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e4842d798a48bbb/Desktop/Financial Analysis Time Series - Diego/"/>
    </mc:Choice>
  </mc:AlternateContent>
  <xr:revisionPtr revIDLastSave="306" documentId="13_ncr:1_{099780D2-ABB4-417D-8C95-2B356EED017F}" xr6:coauthVersionLast="47" xr6:coauthVersionMax="47" xr10:uidLastSave="{CFBA6902-DD0F-4531-B8D3-5F2B04ECF56E}"/>
  <bookViews>
    <workbookView xWindow="-98" yWindow="-98" windowWidth="19396" windowHeight="11475" activeTab="5" xr2:uid="{ED153D6D-B4F5-41CE-AF12-7B388ED23A61}"/>
  </bookViews>
  <sheets>
    <sheet name="Ratios" sheetId="1" r:id="rId1"/>
    <sheet name="Moodys" sheetId="2" r:id="rId2"/>
    <sheet name="Converted Moodys" sheetId="6" r:id="rId3"/>
    <sheet name="Financials" sheetId="3" r:id="rId4"/>
    <sheet name="Altman - Z Score" sheetId="4" r:id="rId5"/>
    <sheet name="Consolidated Data for Time Seri" sheetId="7" r:id="rId6"/>
    <sheet name="CSV_Data1" sheetId="8" r:id="rId7"/>
    <sheet name="Company Names" sheetId="9" r:id="rId8"/>
    <sheet name="EconCPI" sheetId="5" r:id="rId9"/>
  </sheets>
  <definedNames>
    <definedName name="_xlnm._FilterDatabase" localSheetId="5" hidden="1">'Consolidated Data for Time Seri'!$A$2:$AO$120</definedName>
    <definedName name="_xlnm._FilterDatabase" localSheetId="6" hidden="1">CSV_Data1!$A$1:$AO$1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21" i="7" l="1"/>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E86" i="7"/>
  <c r="D86" i="7"/>
  <c r="C86"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E79" i="7"/>
  <c r="D79" i="7"/>
  <c r="C79"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E72" i="7"/>
  <c r="D72" i="7"/>
  <c r="C72"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E65" i="7"/>
  <c r="D65" i="7"/>
  <c r="C65"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E9" i="7"/>
  <c r="D9" i="7"/>
  <c r="C9"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C106"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E92" i="7"/>
  <c r="D92" i="7"/>
  <c r="C92"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E85" i="7"/>
  <c r="D85" i="7"/>
  <c r="C85"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D78" i="7"/>
  <c r="C78"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E71" i="7"/>
  <c r="D71" i="7"/>
  <c r="C71"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E57" i="7"/>
  <c r="D57" i="7"/>
  <c r="C57"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CP3" i="5"/>
  <c r="CQ3" i="5" s="1"/>
  <c r="CR3" i="5" s="1"/>
  <c r="CL3" i="5"/>
  <c r="CM3" i="5" s="1"/>
  <c r="CN3" i="5" s="1"/>
  <c r="CH3" i="5"/>
  <c r="CI3" i="5" s="1"/>
  <c r="CJ3" i="5" s="1"/>
  <c r="CD3" i="5"/>
  <c r="CE3" i="5" s="1"/>
  <c r="CF3" i="5" s="1"/>
  <c r="BZ3" i="5"/>
  <c r="CA3" i="5" s="1"/>
  <c r="CB3" i="5" s="1"/>
  <c r="BW3" i="5"/>
  <c r="BX3" i="5" s="1"/>
  <c r="BV3" i="5"/>
  <c r="BR3" i="5"/>
  <c r="BS3" i="5" s="1"/>
  <c r="BT3" i="5" s="1"/>
  <c r="BN3" i="5"/>
  <c r="BO3" i="5" s="1"/>
  <c r="BP3" i="5" s="1"/>
  <c r="BJ3" i="5"/>
  <c r="BK3" i="5" s="1"/>
  <c r="BL3" i="5" s="1"/>
  <c r="BF3" i="5"/>
  <c r="BG3" i="5" s="1"/>
  <c r="BH3" i="5" s="1"/>
  <c r="BB3" i="5"/>
  <c r="BC3" i="5" s="1"/>
  <c r="BD3" i="5" s="1"/>
  <c r="AX3" i="5"/>
  <c r="AY3" i="5" s="1"/>
  <c r="AZ3" i="5" s="1"/>
  <c r="AT3" i="5"/>
  <c r="AU3" i="5" s="1"/>
  <c r="AV3" i="5" s="1"/>
  <c r="AP3" i="5"/>
  <c r="AQ3" i="5" s="1"/>
  <c r="AR3" i="5" s="1"/>
  <c r="AL3" i="5"/>
  <c r="AM3" i="5" s="1"/>
  <c r="AN3" i="5" s="1"/>
  <c r="AH3" i="5"/>
  <c r="AI3" i="5" s="1"/>
  <c r="AJ3" i="5" s="1"/>
  <c r="AF3" i="5"/>
  <c r="AE3" i="5"/>
  <c r="AD3" i="5"/>
  <c r="Z3" i="5"/>
  <c r="AA3" i="5" s="1"/>
  <c r="AB3" i="5" s="1"/>
  <c r="V3" i="5"/>
  <c r="W3" i="5" s="1"/>
  <c r="X3" i="5" s="1"/>
  <c r="R3" i="5"/>
  <c r="S3" i="5" s="1"/>
  <c r="T3" i="5" s="1"/>
  <c r="N3" i="5"/>
  <c r="O3" i="5" s="1"/>
  <c r="P3" i="5" s="1"/>
  <c r="K3" i="5"/>
  <c r="L3" i="5" s="1"/>
  <c r="J3" i="5"/>
  <c r="F3" i="5"/>
  <c r="G3" i="5" s="1"/>
  <c r="H3" i="5" s="1"/>
  <c r="AO119" i="7" l="1" a="1"/>
  <c r="AO119" i="7" s="1"/>
  <c r="AN119" i="7" a="1"/>
  <c r="AN119" i="7" s="1"/>
  <c r="AM119" i="7" a="1"/>
  <c r="AM119" i="7" s="1"/>
  <c r="AL119" i="7" a="1"/>
  <c r="AL119" i="7" s="1"/>
  <c r="AK119" i="7" a="1"/>
  <c r="AK119" i="7" s="1"/>
  <c r="AJ119" i="7" a="1"/>
  <c r="AJ119" i="7" s="1"/>
  <c r="AI119" i="7" a="1"/>
  <c r="AI119" i="7" s="1"/>
  <c r="AH119" i="7" a="1"/>
  <c r="AH119" i="7" s="1"/>
  <c r="AG119" i="7" a="1"/>
  <c r="AG119" i="7" s="1"/>
  <c r="AF119" i="7" a="1"/>
  <c r="AF119" i="7" s="1"/>
  <c r="AE119" i="7" a="1"/>
  <c r="AE119" i="7" s="1"/>
  <c r="AD119" i="7" a="1"/>
  <c r="AD119" i="7" s="1"/>
  <c r="AC119" i="7" a="1"/>
  <c r="AC119" i="7" s="1"/>
  <c r="AB119" i="7" a="1"/>
  <c r="AB119" i="7" s="1"/>
  <c r="AA119" i="7" a="1"/>
  <c r="AA119" i="7" s="1"/>
  <c r="Z119" i="7" a="1"/>
  <c r="Z119" i="7" s="1"/>
  <c r="Y119" i="7" a="1"/>
  <c r="Y119" i="7" s="1"/>
  <c r="X119" i="7" a="1"/>
  <c r="X119" i="7" s="1"/>
  <c r="W119" i="7" a="1"/>
  <c r="W119" i="7" s="1"/>
  <c r="V119" i="7" a="1"/>
  <c r="V119" i="7" s="1"/>
  <c r="U119" i="7" a="1"/>
  <c r="U119" i="7" s="1"/>
  <c r="T119" i="7" a="1"/>
  <c r="T119" i="7" s="1"/>
  <c r="S119" i="7" a="1"/>
  <c r="S119" i="7" s="1"/>
  <c r="R119" i="7" a="1"/>
  <c r="R119" i="7" s="1"/>
  <c r="Q119" i="7" a="1"/>
  <c r="Q119" i="7" s="1"/>
  <c r="P119" i="7" a="1"/>
  <c r="P119" i="7" s="1"/>
  <c r="O119" i="7" a="1"/>
  <c r="O119" i="7" s="1"/>
  <c r="N119" i="7" a="1"/>
  <c r="N119" i="7" s="1"/>
  <c r="M119" i="7" a="1"/>
  <c r="M119" i="7" s="1"/>
  <c r="L119" i="7" a="1"/>
  <c r="L119" i="7" s="1"/>
  <c r="K119" i="7" a="1"/>
  <c r="K119" i="7" s="1"/>
  <c r="J119" i="7" a="1"/>
  <c r="J119" i="7" s="1"/>
  <c r="I119" i="7" a="1"/>
  <c r="I119" i="7" s="1"/>
  <c r="H119" i="7" a="1"/>
  <c r="H119" i="7" s="1"/>
  <c r="G119" i="7" a="1"/>
  <c r="G119" i="7" s="1"/>
  <c r="F119" i="7" a="1"/>
  <c r="F119" i="7" s="1"/>
  <c r="E119" i="7" a="1"/>
  <c r="E119" i="7" s="1"/>
  <c r="D119" i="7" a="1"/>
  <c r="D119" i="7" s="1"/>
  <c r="C119" i="7" a="1"/>
  <c r="C119" i="7" s="1"/>
  <c r="AO112" i="7" a="1"/>
  <c r="AO112" i="7" s="1"/>
  <c r="AN112" i="7" a="1"/>
  <c r="AN112" i="7" s="1"/>
  <c r="AM112" i="7" a="1"/>
  <c r="AM112" i="7" s="1"/>
  <c r="AL112" i="7" a="1"/>
  <c r="AL112" i="7" s="1"/>
  <c r="AK112" i="7" a="1"/>
  <c r="AK112" i="7" s="1"/>
  <c r="AJ112" i="7" a="1"/>
  <c r="AJ112" i="7" s="1"/>
  <c r="AI112" i="7" a="1"/>
  <c r="AI112" i="7" s="1"/>
  <c r="AH112" i="7" a="1"/>
  <c r="AH112" i="7" s="1"/>
  <c r="AG112" i="7" a="1"/>
  <c r="AG112" i="7" s="1"/>
  <c r="AF112" i="7" a="1"/>
  <c r="AF112" i="7" s="1"/>
  <c r="AE112" i="7" a="1"/>
  <c r="AE112" i="7" s="1"/>
  <c r="AD112" i="7" a="1"/>
  <c r="AD112" i="7" s="1"/>
  <c r="AC112" i="7" a="1"/>
  <c r="AC112" i="7" s="1"/>
  <c r="AB112" i="7" a="1"/>
  <c r="AB112" i="7" s="1"/>
  <c r="AA112" i="7" a="1"/>
  <c r="AA112" i="7" s="1"/>
  <c r="Z112" i="7" a="1"/>
  <c r="Z112" i="7" s="1"/>
  <c r="Y112" i="7" a="1"/>
  <c r="Y112" i="7" s="1"/>
  <c r="X112" i="7" a="1"/>
  <c r="X112" i="7" s="1"/>
  <c r="W112" i="7" a="1"/>
  <c r="W112" i="7" s="1"/>
  <c r="V112" i="7" a="1"/>
  <c r="V112" i="7" s="1"/>
  <c r="U112" i="7" a="1"/>
  <c r="U112" i="7" s="1"/>
  <c r="T112" i="7" a="1"/>
  <c r="T112" i="7" s="1"/>
  <c r="S112" i="7" a="1"/>
  <c r="S112" i="7" s="1"/>
  <c r="R112" i="7" a="1"/>
  <c r="R112" i="7" s="1"/>
  <c r="Q112" i="7" a="1"/>
  <c r="Q112" i="7" s="1"/>
  <c r="P112" i="7" a="1"/>
  <c r="P112" i="7" s="1"/>
  <c r="O112" i="7" a="1"/>
  <c r="O112" i="7" s="1"/>
  <c r="N112" i="7" a="1"/>
  <c r="N112" i="7" s="1"/>
  <c r="M112" i="7" a="1"/>
  <c r="M112" i="7" s="1"/>
  <c r="L112" i="7" a="1"/>
  <c r="L112" i="7" s="1"/>
  <c r="K112" i="7" a="1"/>
  <c r="K112" i="7" s="1"/>
  <c r="J112" i="7" a="1"/>
  <c r="J112" i="7" s="1"/>
  <c r="I112" i="7" a="1"/>
  <c r="I112" i="7" s="1"/>
  <c r="H112" i="7" a="1"/>
  <c r="H112" i="7" s="1"/>
  <c r="G112" i="7" a="1"/>
  <c r="G112" i="7" s="1"/>
  <c r="F112" i="7" a="1"/>
  <c r="F112" i="7" s="1"/>
  <c r="E112" i="7" a="1"/>
  <c r="E112" i="7" s="1"/>
  <c r="D112" i="7" a="1"/>
  <c r="D112" i="7" s="1"/>
  <c r="C112" i="7" a="1"/>
  <c r="C112" i="7" s="1"/>
  <c r="AO105" i="7" a="1"/>
  <c r="AO105" i="7" s="1"/>
  <c r="AN105" i="7" a="1"/>
  <c r="AN105" i="7" s="1"/>
  <c r="AM105" i="7" a="1"/>
  <c r="AM105" i="7" s="1"/>
  <c r="AL105" i="7" a="1"/>
  <c r="AL105" i="7" s="1"/>
  <c r="AK105" i="7" a="1"/>
  <c r="AK105" i="7" s="1"/>
  <c r="AJ105" i="7" a="1"/>
  <c r="AJ105" i="7" s="1"/>
  <c r="AI105" i="7" a="1"/>
  <c r="AI105" i="7" s="1"/>
  <c r="AH105" i="7" a="1"/>
  <c r="AH105" i="7" s="1"/>
  <c r="AG105" i="7" a="1"/>
  <c r="AG105" i="7" s="1"/>
  <c r="AF105" i="7" a="1"/>
  <c r="AF105" i="7" s="1"/>
  <c r="AE105" i="7" a="1"/>
  <c r="AE105" i="7" s="1"/>
  <c r="AD105" i="7" a="1"/>
  <c r="AD105" i="7" s="1"/>
  <c r="AC105" i="7" a="1"/>
  <c r="AC105" i="7" s="1"/>
  <c r="AB105" i="7" a="1"/>
  <c r="AB105" i="7" s="1"/>
  <c r="AA105" i="7" a="1"/>
  <c r="AA105" i="7" s="1"/>
  <c r="Z105" i="7" a="1"/>
  <c r="Z105" i="7" s="1"/>
  <c r="Y105" i="7" a="1"/>
  <c r="Y105" i="7" s="1"/>
  <c r="X105" i="7" a="1"/>
  <c r="X105" i="7" s="1"/>
  <c r="W105" i="7" a="1"/>
  <c r="W105" i="7" s="1"/>
  <c r="V105" i="7" a="1"/>
  <c r="V105" i="7" s="1"/>
  <c r="U105" i="7" a="1"/>
  <c r="U105" i="7" s="1"/>
  <c r="T105" i="7" a="1"/>
  <c r="T105" i="7" s="1"/>
  <c r="S105" i="7" a="1"/>
  <c r="S105" i="7" s="1"/>
  <c r="R105" i="7" a="1"/>
  <c r="R105" i="7" s="1"/>
  <c r="Q105" i="7" a="1"/>
  <c r="Q105" i="7" s="1"/>
  <c r="P105" i="7" a="1"/>
  <c r="P105" i="7" s="1"/>
  <c r="O105" i="7" a="1"/>
  <c r="O105" i="7" s="1"/>
  <c r="N105" i="7" a="1"/>
  <c r="N105" i="7" s="1"/>
  <c r="M105" i="7" a="1"/>
  <c r="M105" i="7" s="1"/>
  <c r="L105" i="7" a="1"/>
  <c r="L105" i="7" s="1"/>
  <c r="K105" i="7" a="1"/>
  <c r="K105" i="7" s="1"/>
  <c r="J105" i="7" a="1"/>
  <c r="J105" i="7" s="1"/>
  <c r="I105" i="7" a="1"/>
  <c r="I105" i="7" s="1"/>
  <c r="H105" i="7" a="1"/>
  <c r="H105" i="7" s="1"/>
  <c r="G105" i="7" a="1"/>
  <c r="G105" i="7" s="1"/>
  <c r="F105" i="7" a="1"/>
  <c r="F105" i="7" s="1"/>
  <c r="E105" i="7" a="1"/>
  <c r="E105" i="7" s="1"/>
  <c r="D105" i="7" a="1"/>
  <c r="D105" i="7" s="1"/>
  <c r="C105" i="7" a="1"/>
  <c r="C105" i="7" s="1"/>
  <c r="AO98" i="7" a="1"/>
  <c r="AO98" i="7" s="1"/>
  <c r="AN98" i="7" a="1"/>
  <c r="AN98" i="7" s="1"/>
  <c r="AM98" i="7" a="1"/>
  <c r="AM98" i="7" s="1"/>
  <c r="AL98" i="7" a="1"/>
  <c r="AL98" i="7" s="1"/>
  <c r="AK98" i="7" a="1"/>
  <c r="AK98" i="7" s="1"/>
  <c r="AJ98" i="7" a="1"/>
  <c r="AJ98" i="7" s="1"/>
  <c r="AI98" i="7" a="1"/>
  <c r="AI98" i="7" s="1"/>
  <c r="AH98" i="7" a="1"/>
  <c r="AH98" i="7" s="1"/>
  <c r="AG98" i="7" a="1"/>
  <c r="AG98" i="7" s="1"/>
  <c r="AF98" i="7" a="1"/>
  <c r="AF98" i="7" s="1"/>
  <c r="AE98" i="7" a="1"/>
  <c r="AE98" i="7" s="1"/>
  <c r="AD98" i="7" a="1"/>
  <c r="AD98" i="7" s="1"/>
  <c r="AC98" i="7" a="1"/>
  <c r="AC98" i="7" s="1"/>
  <c r="AB98" i="7" a="1"/>
  <c r="AB98" i="7" s="1"/>
  <c r="AA98" i="7" a="1"/>
  <c r="AA98" i="7" s="1"/>
  <c r="Z98" i="7" a="1"/>
  <c r="Z98" i="7" s="1"/>
  <c r="Y98" i="7" a="1"/>
  <c r="Y98" i="7" s="1"/>
  <c r="X98" i="7" a="1"/>
  <c r="X98" i="7" s="1"/>
  <c r="W98" i="7" a="1"/>
  <c r="W98" i="7" s="1"/>
  <c r="V98" i="7" a="1"/>
  <c r="V98" i="7" s="1"/>
  <c r="U98" i="7" a="1"/>
  <c r="U98" i="7" s="1"/>
  <c r="T98" i="7" a="1"/>
  <c r="T98" i="7" s="1"/>
  <c r="S98" i="7" a="1"/>
  <c r="S98" i="7" s="1"/>
  <c r="R98" i="7" a="1"/>
  <c r="R98" i="7" s="1"/>
  <c r="Q98" i="7" a="1"/>
  <c r="Q98" i="7" s="1"/>
  <c r="P98" i="7" a="1"/>
  <c r="P98" i="7" s="1"/>
  <c r="O98" i="7" a="1"/>
  <c r="O98" i="7" s="1"/>
  <c r="N98" i="7" a="1"/>
  <c r="N98" i="7" s="1"/>
  <c r="M98" i="7" a="1"/>
  <c r="M98" i="7" s="1"/>
  <c r="L98" i="7" a="1"/>
  <c r="L98" i="7" s="1"/>
  <c r="K98" i="7" a="1"/>
  <c r="K98" i="7" s="1"/>
  <c r="J98" i="7" a="1"/>
  <c r="J98" i="7" s="1"/>
  <c r="I98" i="7" a="1"/>
  <c r="I98" i="7" s="1"/>
  <c r="H98" i="7" a="1"/>
  <c r="H98" i="7" s="1"/>
  <c r="G98" i="7" a="1"/>
  <c r="G98" i="7" s="1"/>
  <c r="F98" i="7" a="1"/>
  <c r="F98" i="7" s="1"/>
  <c r="E98" i="7" a="1"/>
  <c r="E98" i="7" s="1"/>
  <c r="D98" i="7" a="1"/>
  <c r="D98" i="7" s="1"/>
  <c r="C98" i="7" a="1"/>
  <c r="C98" i="7" s="1"/>
  <c r="AO91" i="7" a="1"/>
  <c r="AO91" i="7" s="1"/>
  <c r="AN91" i="7" a="1"/>
  <c r="AN91" i="7" s="1"/>
  <c r="AM91" i="7" a="1"/>
  <c r="AM91" i="7" s="1"/>
  <c r="AL91" i="7" a="1"/>
  <c r="AL91" i="7" s="1"/>
  <c r="AK91" i="7" a="1"/>
  <c r="AK91" i="7" s="1"/>
  <c r="AJ91" i="7" a="1"/>
  <c r="AJ91" i="7" s="1"/>
  <c r="AI91" i="7" a="1"/>
  <c r="AI91" i="7" s="1"/>
  <c r="AH91" i="7" a="1"/>
  <c r="AH91" i="7" s="1"/>
  <c r="AG91" i="7" a="1"/>
  <c r="AG91" i="7" s="1"/>
  <c r="AF91" i="7" a="1"/>
  <c r="AF91" i="7" s="1"/>
  <c r="AE91" i="7" a="1"/>
  <c r="AE91" i="7" s="1"/>
  <c r="AD91" i="7" a="1"/>
  <c r="AD91" i="7" s="1"/>
  <c r="AC91" i="7" a="1"/>
  <c r="AC91" i="7" s="1"/>
  <c r="AB91" i="7" a="1"/>
  <c r="AB91" i="7" s="1"/>
  <c r="AA91" i="7" a="1"/>
  <c r="AA91" i="7" s="1"/>
  <c r="Z91" i="7" a="1"/>
  <c r="Z91" i="7" s="1"/>
  <c r="Y91" i="7" a="1"/>
  <c r="Y91" i="7" s="1"/>
  <c r="X91" i="7" a="1"/>
  <c r="X91" i="7" s="1"/>
  <c r="W91" i="7" a="1"/>
  <c r="W91" i="7" s="1"/>
  <c r="V91" i="7" a="1"/>
  <c r="V91" i="7" s="1"/>
  <c r="U91" i="7" a="1"/>
  <c r="U91" i="7" s="1"/>
  <c r="T91" i="7" a="1"/>
  <c r="T91" i="7" s="1"/>
  <c r="S91" i="7" a="1"/>
  <c r="S91" i="7" s="1"/>
  <c r="R91" i="7" a="1"/>
  <c r="R91" i="7" s="1"/>
  <c r="Q91" i="7" a="1"/>
  <c r="Q91" i="7" s="1"/>
  <c r="P91" i="7" a="1"/>
  <c r="P91" i="7" s="1"/>
  <c r="O91" i="7" a="1"/>
  <c r="O91" i="7" s="1"/>
  <c r="N91" i="7" a="1"/>
  <c r="N91" i="7" s="1"/>
  <c r="M91" i="7" a="1"/>
  <c r="M91" i="7" s="1"/>
  <c r="L91" i="7" a="1"/>
  <c r="L91" i="7" s="1"/>
  <c r="K91" i="7" a="1"/>
  <c r="K91" i="7" s="1"/>
  <c r="J91" i="7" a="1"/>
  <c r="J91" i="7" s="1"/>
  <c r="I91" i="7" a="1"/>
  <c r="I91" i="7" s="1"/>
  <c r="H91" i="7" a="1"/>
  <c r="H91" i="7" s="1"/>
  <c r="G91" i="7" a="1"/>
  <c r="G91" i="7" s="1"/>
  <c r="F91" i="7" a="1"/>
  <c r="F91" i="7" s="1"/>
  <c r="E91" i="7" a="1"/>
  <c r="E91" i="7" s="1"/>
  <c r="D91" i="7" a="1"/>
  <c r="D91" i="7" s="1"/>
  <c r="C91" i="7" a="1"/>
  <c r="C91" i="7" s="1"/>
  <c r="AO84" i="7" a="1"/>
  <c r="AO84" i="7" s="1"/>
  <c r="AN84" i="7" a="1"/>
  <c r="AN84" i="7" s="1"/>
  <c r="AM84" i="7" a="1"/>
  <c r="AM84" i="7" s="1"/>
  <c r="AL84" i="7" a="1"/>
  <c r="AL84" i="7" s="1"/>
  <c r="AK84" i="7" a="1"/>
  <c r="AK84" i="7" s="1"/>
  <c r="AJ84" i="7" a="1"/>
  <c r="AJ84" i="7" s="1"/>
  <c r="AI84" i="7" a="1"/>
  <c r="AI84" i="7" s="1"/>
  <c r="AH84" i="7" a="1"/>
  <c r="AH84" i="7" s="1"/>
  <c r="AG84" i="7" a="1"/>
  <c r="AG84" i="7" s="1"/>
  <c r="AF84" i="7" a="1"/>
  <c r="AF84" i="7" s="1"/>
  <c r="AE84" i="7" a="1"/>
  <c r="AE84" i="7" s="1"/>
  <c r="AD84" i="7" a="1"/>
  <c r="AD84" i="7" s="1"/>
  <c r="AC84" i="7" a="1"/>
  <c r="AC84" i="7" s="1"/>
  <c r="AB84" i="7" a="1"/>
  <c r="AB84" i="7" s="1"/>
  <c r="AA84" i="7" a="1"/>
  <c r="AA84" i="7" s="1"/>
  <c r="Z84" i="7" a="1"/>
  <c r="Z84" i="7" s="1"/>
  <c r="Y84" i="7" a="1"/>
  <c r="Y84" i="7" s="1"/>
  <c r="X84" i="7" a="1"/>
  <c r="X84" i="7" s="1"/>
  <c r="W84" i="7" a="1"/>
  <c r="W84" i="7" s="1"/>
  <c r="V84" i="7" a="1"/>
  <c r="V84" i="7" s="1"/>
  <c r="U84" i="7" a="1"/>
  <c r="U84" i="7" s="1"/>
  <c r="T84" i="7" a="1"/>
  <c r="T84" i="7" s="1"/>
  <c r="S84" i="7" a="1"/>
  <c r="S84" i="7" s="1"/>
  <c r="R84" i="7" a="1"/>
  <c r="R84" i="7" s="1"/>
  <c r="Q84" i="7" a="1"/>
  <c r="Q84" i="7" s="1"/>
  <c r="P84" i="7" a="1"/>
  <c r="P84" i="7" s="1"/>
  <c r="O84" i="7" a="1"/>
  <c r="O84" i="7" s="1"/>
  <c r="N84" i="7" a="1"/>
  <c r="N84" i="7" s="1"/>
  <c r="M84" i="7" a="1"/>
  <c r="M84" i="7" s="1"/>
  <c r="L84" i="7" a="1"/>
  <c r="L84" i="7" s="1"/>
  <c r="K84" i="7" a="1"/>
  <c r="K84" i="7" s="1"/>
  <c r="J84" i="7" a="1"/>
  <c r="J84" i="7" s="1"/>
  <c r="I84" i="7" a="1"/>
  <c r="I84" i="7" s="1"/>
  <c r="H84" i="7" a="1"/>
  <c r="H84" i="7" s="1"/>
  <c r="G84" i="7" a="1"/>
  <c r="G84" i="7" s="1"/>
  <c r="F84" i="7" a="1"/>
  <c r="F84" i="7" s="1"/>
  <c r="E84" i="7" a="1"/>
  <c r="E84" i="7" s="1"/>
  <c r="D84" i="7" a="1"/>
  <c r="D84" i="7" s="1"/>
  <c r="C84" i="7" a="1"/>
  <c r="C84" i="7" s="1"/>
  <c r="AO77" i="7" a="1"/>
  <c r="AO77" i="7" s="1"/>
  <c r="AN77" i="7" a="1"/>
  <c r="AN77" i="7" s="1"/>
  <c r="AM77" i="7" a="1"/>
  <c r="AM77" i="7" s="1"/>
  <c r="AL77" i="7" a="1"/>
  <c r="AL77" i="7" s="1"/>
  <c r="AK77" i="7" a="1"/>
  <c r="AK77" i="7" s="1"/>
  <c r="AJ77" i="7" a="1"/>
  <c r="AJ77" i="7" s="1"/>
  <c r="AI77" i="7" a="1"/>
  <c r="AI77" i="7" s="1"/>
  <c r="AH77" i="7" a="1"/>
  <c r="AH77" i="7" s="1"/>
  <c r="AG77" i="7" a="1"/>
  <c r="AG77" i="7" s="1"/>
  <c r="AF77" i="7" a="1"/>
  <c r="AF77" i="7" s="1"/>
  <c r="AE77" i="7" a="1"/>
  <c r="AE77" i="7" s="1"/>
  <c r="AD77" i="7" a="1"/>
  <c r="AD77" i="7" s="1"/>
  <c r="AC77" i="7" a="1"/>
  <c r="AC77" i="7" s="1"/>
  <c r="AB77" i="7" a="1"/>
  <c r="AB77" i="7" s="1"/>
  <c r="AA77" i="7" a="1"/>
  <c r="AA77" i="7" s="1"/>
  <c r="Z77" i="7" a="1"/>
  <c r="Z77" i="7" s="1"/>
  <c r="Y77" i="7" a="1"/>
  <c r="Y77" i="7" s="1"/>
  <c r="X77" i="7" a="1"/>
  <c r="X77" i="7" s="1"/>
  <c r="W77" i="7" a="1"/>
  <c r="W77" i="7" s="1"/>
  <c r="V77" i="7" a="1"/>
  <c r="V77" i="7" s="1"/>
  <c r="U77" i="7" a="1"/>
  <c r="U77" i="7" s="1"/>
  <c r="T77" i="7" a="1"/>
  <c r="T77" i="7" s="1"/>
  <c r="S77" i="7" a="1"/>
  <c r="S77" i="7" s="1"/>
  <c r="R77" i="7" a="1"/>
  <c r="R77" i="7" s="1"/>
  <c r="Q77" i="7" a="1"/>
  <c r="Q77" i="7" s="1"/>
  <c r="P77" i="7" a="1"/>
  <c r="P77" i="7" s="1"/>
  <c r="O77" i="7" a="1"/>
  <c r="O77" i="7" s="1"/>
  <c r="N77" i="7" a="1"/>
  <c r="N77" i="7" s="1"/>
  <c r="M77" i="7" a="1"/>
  <c r="M77" i="7" s="1"/>
  <c r="L77" i="7" a="1"/>
  <c r="L77" i="7" s="1"/>
  <c r="K77" i="7" a="1"/>
  <c r="K77" i="7" s="1"/>
  <c r="J77" i="7" a="1"/>
  <c r="J77" i="7" s="1"/>
  <c r="I77" i="7" a="1"/>
  <c r="I77" i="7" s="1"/>
  <c r="H77" i="7" a="1"/>
  <c r="H77" i="7" s="1"/>
  <c r="G77" i="7" a="1"/>
  <c r="G77" i="7" s="1"/>
  <c r="F77" i="7" a="1"/>
  <c r="F77" i="7" s="1"/>
  <c r="E77" i="7" a="1"/>
  <c r="E77" i="7" s="1"/>
  <c r="D77" i="7" a="1"/>
  <c r="D77" i="7" s="1"/>
  <c r="C77" i="7" a="1"/>
  <c r="C77" i="7" s="1"/>
  <c r="AO70" i="7" a="1"/>
  <c r="AO70" i="7" s="1"/>
  <c r="AN70" i="7" a="1"/>
  <c r="AN70" i="7" s="1"/>
  <c r="AM70" i="7" a="1"/>
  <c r="AM70" i="7" s="1"/>
  <c r="AL70" i="7" a="1"/>
  <c r="AL70" i="7" s="1"/>
  <c r="AK70" i="7" a="1"/>
  <c r="AK70" i="7" s="1"/>
  <c r="AJ70" i="7" a="1"/>
  <c r="AJ70" i="7" s="1"/>
  <c r="AI70" i="7" a="1"/>
  <c r="AI70" i="7" s="1"/>
  <c r="AH70" i="7" a="1"/>
  <c r="AH70" i="7" s="1"/>
  <c r="AG70" i="7" a="1"/>
  <c r="AG70" i="7" s="1"/>
  <c r="AF70" i="7" a="1"/>
  <c r="AF70" i="7" s="1"/>
  <c r="AE70" i="7" a="1"/>
  <c r="AE70" i="7" s="1"/>
  <c r="AD70" i="7" a="1"/>
  <c r="AD70" i="7" s="1"/>
  <c r="AC70" i="7" a="1"/>
  <c r="AC70" i="7" s="1"/>
  <c r="AB70" i="7" a="1"/>
  <c r="AB70" i="7" s="1"/>
  <c r="AA70" i="7" a="1"/>
  <c r="AA70" i="7" s="1"/>
  <c r="Z70" i="7" a="1"/>
  <c r="Z70" i="7" s="1"/>
  <c r="Y70" i="7" a="1"/>
  <c r="Y70" i="7" s="1"/>
  <c r="X70" i="7" a="1"/>
  <c r="X70" i="7" s="1"/>
  <c r="W70" i="7" a="1"/>
  <c r="W70" i="7" s="1"/>
  <c r="V70" i="7" a="1"/>
  <c r="V70" i="7" s="1"/>
  <c r="U70" i="7" a="1"/>
  <c r="U70" i="7" s="1"/>
  <c r="T70" i="7" a="1"/>
  <c r="T70" i="7" s="1"/>
  <c r="S70" i="7" a="1"/>
  <c r="S70" i="7" s="1"/>
  <c r="R70" i="7" a="1"/>
  <c r="R70" i="7" s="1"/>
  <c r="Q70" i="7" a="1"/>
  <c r="Q70" i="7" s="1"/>
  <c r="P70" i="7" a="1"/>
  <c r="P70" i="7" s="1"/>
  <c r="O70" i="7" a="1"/>
  <c r="O70" i="7" s="1"/>
  <c r="N70" i="7" a="1"/>
  <c r="N70" i="7" s="1"/>
  <c r="M70" i="7" a="1"/>
  <c r="M70" i="7" s="1"/>
  <c r="L70" i="7" a="1"/>
  <c r="L70" i="7" s="1"/>
  <c r="K70" i="7" a="1"/>
  <c r="K70" i="7" s="1"/>
  <c r="J70" i="7" a="1"/>
  <c r="J70" i="7" s="1"/>
  <c r="I70" i="7" a="1"/>
  <c r="I70" i="7" s="1"/>
  <c r="H70" i="7" a="1"/>
  <c r="H70" i="7" s="1"/>
  <c r="G70" i="7" a="1"/>
  <c r="G70" i="7" s="1"/>
  <c r="F70" i="7" a="1"/>
  <c r="F70" i="7" s="1"/>
  <c r="E70" i="7" a="1"/>
  <c r="E70" i="7" s="1"/>
  <c r="D70" i="7" a="1"/>
  <c r="D70" i="7" s="1"/>
  <c r="C70" i="7" a="1"/>
  <c r="C70" i="7" s="1"/>
  <c r="AO63" i="7" a="1"/>
  <c r="AO63" i="7" s="1"/>
  <c r="AN63" i="7" a="1"/>
  <c r="AN63" i="7" s="1"/>
  <c r="AM63" i="7" a="1"/>
  <c r="AM63" i="7" s="1"/>
  <c r="AL63" i="7" a="1"/>
  <c r="AL63" i="7" s="1"/>
  <c r="AK63" i="7" a="1"/>
  <c r="AK63" i="7" s="1"/>
  <c r="AJ63" i="7" a="1"/>
  <c r="AJ63" i="7" s="1"/>
  <c r="AI63" i="7" a="1"/>
  <c r="AI63" i="7" s="1"/>
  <c r="AH63" i="7" a="1"/>
  <c r="AH63" i="7" s="1"/>
  <c r="AG63" i="7" a="1"/>
  <c r="AG63" i="7" s="1"/>
  <c r="AF63" i="7" a="1"/>
  <c r="AF63" i="7" s="1"/>
  <c r="AE63" i="7" a="1"/>
  <c r="AE63" i="7" s="1"/>
  <c r="AD63" i="7" a="1"/>
  <c r="AD63" i="7" s="1"/>
  <c r="AC63" i="7" a="1"/>
  <c r="AC63" i="7" s="1"/>
  <c r="AB63" i="7" a="1"/>
  <c r="AB63" i="7" s="1"/>
  <c r="AA63" i="7" a="1"/>
  <c r="AA63" i="7" s="1"/>
  <c r="Z63" i="7" a="1"/>
  <c r="Z63" i="7" s="1"/>
  <c r="Y63" i="7" a="1"/>
  <c r="Y63" i="7" s="1"/>
  <c r="X63" i="7" a="1"/>
  <c r="X63" i="7" s="1"/>
  <c r="W63" i="7" a="1"/>
  <c r="W63" i="7" s="1"/>
  <c r="V63" i="7" a="1"/>
  <c r="V63" i="7" s="1"/>
  <c r="U63" i="7" a="1"/>
  <c r="U63" i="7" s="1"/>
  <c r="T63" i="7" a="1"/>
  <c r="T63" i="7" s="1"/>
  <c r="S63" i="7" a="1"/>
  <c r="S63" i="7" s="1"/>
  <c r="R63" i="7" a="1"/>
  <c r="R63" i="7" s="1"/>
  <c r="Q63" i="7" a="1"/>
  <c r="Q63" i="7" s="1"/>
  <c r="P63" i="7" a="1"/>
  <c r="P63" i="7" s="1"/>
  <c r="O63" i="7" a="1"/>
  <c r="O63" i="7" s="1"/>
  <c r="N63" i="7" a="1"/>
  <c r="N63" i="7" s="1"/>
  <c r="M63" i="7" a="1"/>
  <c r="M63" i="7" s="1"/>
  <c r="L63" i="7" a="1"/>
  <c r="L63" i="7" s="1"/>
  <c r="K63" i="7" a="1"/>
  <c r="K63" i="7" s="1"/>
  <c r="J63" i="7" a="1"/>
  <c r="J63" i="7" s="1"/>
  <c r="I63" i="7" a="1"/>
  <c r="I63" i="7" s="1"/>
  <c r="H63" i="7" a="1"/>
  <c r="H63" i="7" s="1"/>
  <c r="G63" i="7" a="1"/>
  <c r="G63" i="7" s="1"/>
  <c r="F63" i="7" a="1"/>
  <c r="F63" i="7" s="1"/>
  <c r="E63" i="7" a="1"/>
  <c r="E63" i="7" s="1"/>
  <c r="D63" i="7" a="1"/>
  <c r="D63" i="7" s="1"/>
  <c r="C63" i="7" a="1"/>
  <c r="C63" i="7" s="1"/>
  <c r="AO56" i="7" a="1"/>
  <c r="AO56" i="7" s="1"/>
  <c r="AN56" i="7" a="1"/>
  <c r="AN56" i="7" s="1"/>
  <c r="AM56" i="7" a="1"/>
  <c r="AM56" i="7" s="1"/>
  <c r="AL56" i="7" a="1"/>
  <c r="AL56" i="7" s="1"/>
  <c r="AK56" i="7" a="1"/>
  <c r="AK56" i="7" s="1"/>
  <c r="AJ56" i="7" a="1"/>
  <c r="AJ56" i="7" s="1"/>
  <c r="AI56" i="7" a="1"/>
  <c r="AI56" i="7" s="1"/>
  <c r="AH56" i="7" a="1"/>
  <c r="AH56" i="7" s="1"/>
  <c r="AG56" i="7" a="1"/>
  <c r="AG56" i="7" s="1"/>
  <c r="AF56" i="7" a="1"/>
  <c r="AF56" i="7" s="1"/>
  <c r="AE56" i="7" a="1"/>
  <c r="AE56" i="7" s="1"/>
  <c r="AD56" i="7" a="1"/>
  <c r="AD56" i="7" s="1"/>
  <c r="AC56" i="7" a="1"/>
  <c r="AC56" i="7" s="1"/>
  <c r="AB56" i="7" a="1"/>
  <c r="AB56" i="7" s="1"/>
  <c r="AA56" i="7" a="1"/>
  <c r="AA56" i="7" s="1"/>
  <c r="Z56" i="7" a="1"/>
  <c r="Z56" i="7" s="1"/>
  <c r="Y56" i="7" a="1"/>
  <c r="Y56" i="7" s="1"/>
  <c r="X56" i="7" a="1"/>
  <c r="X56" i="7" s="1"/>
  <c r="W56" i="7" a="1"/>
  <c r="W56" i="7" s="1"/>
  <c r="V56" i="7" a="1"/>
  <c r="V56" i="7" s="1"/>
  <c r="U56" i="7" a="1"/>
  <c r="U56" i="7" s="1"/>
  <c r="T56" i="7" a="1"/>
  <c r="T56" i="7" s="1"/>
  <c r="S56" i="7" a="1"/>
  <c r="S56" i="7" s="1"/>
  <c r="R56" i="7" a="1"/>
  <c r="R56" i="7" s="1"/>
  <c r="Q56" i="7" a="1"/>
  <c r="Q56" i="7" s="1"/>
  <c r="P56" i="7" a="1"/>
  <c r="P56" i="7" s="1"/>
  <c r="O56" i="7" a="1"/>
  <c r="O56" i="7" s="1"/>
  <c r="N56" i="7" a="1"/>
  <c r="N56" i="7" s="1"/>
  <c r="M56" i="7" a="1"/>
  <c r="M56" i="7" s="1"/>
  <c r="L56" i="7" a="1"/>
  <c r="L56" i="7" s="1"/>
  <c r="K56" i="7" a="1"/>
  <c r="K56" i="7" s="1"/>
  <c r="J56" i="7" a="1"/>
  <c r="J56" i="7" s="1"/>
  <c r="I56" i="7" a="1"/>
  <c r="I56" i="7" s="1"/>
  <c r="H56" i="7" a="1"/>
  <c r="H56" i="7" s="1"/>
  <c r="G56" i="7" a="1"/>
  <c r="G56" i="7" s="1"/>
  <c r="F56" i="7" a="1"/>
  <c r="F56" i="7" s="1"/>
  <c r="E56" i="7" a="1"/>
  <c r="E56" i="7" s="1"/>
  <c r="D56" i="7" a="1"/>
  <c r="D56" i="7" s="1"/>
  <c r="C56" i="7" a="1"/>
  <c r="C56" i="7" s="1"/>
  <c r="AO49" i="7" a="1"/>
  <c r="AO49" i="7" s="1"/>
  <c r="AN49" i="7" a="1"/>
  <c r="AN49" i="7" s="1"/>
  <c r="AM49" i="7" a="1"/>
  <c r="AM49" i="7" s="1"/>
  <c r="AL49" i="7" a="1"/>
  <c r="AL49" i="7" s="1"/>
  <c r="AK49" i="7" a="1"/>
  <c r="AK49" i="7" s="1"/>
  <c r="AJ49" i="7" a="1"/>
  <c r="AJ49" i="7" s="1"/>
  <c r="AI49" i="7" a="1"/>
  <c r="AI49" i="7" s="1"/>
  <c r="AH49" i="7" a="1"/>
  <c r="AH49" i="7" s="1"/>
  <c r="AG49" i="7" a="1"/>
  <c r="AG49" i="7" s="1"/>
  <c r="AF49" i="7" a="1"/>
  <c r="AF49" i="7" s="1"/>
  <c r="AE49" i="7" a="1"/>
  <c r="AE49" i="7" s="1"/>
  <c r="AD49" i="7" a="1"/>
  <c r="AD49" i="7" s="1"/>
  <c r="AC49" i="7" a="1"/>
  <c r="AC49" i="7" s="1"/>
  <c r="AB49" i="7" a="1"/>
  <c r="AB49" i="7" s="1"/>
  <c r="AA49" i="7" a="1"/>
  <c r="AA49" i="7" s="1"/>
  <c r="Z49" i="7" a="1"/>
  <c r="Z49" i="7" s="1"/>
  <c r="Y49" i="7" a="1"/>
  <c r="Y49" i="7" s="1"/>
  <c r="X49" i="7" a="1"/>
  <c r="X49" i="7" s="1"/>
  <c r="W49" i="7" a="1"/>
  <c r="W49" i="7" s="1"/>
  <c r="V49" i="7" a="1"/>
  <c r="V49" i="7" s="1"/>
  <c r="U49" i="7" a="1"/>
  <c r="U49" i="7" s="1"/>
  <c r="T49" i="7" a="1"/>
  <c r="T49" i="7" s="1"/>
  <c r="S49" i="7" a="1"/>
  <c r="S49" i="7" s="1"/>
  <c r="R49" i="7" a="1"/>
  <c r="R49" i="7" s="1"/>
  <c r="Q49" i="7" a="1"/>
  <c r="Q49" i="7" s="1"/>
  <c r="P49" i="7" a="1"/>
  <c r="P49" i="7" s="1"/>
  <c r="O49" i="7" a="1"/>
  <c r="O49" i="7" s="1"/>
  <c r="N49" i="7" a="1"/>
  <c r="N49" i="7" s="1"/>
  <c r="M49" i="7" a="1"/>
  <c r="M49" i="7" s="1"/>
  <c r="L49" i="7" a="1"/>
  <c r="L49" i="7" s="1"/>
  <c r="K49" i="7" a="1"/>
  <c r="K49" i="7" s="1"/>
  <c r="J49" i="7" a="1"/>
  <c r="J49" i="7" s="1"/>
  <c r="I49" i="7" a="1"/>
  <c r="I49" i="7" s="1"/>
  <c r="H49" i="7" a="1"/>
  <c r="H49" i="7" s="1"/>
  <c r="G49" i="7" a="1"/>
  <c r="G49" i="7" s="1"/>
  <c r="F49" i="7" a="1"/>
  <c r="F49" i="7" s="1"/>
  <c r="E49" i="7" a="1"/>
  <c r="E49" i="7" s="1"/>
  <c r="D49" i="7" a="1"/>
  <c r="D49" i="7" s="1"/>
  <c r="C49" i="7" a="1"/>
  <c r="C49" i="7" s="1"/>
  <c r="AO42" i="7" a="1"/>
  <c r="AO42" i="7" s="1"/>
  <c r="AN42" i="7" a="1"/>
  <c r="AN42" i="7" s="1"/>
  <c r="AM42" i="7" a="1"/>
  <c r="AM42" i="7" s="1"/>
  <c r="AL42" i="7" a="1"/>
  <c r="AL42" i="7" s="1"/>
  <c r="AK42" i="7" a="1"/>
  <c r="AK42" i="7" s="1"/>
  <c r="AJ42" i="7" a="1"/>
  <c r="AJ42" i="7" s="1"/>
  <c r="AI42" i="7" a="1"/>
  <c r="AI42" i="7" s="1"/>
  <c r="AH42" i="7" a="1"/>
  <c r="AH42" i="7" s="1"/>
  <c r="AG42" i="7" a="1"/>
  <c r="AG42" i="7" s="1"/>
  <c r="AF42" i="7" a="1"/>
  <c r="AF42" i="7" s="1"/>
  <c r="AE42" i="7" a="1"/>
  <c r="AE42" i="7" s="1"/>
  <c r="AD42" i="7" a="1"/>
  <c r="AD42" i="7" s="1"/>
  <c r="AC42" i="7" a="1"/>
  <c r="AC42" i="7" s="1"/>
  <c r="AB42" i="7" a="1"/>
  <c r="AB42" i="7" s="1"/>
  <c r="AA42" i="7" a="1"/>
  <c r="AA42" i="7" s="1"/>
  <c r="Z42" i="7" a="1"/>
  <c r="Z42" i="7" s="1"/>
  <c r="Y42" i="7" a="1"/>
  <c r="Y42" i="7" s="1"/>
  <c r="X42" i="7" a="1"/>
  <c r="X42" i="7" s="1"/>
  <c r="W42" i="7" a="1"/>
  <c r="W42" i="7" s="1"/>
  <c r="V42" i="7" a="1"/>
  <c r="V42" i="7" s="1"/>
  <c r="U42" i="7" a="1"/>
  <c r="U42" i="7" s="1"/>
  <c r="T42" i="7" a="1"/>
  <c r="T42" i="7" s="1"/>
  <c r="S42" i="7" a="1"/>
  <c r="S42" i="7" s="1"/>
  <c r="R42" i="7" a="1"/>
  <c r="R42" i="7" s="1"/>
  <c r="Q42" i="7" a="1"/>
  <c r="Q42" i="7" s="1"/>
  <c r="P42" i="7" a="1"/>
  <c r="P42" i="7" s="1"/>
  <c r="O42" i="7" a="1"/>
  <c r="O42" i="7" s="1"/>
  <c r="N42" i="7" a="1"/>
  <c r="N42" i="7" s="1"/>
  <c r="M42" i="7" a="1"/>
  <c r="M42" i="7" s="1"/>
  <c r="L42" i="7" a="1"/>
  <c r="L42" i="7" s="1"/>
  <c r="K42" i="7" a="1"/>
  <c r="K42" i="7" s="1"/>
  <c r="J42" i="7" a="1"/>
  <c r="J42" i="7" s="1"/>
  <c r="I42" i="7" a="1"/>
  <c r="I42" i="7" s="1"/>
  <c r="H42" i="7" a="1"/>
  <c r="H42" i="7" s="1"/>
  <c r="G42" i="7" a="1"/>
  <c r="G42" i="7" s="1"/>
  <c r="F42" i="7" a="1"/>
  <c r="F42" i="7" s="1"/>
  <c r="E42" i="7" a="1"/>
  <c r="E42" i="7" s="1"/>
  <c r="D42" i="7" a="1"/>
  <c r="D42" i="7" s="1"/>
  <c r="C42" i="7" a="1"/>
  <c r="C42" i="7" s="1"/>
  <c r="AO35" i="7" a="1"/>
  <c r="AO35" i="7" s="1"/>
  <c r="AN35" i="7" a="1"/>
  <c r="AN35" i="7" s="1"/>
  <c r="AM35" i="7" a="1"/>
  <c r="AM35" i="7" s="1"/>
  <c r="AL35" i="7" a="1"/>
  <c r="AL35" i="7" s="1"/>
  <c r="AK35" i="7" a="1"/>
  <c r="AK35" i="7" s="1"/>
  <c r="AJ35" i="7" a="1"/>
  <c r="AJ35" i="7" s="1"/>
  <c r="AI35" i="7" a="1"/>
  <c r="AI35" i="7" s="1"/>
  <c r="AH35" i="7" a="1"/>
  <c r="AH35" i="7" s="1"/>
  <c r="AG35" i="7" a="1"/>
  <c r="AG35" i="7" s="1"/>
  <c r="AF35" i="7" a="1"/>
  <c r="AF35" i="7" s="1"/>
  <c r="AE35" i="7" a="1"/>
  <c r="AE35" i="7" s="1"/>
  <c r="AD35" i="7" a="1"/>
  <c r="AD35" i="7" s="1"/>
  <c r="AC35" i="7" a="1"/>
  <c r="AC35" i="7" s="1"/>
  <c r="AB35" i="7" a="1"/>
  <c r="AB35" i="7" s="1"/>
  <c r="AA35" i="7" a="1"/>
  <c r="AA35" i="7" s="1"/>
  <c r="Z35" i="7" a="1"/>
  <c r="Z35" i="7" s="1"/>
  <c r="Y35" i="7" a="1"/>
  <c r="Y35" i="7" s="1"/>
  <c r="X35" i="7" a="1"/>
  <c r="X35" i="7" s="1"/>
  <c r="W35" i="7" a="1"/>
  <c r="W35" i="7" s="1"/>
  <c r="V35" i="7" a="1"/>
  <c r="V35" i="7" s="1"/>
  <c r="U35" i="7" a="1"/>
  <c r="U35" i="7" s="1"/>
  <c r="T35" i="7" a="1"/>
  <c r="T35" i="7" s="1"/>
  <c r="S35" i="7" a="1"/>
  <c r="S35" i="7" s="1"/>
  <c r="R35" i="7" a="1"/>
  <c r="R35" i="7" s="1"/>
  <c r="Q35" i="7" a="1"/>
  <c r="Q35" i="7" s="1"/>
  <c r="P35" i="7" a="1"/>
  <c r="P35" i="7" s="1"/>
  <c r="O35" i="7" a="1"/>
  <c r="O35" i="7" s="1"/>
  <c r="N35" i="7" a="1"/>
  <c r="N35" i="7" s="1"/>
  <c r="M35" i="7" a="1"/>
  <c r="M35" i="7" s="1"/>
  <c r="L35" i="7" a="1"/>
  <c r="L35" i="7" s="1"/>
  <c r="K35" i="7" a="1"/>
  <c r="K35" i="7" s="1"/>
  <c r="J35" i="7" a="1"/>
  <c r="J35" i="7" s="1"/>
  <c r="I35" i="7" a="1"/>
  <c r="I35" i="7" s="1"/>
  <c r="H35" i="7" a="1"/>
  <c r="H35" i="7" s="1"/>
  <c r="G35" i="7" a="1"/>
  <c r="G35" i="7" s="1"/>
  <c r="F35" i="7" a="1"/>
  <c r="F35" i="7" s="1"/>
  <c r="E35" i="7" a="1"/>
  <c r="E35" i="7" s="1"/>
  <c r="D35" i="7" a="1"/>
  <c r="D35" i="7" s="1"/>
  <c r="C35" i="7" a="1"/>
  <c r="C35" i="7" s="1"/>
  <c r="AO28" i="7" a="1"/>
  <c r="AO28" i="7" s="1"/>
  <c r="AN28" i="7" a="1"/>
  <c r="AN28" i="7" s="1"/>
  <c r="AM28" i="7" a="1"/>
  <c r="AM28" i="7" s="1"/>
  <c r="AL28" i="7" a="1"/>
  <c r="AL28" i="7" s="1"/>
  <c r="AK28" i="7" a="1"/>
  <c r="AK28" i="7" s="1"/>
  <c r="AJ28" i="7" a="1"/>
  <c r="AJ28" i="7" s="1"/>
  <c r="AI28" i="7" a="1"/>
  <c r="AI28" i="7" s="1"/>
  <c r="AH28" i="7" a="1"/>
  <c r="AH28" i="7" s="1"/>
  <c r="AG28" i="7" a="1"/>
  <c r="AG28" i="7" s="1"/>
  <c r="AF28" i="7" a="1"/>
  <c r="AF28" i="7" s="1"/>
  <c r="AE28" i="7" a="1"/>
  <c r="AE28" i="7" s="1"/>
  <c r="AD28" i="7" a="1"/>
  <c r="AD28" i="7" s="1"/>
  <c r="AC28" i="7" a="1"/>
  <c r="AC28" i="7" s="1"/>
  <c r="AB28" i="7" a="1"/>
  <c r="AB28" i="7" s="1"/>
  <c r="AA28" i="7" a="1"/>
  <c r="AA28" i="7" s="1"/>
  <c r="Z28" i="7" a="1"/>
  <c r="Z28" i="7" s="1"/>
  <c r="Y28" i="7" a="1"/>
  <c r="Y28" i="7" s="1"/>
  <c r="X28" i="7" a="1"/>
  <c r="X28" i="7" s="1"/>
  <c r="W28" i="7" a="1"/>
  <c r="W28" i="7" s="1"/>
  <c r="V28" i="7" a="1"/>
  <c r="V28" i="7" s="1"/>
  <c r="U28" i="7" a="1"/>
  <c r="U28" i="7" s="1"/>
  <c r="T28" i="7" a="1"/>
  <c r="T28" i="7" s="1"/>
  <c r="S28" i="7" a="1"/>
  <c r="S28" i="7" s="1"/>
  <c r="R28" i="7" a="1"/>
  <c r="R28" i="7" s="1"/>
  <c r="Q28" i="7" a="1"/>
  <c r="Q28" i="7" s="1"/>
  <c r="P28" i="7" a="1"/>
  <c r="P28" i="7" s="1"/>
  <c r="O28" i="7" a="1"/>
  <c r="O28" i="7" s="1"/>
  <c r="N28" i="7" a="1"/>
  <c r="N28" i="7" s="1"/>
  <c r="M28" i="7" a="1"/>
  <c r="M28" i="7" s="1"/>
  <c r="L28" i="7" a="1"/>
  <c r="L28" i="7" s="1"/>
  <c r="K28" i="7" a="1"/>
  <c r="K28" i="7" s="1"/>
  <c r="J28" i="7" a="1"/>
  <c r="J28" i="7" s="1"/>
  <c r="I28" i="7" a="1"/>
  <c r="I28" i="7" s="1"/>
  <c r="H28" i="7" a="1"/>
  <c r="H28" i="7" s="1"/>
  <c r="G28" i="7" a="1"/>
  <c r="G28" i="7" s="1"/>
  <c r="F28" i="7" a="1"/>
  <c r="F28" i="7" s="1"/>
  <c r="E28" i="7" a="1"/>
  <c r="E28" i="7" s="1"/>
  <c r="D28" i="7" a="1"/>
  <c r="D28" i="7" s="1"/>
  <c r="C28" i="7" a="1"/>
  <c r="C28" i="7" s="1"/>
  <c r="AO21" i="7" a="1"/>
  <c r="AO21" i="7" s="1"/>
  <c r="AN21" i="7" a="1"/>
  <c r="AN21" i="7" s="1"/>
  <c r="AM21" i="7" a="1"/>
  <c r="AM21" i="7" s="1"/>
  <c r="AL21" i="7" a="1"/>
  <c r="AL21" i="7" s="1"/>
  <c r="AK21" i="7" a="1"/>
  <c r="AK21" i="7" s="1"/>
  <c r="AJ21" i="7" a="1"/>
  <c r="AJ21" i="7" s="1"/>
  <c r="AI21" i="7" a="1"/>
  <c r="AI21" i="7" s="1"/>
  <c r="AH21" i="7" a="1"/>
  <c r="AH21" i="7" s="1"/>
  <c r="AG21" i="7" a="1"/>
  <c r="AG21" i="7" s="1"/>
  <c r="AF21" i="7" a="1"/>
  <c r="AF21" i="7" s="1"/>
  <c r="AE21" i="7" a="1"/>
  <c r="AE21" i="7" s="1"/>
  <c r="AD21" i="7" a="1"/>
  <c r="AD21" i="7" s="1"/>
  <c r="AC21" i="7" a="1"/>
  <c r="AC21" i="7" s="1"/>
  <c r="AB21" i="7" a="1"/>
  <c r="AB21" i="7" s="1"/>
  <c r="AA21" i="7" a="1"/>
  <c r="AA21" i="7" s="1"/>
  <c r="Z21" i="7" a="1"/>
  <c r="Z21" i="7" s="1"/>
  <c r="Y21" i="7" a="1"/>
  <c r="Y21" i="7" s="1"/>
  <c r="X21" i="7" a="1"/>
  <c r="X21" i="7" s="1"/>
  <c r="W21" i="7" a="1"/>
  <c r="W21" i="7" s="1"/>
  <c r="V21" i="7" a="1"/>
  <c r="V21" i="7" s="1"/>
  <c r="U21" i="7" a="1"/>
  <c r="U21" i="7" s="1"/>
  <c r="T21" i="7" a="1"/>
  <c r="T21" i="7" s="1"/>
  <c r="S21" i="7" a="1"/>
  <c r="S21" i="7" s="1"/>
  <c r="R21" i="7" a="1"/>
  <c r="R21" i="7" s="1"/>
  <c r="Q21" i="7" a="1"/>
  <c r="Q21" i="7" s="1"/>
  <c r="P21" i="7" a="1"/>
  <c r="P21" i="7" s="1"/>
  <c r="O21" i="7" a="1"/>
  <c r="O21" i="7" s="1"/>
  <c r="N21" i="7" a="1"/>
  <c r="N21" i="7" s="1"/>
  <c r="M21" i="7" a="1"/>
  <c r="M21" i="7" s="1"/>
  <c r="L21" i="7" a="1"/>
  <c r="L21" i="7" s="1"/>
  <c r="K21" i="7" a="1"/>
  <c r="K21" i="7" s="1"/>
  <c r="J21" i="7" a="1"/>
  <c r="J21" i="7" s="1"/>
  <c r="I21" i="7" a="1"/>
  <c r="I21" i="7" s="1"/>
  <c r="H21" i="7" a="1"/>
  <c r="H21" i="7" s="1"/>
  <c r="G21" i="7" a="1"/>
  <c r="G21" i="7" s="1"/>
  <c r="F21" i="7" a="1"/>
  <c r="F21" i="7" s="1"/>
  <c r="E21" i="7" a="1"/>
  <c r="E21" i="7" s="1"/>
  <c r="D21" i="7" a="1"/>
  <c r="D21" i="7" s="1"/>
  <c r="C21" i="7" a="1"/>
  <c r="C21" i="7" s="1"/>
  <c r="AO14" i="7" a="1"/>
  <c r="AO14" i="7" s="1"/>
  <c r="AN14" i="7" a="1"/>
  <c r="AN14" i="7" s="1"/>
  <c r="AM14" i="7" a="1"/>
  <c r="AM14" i="7" s="1"/>
  <c r="AL14" i="7" a="1"/>
  <c r="AL14" i="7" s="1"/>
  <c r="AK14" i="7" a="1"/>
  <c r="AK14" i="7" s="1"/>
  <c r="AJ14" i="7" a="1"/>
  <c r="AJ14" i="7" s="1"/>
  <c r="AI14" i="7" a="1"/>
  <c r="AI14" i="7" s="1"/>
  <c r="AH14" i="7" a="1"/>
  <c r="AH14" i="7" s="1"/>
  <c r="AG14" i="7" a="1"/>
  <c r="AG14" i="7" s="1"/>
  <c r="AF14" i="7" a="1"/>
  <c r="AF14" i="7" s="1"/>
  <c r="AE14" i="7" a="1"/>
  <c r="AE14" i="7" s="1"/>
  <c r="AD14" i="7" a="1"/>
  <c r="AD14" i="7" s="1"/>
  <c r="AC14" i="7" a="1"/>
  <c r="AC14" i="7" s="1"/>
  <c r="AB14" i="7" a="1"/>
  <c r="AB14" i="7" s="1"/>
  <c r="AA14" i="7" a="1"/>
  <c r="AA14" i="7" s="1"/>
  <c r="Z14" i="7" a="1"/>
  <c r="Z14" i="7" s="1"/>
  <c r="Y14" i="7" a="1"/>
  <c r="Y14" i="7" s="1"/>
  <c r="X14" i="7" a="1"/>
  <c r="X14" i="7" s="1"/>
  <c r="W14" i="7" a="1"/>
  <c r="W14" i="7" s="1"/>
  <c r="V14" i="7" a="1"/>
  <c r="V14" i="7" s="1"/>
  <c r="U14" i="7" a="1"/>
  <c r="U14" i="7" s="1"/>
  <c r="T14" i="7" a="1"/>
  <c r="T14" i="7" s="1"/>
  <c r="S14" i="7" a="1"/>
  <c r="S14" i="7" s="1"/>
  <c r="R14" i="7" a="1"/>
  <c r="R14" i="7" s="1"/>
  <c r="Q14" i="7" a="1"/>
  <c r="Q14" i="7" s="1"/>
  <c r="P14" i="7" a="1"/>
  <c r="P14" i="7" s="1"/>
  <c r="O14" i="7" a="1"/>
  <c r="O14" i="7" s="1"/>
  <c r="N14" i="7" a="1"/>
  <c r="N14" i="7" s="1"/>
  <c r="M14" i="7" a="1"/>
  <c r="M14" i="7" s="1"/>
  <c r="L14" i="7" a="1"/>
  <c r="L14" i="7" s="1"/>
  <c r="K14" i="7" a="1"/>
  <c r="K14" i="7" s="1"/>
  <c r="J14" i="7" a="1"/>
  <c r="J14" i="7" s="1"/>
  <c r="I14" i="7" a="1"/>
  <c r="I14" i="7" s="1"/>
  <c r="H14" i="7" a="1"/>
  <c r="H14" i="7" s="1"/>
  <c r="G14" i="7" a="1"/>
  <c r="G14" i="7" s="1"/>
  <c r="F14" i="7" a="1"/>
  <c r="F14" i="7" s="1"/>
  <c r="E14" i="7" a="1"/>
  <c r="E14" i="7" s="1"/>
  <c r="D14" i="7" a="1"/>
  <c r="D14" i="7" s="1"/>
  <c r="C14" i="7" a="1"/>
  <c r="C14" i="7" s="1"/>
  <c r="AO7" i="7" a="1"/>
  <c r="AO7" i="7" s="1"/>
  <c r="AN7" i="7" a="1"/>
  <c r="AN7" i="7" s="1"/>
  <c r="AM7" i="7" a="1"/>
  <c r="AM7" i="7" s="1"/>
  <c r="AL7" i="7" a="1"/>
  <c r="AL7" i="7" s="1"/>
  <c r="AK7" i="7" a="1"/>
  <c r="AK7" i="7" s="1"/>
  <c r="AJ7" i="7" a="1"/>
  <c r="AJ7" i="7" s="1"/>
  <c r="AI7" i="7" a="1"/>
  <c r="AI7" i="7" s="1"/>
  <c r="AH7" i="7" a="1"/>
  <c r="AH7" i="7" s="1"/>
  <c r="AG7" i="7" a="1"/>
  <c r="AG7" i="7" s="1"/>
  <c r="AF7" i="7" a="1"/>
  <c r="AF7" i="7" s="1"/>
  <c r="AE7" i="7" a="1"/>
  <c r="AE7" i="7" s="1"/>
  <c r="AD7" i="7" a="1"/>
  <c r="AD7" i="7" s="1"/>
  <c r="AC7" i="7" a="1"/>
  <c r="AC7" i="7" s="1"/>
  <c r="AB7" i="7" a="1"/>
  <c r="AB7" i="7" s="1"/>
  <c r="AA7" i="7" a="1"/>
  <c r="AA7" i="7" s="1"/>
  <c r="Z7" i="7" a="1"/>
  <c r="Z7" i="7" s="1"/>
  <c r="Y7" i="7" a="1"/>
  <c r="Y7" i="7" s="1"/>
  <c r="X7" i="7" a="1"/>
  <c r="X7" i="7" s="1"/>
  <c r="W7" i="7" a="1"/>
  <c r="W7" i="7" s="1"/>
  <c r="V7" i="7" a="1"/>
  <c r="V7" i="7" s="1"/>
  <c r="U7" i="7" a="1"/>
  <c r="U7" i="7" s="1"/>
  <c r="T7" i="7" a="1"/>
  <c r="T7" i="7" s="1"/>
  <c r="S7" i="7" a="1"/>
  <c r="S7" i="7" s="1"/>
  <c r="R7" i="7" a="1"/>
  <c r="R7" i="7" s="1"/>
  <c r="Q7" i="7" a="1"/>
  <c r="Q7" i="7" s="1"/>
  <c r="P7" i="7" a="1"/>
  <c r="P7" i="7" s="1"/>
  <c r="O7" i="7" a="1"/>
  <c r="O7" i="7" s="1"/>
  <c r="N7" i="7" a="1"/>
  <c r="N7" i="7" s="1"/>
  <c r="M7" i="7" a="1"/>
  <c r="M7" i="7" s="1"/>
  <c r="L7" i="7" a="1"/>
  <c r="L7" i="7" s="1"/>
  <c r="K7" i="7" a="1"/>
  <c r="K7" i="7" s="1"/>
  <c r="J7" i="7" a="1"/>
  <c r="J7" i="7" s="1"/>
  <c r="I7" i="7" a="1"/>
  <c r="I7" i="7" s="1"/>
  <c r="H7" i="7" a="1"/>
  <c r="H7" i="7" s="1"/>
  <c r="G7" i="7" a="1"/>
  <c r="G7" i="7" s="1"/>
  <c r="F7" i="7" a="1"/>
  <c r="F7" i="7" s="1"/>
  <c r="E7" i="7" a="1"/>
  <c r="E7" i="7" s="1"/>
  <c r="D7" i="7" a="1"/>
  <c r="D7" i="7" s="1"/>
  <c r="C7" i="7" a="1"/>
  <c r="C7" i="7" s="1"/>
  <c r="C53" i="7" a="1"/>
  <c r="C53" i="7" s="1"/>
  <c r="D53" i="7" a="1"/>
  <c r="D53" i="7" s="1"/>
  <c r="E53" i="7" a="1"/>
  <c r="E53" i="7" s="1"/>
  <c r="F53" i="7" a="1"/>
  <c r="F53" i="7" s="1"/>
  <c r="G53" i="7" a="1"/>
  <c r="G53" i="7" s="1"/>
  <c r="H53" i="7" a="1"/>
  <c r="H53" i="7" s="1"/>
  <c r="I53" i="7" a="1"/>
  <c r="I53" i="7" s="1"/>
  <c r="J53" i="7" a="1"/>
  <c r="J53" i="7" s="1"/>
  <c r="K53" i="7" a="1"/>
  <c r="K53" i="7" s="1"/>
  <c r="L53" i="7" a="1"/>
  <c r="L53" i="7" s="1"/>
  <c r="M53" i="7" a="1"/>
  <c r="M53" i="7" s="1"/>
  <c r="N53" i="7" a="1"/>
  <c r="N53" i="7" s="1"/>
  <c r="O53" i="7" a="1"/>
  <c r="O53" i="7" s="1"/>
  <c r="P53" i="7" a="1"/>
  <c r="P53" i="7" s="1"/>
  <c r="Q53" i="7" a="1"/>
  <c r="Q53" i="7" s="1"/>
  <c r="R53" i="7" a="1"/>
  <c r="R53" i="7" s="1"/>
  <c r="S53" i="7" a="1"/>
  <c r="S53" i="7" s="1"/>
  <c r="T53" i="7" a="1"/>
  <c r="T53" i="7" s="1"/>
  <c r="U53" i="7" a="1"/>
  <c r="U53" i="7" s="1"/>
  <c r="V53" i="7" a="1"/>
  <c r="V53" i="7" s="1"/>
  <c r="W53" i="7" a="1"/>
  <c r="W53" i="7" s="1"/>
  <c r="X53" i="7" a="1"/>
  <c r="X53" i="7" s="1"/>
  <c r="Y53" i="7" a="1"/>
  <c r="Y53" i="7" s="1"/>
  <c r="Z53" i="7" a="1"/>
  <c r="Z53" i="7" s="1"/>
  <c r="AA53" i="7" a="1"/>
  <c r="AA53" i="7" s="1"/>
  <c r="AB53" i="7" a="1"/>
  <c r="AB53" i="7" s="1"/>
  <c r="AC53" i="7" a="1"/>
  <c r="AC53" i="7" s="1"/>
  <c r="AD53" i="7" a="1"/>
  <c r="AD53" i="7" s="1"/>
  <c r="AE53" i="7" a="1"/>
  <c r="AE53" i="7" s="1"/>
  <c r="AF53" i="7" a="1"/>
  <c r="AF53" i="7" s="1"/>
  <c r="AG53" i="7" a="1"/>
  <c r="AG53" i="7" s="1"/>
  <c r="AH53" i="7" a="1"/>
  <c r="AH53" i="7" s="1"/>
  <c r="AI53" i="7" a="1"/>
  <c r="AI53" i="7" s="1"/>
  <c r="AJ53" i="7" a="1"/>
  <c r="AJ53" i="7" s="1"/>
  <c r="AK53" i="7" a="1"/>
  <c r="AK53" i="7" s="1"/>
  <c r="AL53" i="7" a="1"/>
  <c r="AL53" i="7" s="1"/>
  <c r="AM53" i="7" a="1"/>
  <c r="AM53" i="7" s="1"/>
  <c r="AN53" i="7" a="1"/>
  <c r="AN53" i="7" s="1"/>
  <c r="AO53" i="7" a="1"/>
  <c r="AO53" i="7" s="1"/>
  <c r="C54" i="7" a="1"/>
  <c r="C54" i="7" s="1"/>
  <c r="D54" i="7" a="1"/>
  <c r="D54" i="7" s="1"/>
  <c r="E54" i="7" a="1"/>
  <c r="E54" i="7" s="1"/>
  <c r="F54" i="7" a="1"/>
  <c r="F54" i="7" s="1"/>
  <c r="G54" i="7" a="1"/>
  <c r="G54" i="7" s="1"/>
  <c r="H54" i="7" a="1"/>
  <c r="H54" i="7" s="1"/>
  <c r="I54" i="7" a="1"/>
  <c r="I54" i="7" s="1"/>
  <c r="J54" i="7" a="1"/>
  <c r="J54" i="7" s="1"/>
  <c r="K54" i="7" a="1"/>
  <c r="K54" i="7" s="1"/>
  <c r="L54" i="7" a="1"/>
  <c r="L54" i="7" s="1"/>
  <c r="M54" i="7" a="1"/>
  <c r="M54" i="7" s="1"/>
  <c r="N54" i="7" a="1"/>
  <c r="N54" i="7" s="1"/>
  <c r="O54" i="7" a="1"/>
  <c r="O54" i="7" s="1"/>
  <c r="P54" i="7" a="1"/>
  <c r="P54" i="7" s="1"/>
  <c r="Q54" i="7" a="1"/>
  <c r="Q54" i="7" s="1"/>
  <c r="R54" i="7" a="1"/>
  <c r="R54" i="7" s="1"/>
  <c r="S54" i="7" a="1"/>
  <c r="S54" i="7" s="1"/>
  <c r="T54" i="7" a="1"/>
  <c r="T54" i="7" s="1"/>
  <c r="U54" i="7" a="1"/>
  <c r="U54" i="7" s="1"/>
  <c r="V54" i="7" a="1"/>
  <c r="V54" i="7" s="1"/>
  <c r="W54" i="7" a="1"/>
  <c r="W54" i="7" s="1"/>
  <c r="X54" i="7" a="1"/>
  <c r="X54" i="7" s="1"/>
  <c r="Y54" i="7" a="1"/>
  <c r="Y54" i="7" s="1"/>
  <c r="Z54" i="7" a="1"/>
  <c r="Z54" i="7" s="1"/>
  <c r="AA54" i="7" a="1"/>
  <c r="AA54" i="7" s="1"/>
  <c r="AB54" i="7" a="1"/>
  <c r="AB54" i="7" s="1"/>
  <c r="AC54" i="7" a="1"/>
  <c r="AC54" i="7" s="1"/>
  <c r="AD54" i="7" a="1"/>
  <c r="AD54" i="7" s="1"/>
  <c r="AE54" i="7" a="1"/>
  <c r="AE54" i="7" s="1"/>
  <c r="AF54" i="7" a="1"/>
  <c r="AF54" i="7" s="1"/>
  <c r="AG54" i="7" a="1"/>
  <c r="AG54" i="7" s="1"/>
  <c r="AH54" i="7" a="1"/>
  <c r="AH54" i="7" s="1"/>
  <c r="AI54" i="7" a="1"/>
  <c r="AI54" i="7" s="1"/>
  <c r="AJ54" i="7" a="1"/>
  <c r="AJ54" i="7" s="1"/>
  <c r="AK54" i="7" a="1"/>
  <c r="AK54" i="7" s="1"/>
  <c r="AL54" i="7" a="1"/>
  <c r="AL54" i="7" s="1"/>
  <c r="AM54" i="7" a="1"/>
  <c r="AM54" i="7" s="1"/>
  <c r="AN54" i="7" a="1"/>
  <c r="AN54" i="7" s="1"/>
  <c r="AO54" i="7" a="1"/>
  <c r="AO54" i="7" s="1"/>
  <c r="C55" i="7" a="1"/>
  <c r="C55" i="7" s="1"/>
  <c r="D55" i="7" a="1"/>
  <c r="D55" i="7" s="1"/>
  <c r="E55" i="7" a="1"/>
  <c r="E55" i="7" s="1"/>
  <c r="F55" i="7" a="1"/>
  <c r="F55" i="7" s="1"/>
  <c r="G55" i="7" a="1"/>
  <c r="G55" i="7" s="1"/>
  <c r="H55" i="7" a="1"/>
  <c r="H55" i="7" s="1"/>
  <c r="I55" i="7" a="1"/>
  <c r="I55" i="7" s="1"/>
  <c r="J55" i="7" a="1"/>
  <c r="J55" i="7" s="1"/>
  <c r="K55" i="7" a="1"/>
  <c r="K55" i="7" s="1"/>
  <c r="L55" i="7" a="1"/>
  <c r="L55" i="7" s="1"/>
  <c r="M55" i="7" a="1"/>
  <c r="M55" i="7" s="1"/>
  <c r="N55" i="7" a="1"/>
  <c r="N55" i="7" s="1"/>
  <c r="O55" i="7" a="1"/>
  <c r="O55" i="7" s="1"/>
  <c r="P55" i="7" a="1"/>
  <c r="P55" i="7" s="1"/>
  <c r="Q55" i="7" a="1"/>
  <c r="Q55" i="7" s="1"/>
  <c r="R55" i="7" a="1"/>
  <c r="R55" i="7" s="1"/>
  <c r="S55" i="7" a="1"/>
  <c r="S55" i="7" s="1"/>
  <c r="T55" i="7" a="1"/>
  <c r="T55" i="7" s="1"/>
  <c r="U55" i="7" a="1"/>
  <c r="U55" i="7" s="1"/>
  <c r="V55" i="7" a="1"/>
  <c r="V55" i="7" s="1"/>
  <c r="W55" i="7" a="1"/>
  <c r="W55" i="7" s="1"/>
  <c r="X55" i="7" a="1"/>
  <c r="X55" i="7" s="1"/>
  <c r="Y55" i="7" a="1"/>
  <c r="Y55" i="7" s="1"/>
  <c r="Z55" i="7" a="1"/>
  <c r="Z55" i="7" s="1"/>
  <c r="AA55" i="7" a="1"/>
  <c r="AA55" i="7" s="1"/>
  <c r="AB55" i="7" a="1"/>
  <c r="AB55" i="7" s="1"/>
  <c r="AC55" i="7" a="1"/>
  <c r="AC55" i="7" s="1"/>
  <c r="AD55" i="7" a="1"/>
  <c r="AD55" i="7" s="1"/>
  <c r="AE55" i="7" a="1"/>
  <c r="AE55" i="7" s="1"/>
  <c r="AF55" i="7" a="1"/>
  <c r="AF55" i="7" s="1"/>
  <c r="AG55" i="7" a="1"/>
  <c r="AG55" i="7" s="1"/>
  <c r="AH55" i="7" a="1"/>
  <c r="AH55" i="7" s="1"/>
  <c r="AI55" i="7" a="1"/>
  <c r="AI55" i="7" s="1"/>
  <c r="AJ55" i="7" a="1"/>
  <c r="AJ55" i="7" s="1"/>
  <c r="AK55" i="7" a="1"/>
  <c r="AK55" i="7" s="1"/>
  <c r="AL55" i="7" a="1"/>
  <c r="AL55" i="7" s="1"/>
  <c r="AM55" i="7" a="1"/>
  <c r="AM55" i="7" s="1"/>
  <c r="AN55" i="7" a="1"/>
  <c r="AN55" i="7" s="1"/>
  <c r="AO55" i="7" a="1"/>
  <c r="AO55" i="7" s="1"/>
  <c r="C59" i="7" a="1"/>
  <c r="C59" i="7" s="1"/>
  <c r="D59" i="7" a="1"/>
  <c r="D59" i="7" s="1"/>
  <c r="E59" i="7" a="1"/>
  <c r="E59" i="7" s="1"/>
  <c r="F59" i="7" a="1"/>
  <c r="F59" i="7" s="1"/>
  <c r="G59" i="7" a="1"/>
  <c r="G59" i="7" s="1"/>
  <c r="H59" i="7" a="1"/>
  <c r="H59" i="7" s="1"/>
  <c r="I59" i="7" a="1"/>
  <c r="I59" i="7" s="1"/>
  <c r="J59" i="7" a="1"/>
  <c r="J59" i="7" s="1"/>
  <c r="K59" i="7" a="1"/>
  <c r="K59" i="7" s="1"/>
  <c r="L59" i="7" a="1"/>
  <c r="L59" i="7" s="1"/>
  <c r="M59" i="7" a="1"/>
  <c r="M59" i="7" s="1"/>
  <c r="N59" i="7" a="1"/>
  <c r="N59" i="7" s="1"/>
  <c r="O59" i="7" a="1"/>
  <c r="O59" i="7" s="1"/>
  <c r="P59" i="7" a="1"/>
  <c r="P59" i="7" s="1"/>
  <c r="Q59" i="7" a="1"/>
  <c r="Q59" i="7" s="1"/>
  <c r="R59" i="7" a="1"/>
  <c r="R59" i="7" s="1"/>
  <c r="S59" i="7" a="1"/>
  <c r="S59" i="7" s="1"/>
  <c r="T59" i="7" a="1"/>
  <c r="T59" i="7" s="1"/>
  <c r="U59" i="7" a="1"/>
  <c r="U59" i="7" s="1"/>
  <c r="V59" i="7" a="1"/>
  <c r="V59" i="7" s="1"/>
  <c r="W59" i="7" a="1"/>
  <c r="W59" i="7" s="1"/>
  <c r="X59" i="7" a="1"/>
  <c r="X59" i="7" s="1"/>
  <c r="Y59" i="7" a="1"/>
  <c r="Y59" i="7" s="1"/>
  <c r="Z59" i="7" a="1"/>
  <c r="Z59" i="7" s="1"/>
  <c r="AA59" i="7" a="1"/>
  <c r="AA59" i="7" s="1"/>
  <c r="AB59" i="7" a="1"/>
  <c r="AB59" i="7" s="1"/>
  <c r="AC59" i="7" a="1"/>
  <c r="AC59" i="7" s="1"/>
  <c r="AD59" i="7" a="1"/>
  <c r="AD59" i="7" s="1"/>
  <c r="AE59" i="7" a="1"/>
  <c r="AE59" i="7" s="1"/>
  <c r="AF59" i="7" a="1"/>
  <c r="AF59" i="7" s="1"/>
  <c r="AG59" i="7" a="1"/>
  <c r="AG59" i="7" s="1"/>
  <c r="AH59" i="7" a="1"/>
  <c r="AH59" i="7" s="1"/>
  <c r="AI59" i="7" a="1"/>
  <c r="AI59" i="7" s="1"/>
  <c r="AJ59" i="7" a="1"/>
  <c r="AJ59" i="7" s="1"/>
  <c r="AK59" i="7" a="1"/>
  <c r="AK59" i="7" s="1"/>
  <c r="AL59" i="7" a="1"/>
  <c r="AL59" i="7" s="1"/>
  <c r="AM59" i="7" a="1"/>
  <c r="AM59" i="7" s="1"/>
  <c r="AN59" i="7" a="1"/>
  <c r="AN59" i="7" s="1"/>
  <c r="AO59" i="7" a="1"/>
  <c r="AO59" i="7" s="1"/>
  <c r="C60" i="7" a="1"/>
  <c r="C60" i="7" s="1"/>
  <c r="D60" i="7" a="1"/>
  <c r="D60" i="7" s="1"/>
  <c r="E60" i="7" a="1"/>
  <c r="E60" i="7" s="1"/>
  <c r="F60" i="7" a="1"/>
  <c r="F60" i="7" s="1"/>
  <c r="G60" i="7" a="1"/>
  <c r="G60" i="7" s="1"/>
  <c r="H60" i="7" a="1"/>
  <c r="H60" i="7" s="1"/>
  <c r="I60" i="7" a="1"/>
  <c r="I60" i="7" s="1"/>
  <c r="J60" i="7" a="1"/>
  <c r="J60" i="7" s="1"/>
  <c r="K60" i="7" a="1"/>
  <c r="K60" i="7" s="1"/>
  <c r="L60" i="7" a="1"/>
  <c r="L60" i="7" s="1"/>
  <c r="M60" i="7" a="1"/>
  <c r="M60" i="7" s="1"/>
  <c r="N60" i="7" a="1"/>
  <c r="N60" i="7" s="1"/>
  <c r="O60" i="7" a="1"/>
  <c r="O60" i="7" s="1"/>
  <c r="P60" i="7" a="1"/>
  <c r="P60" i="7" s="1"/>
  <c r="Q60" i="7" a="1"/>
  <c r="Q60" i="7" s="1"/>
  <c r="R60" i="7" a="1"/>
  <c r="R60" i="7" s="1"/>
  <c r="S60" i="7" a="1"/>
  <c r="S60" i="7" s="1"/>
  <c r="T60" i="7" a="1"/>
  <c r="T60" i="7" s="1"/>
  <c r="U60" i="7" a="1"/>
  <c r="U60" i="7" s="1"/>
  <c r="V60" i="7" a="1"/>
  <c r="V60" i="7" s="1"/>
  <c r="W60" i="7" a="1"/>
  <c r="W60" i="7" s="1"/>
  <c r="X60" i="7" a="1"/>
  <c r="X60" i="7" s="1"/>
  <c r="Y60" i="7" a="1"/>
  <c r="Y60" i="7" s="1"/>
  <c r="Z60" i="7" a="1"/>
  <c r="Z60" i="7" s="1"/>
  <c r="AA60" i="7" a="1"/>
  <c r="AA60" i="7" s="1"/>
  <c r="AB60" i="7" a="1"/>
  <c r="AB60" i="7" s="1"/>
  <c r="AC60" i="7" a="1"/>
  <c r="AC60" i="7" s="1"/>
  <c r="AD60" i="7" a="1"/>
  <c r="AD60" i="7" s="1"/>
  <c r="AE60" i="7" a="1"/>
  <c r="AE60" i="7" s="1"/>
  <c r="AF60" i="7" a="1"/>
  <c r="AF60" i="7" s="1"/>
  <c r="AG60" i="7" a="1"/>
  <c r="AG60" i="7" s="1"/>
  <c r="AH60" i="7" a="1"/>
  <c r="AH60" i="7" s="1"/>
  <c r="AI60" i="7" a="1"/>
  <c r="AI60" i="7" s="1"/>
  <c r="AJ60" i="7" a="1"/>
  <c r="AJ60" i="7" s="1"/>
  <c r="AK60" i="7" a="1"/>
  <c r="AK60" i="7" s="1"/>
  <c r="AL60" i="7" a="1"/>
  <c r="AL60" i="7" s="1"/>
  <c r="AM60" i="7" a="1"/>
  <c r="AM60" i="7" s="1"/>
  <c r="AN60" i="7" a="1"/>
  <c r="AN60" i="7" s="1"/>
  <c r="AO60" i="7" a="1"/>
  <c r="AO60" i="7" s="1"/>
  <c r="C61" i="7" a="1"/>
  <c r="C61" i="7" s="1"/>
  <c r="D61" i="7" a="1"/>
  <c r="D61" i="7" s="1"/>
  <c r="E61" i="7" a="1"/>
  <c r="E61" i="7" s="1"/>
  <c r="F61" i="7" a="1"/>
  <c r="F61" i="7" s="1"/>
  <c r="G61" i="7" a="1"/>
  <c r="G61" i="7" s="1"/>
  <c r="H61" i="7" a="1"/>
  <c r="H61" i="7" s="1"/>
  <c r="I61" i="7" a="1"/>
  <c r="I61" i="7" s="1"/>
  <c r="J61" i="7" a="1"/>
  <c r="J61" i="7" s="1"/>
  <c r="K61" i="7" a="1"/>
  <c r="K61" i="7" s="1"/>
  <c r="L61" i="7" a="1"/>
  <c r="L61" i="7" s="1"/>
  <c r="M61" i="7" a="1"/>
  <c r="M61" i="7" s="1"/>
  <c r="N61" i="7" a="1"/>
  <c r="N61" i="7" s="1"/>
  <c r="O61" i="7" a="1"/>
  <c r="O61" i="7" s="1"/>
  <c r="P61" i="7" a="1"/>
  <c r="P61" i="7" s="1"/>
  <c r="Q61" i="7" a="1"/>
  <c r="Q61" i="7" s="1"/>
  <c r="R61" i="7" a="1"/>
  <c r="R61" i="7" s="1"/>
  <c r="S61" i="7" a="1"/>
  <c r="S61" i="7" s="1"/>
  <c r="T61" i="7" a="1"/>
  <c r="T61" i="7" s="1"/>
  <c r="U61" i="7" a="1"/>
  <c r="U61" i="7" s="1"/>
  <c r="V61" i="7" a="1"/>
  <c r="V61" i="7" s="1"/>
  <c r="W61" i="7" a="1"/>
  <c r="W61" i="7" s="1"/>
  <c r="X61" i="7" a="1"/>
  <c r="X61" i="7" s="1"/>
  <c r="Y61" i="7" a="1"/>
  <c r="Y61" i="7" s="1"/>
  <c r="Z61" i="7" a="1"/>
  <c r="Z61" i="7" s="1"/>
  <c r="AA61" i="7" a="1"/>
  <c r="AA61" i="7" s="1"/>
  <c r="AB61" i="7" a="1"/>
  <c r="AB61" i="7" s="1"/>
  <c r="AC61" i="7" a="1"/>
  <c r="AC61" i="7" s="1"/>
  <c r="AD61" i="7" a="1"/>
  <c r="AD61" i="7" s="1"/>
  <c r="AE61" i="7" a="1"/>
  <c r="AE61" i="7" s="1"/>
  <c r="AF61" i="7" a="1"/>
  <c r="AF61" i="7" s="1"/>
  <c r="AG61" i="7" a="1"/>
  <c r="AG61" i="7" s="1"/>
  <c r="AH61" i="7" a="1"/>
  <c r="AH61" i="7" s="1"/>
  <c r="AI61" i="7" a="1"/>
  <c r="AI61" i="7" s="1"/>
  <c r="AJ61" i="7" a="1"/>
  <c r="AJ61" i="7" s="1"/>
  <c r="AK61" i="7" a="1"/>
  <c r="AK61" i="7" s="1"/>
  <c r="AL61" i="7" a="1"/>
  <c r="AL61" i="7" s="1"/>
  <c r="AM61" i="7" a="1"/>
  <c r="AM61" i="7" s="1"/>
  <c r="AN61" i="7" a="1"/>
  <c r="AN61" i="7" s="1"/>
  <c r="AO61" i="7" a="1"/>
  <c r="AO61" i="7" s="1"/>
  <c r="C62" i="7" a="1"/>
  <c r="C62" i="7" s="1"/>
  <c r="D62" i="7" a="1"/>
  <c r="D62" i="7" s="1"/>
  <c r="E62" i="7" a="1"/>
  <c r="E62" i="7" s="1"/>
  <c r="F62" i="7" a="1"/>
  <c r="F62" i="7" s="1"/>
  <c r="G62" i="7" a="1"/>
  <c r="G62" i="7" s="1"/>
  <c r="H62" i="7" a="1"/>
  <c r="H62" i="7" s="1"/>
  <c r="I62" i="7" a="1"/>
  <c r="I62" i="7" s="1"/>
  <c r="J62" i="7" a="1"/>
  <c r="J62" i="7" s="1"/>
  <c r="K62" i="7" a="1"/>
  <c r="K62" i="7" s="1"/>
  <c r="L62" i="7" a="1"/>
  <c r="L62" i="7" s="1"/>
  <c r="M62" i="7" a="1"/>
  <c r="M62" i="7" s="1"/>
  <c r="N62" i="7" a="1"/>
  <c r="N62" i="7" s="1"/>
  <c r="O62" i="7" a="1"/>
  <c r="O62" i="7" s="1"/>
  <c r="P62" i="7" a="1"/>
  <c r="P62" i="7" s="1"/>
  <c r="Q62" i="7" a="1"/>
  <c r="Q62" i="7" s="1"/>
  <c r="R62" i="7" a="1"/>
  <c r="R62" i="7" s="1"/>
  <c r="S62" i="7" a="1"/>
  <c r="S62" i="7" s="1"/>
  <c r="T62" i="7" a="1"/>
  <c r="T62" i="7" s="1"/>
  <c r="U62" i="7" a="1"/>
  <c r="U62" i="7" s="1"/>
  <c r="V62" i="7" a="1"/>
  <c r="V62" i="7" s="1"/>
  <c r="W62" i="7" a="1"/>
  <c r="W62" i="7" s="1"/>
  <c r="X62" i="7" a="1"/>
  <c r="X62" i="7" s="1"/>
  <c r="Y62" i="7" a="1"/>
  <c r="Y62" i="7" s="1"/>
  <c r="Z62" i="7" a="1"/>
  <c r="Z62" i="7" s="1"/>
  <c r="AA62" i="7" a="1"/>
  <c r="AA62" i="7" s="1"/>
  <c r="AB62" i="7" a="1"/>
  <c r="AB62" i="7" s="1"/>
  <c r="AC62" i="7" a="1"/>
  <c r="AC62" i="7" s="1"/>
  <c r="AD62" i="7" a="1"/>
  <c r="AD62" i="7" s="1"/>
  <c r="AE62" i="7" a="1"/>
  <c r="AE62" i="7" s="1"/>
  <c r="AF62" i="7" a="1"/>
  <c r="AF62" i="7" s="1"/>
  <c r="AG62" i="7" a="1"/>
  <c r="AG62" i="7" s="1"/>
  <c r="AH62" i="7" a="1"/>
  <c r="AH62" i="7" s="1"/>
  <c r="AI62" i="7" a="1"/>
  <c r="AI62" i="7" s="1"/>
  <c r="AJ62" i="7" a="1"/>
  <c r="AJ62" i="7" s="1"/>
  <c r="AK62" i="7" a="1"/>
  <c r="AK62" i="7" s="1"/>
  <c r="AL62" i="7" a="1"/>
  <c r="AL62" i="7" s="1"/>
  <c r="AM62" i="7" a="1"/>
  <c r="AM62" i="7" s="1"/>
  <c r="AN62" i="7" a="1"/>
  <c r="AN62" i="7" s="1"/>
  <c r="AO62" i="7" a="1"/>
  <c r="AO62" i="7" s="1"/>
  <c r="C66" i="7" a="1"/>
  <c r="C66" i="7" s="1"/>
  <c r="D66" i="7" a="1"/>
  <c r="D66" i="7" s="1"/>
  <c r="E66" i="7" a="1"/>
  <c r="E66" i="7" s="1"/>
  <c r="F66" i="7" a="1"/>
  <c r="F66" i="7" s="1"/>
  <c r="G66" i="7" a="1"/>
  <c r="G66" i="7" s="1"/>
  <c r="H66" i="7" a="1"/>
  <c r="H66" i="7" s="1"/>
  <c r="I66" i="7" a="1"/>
  <c r="I66" i="7" s="1"/>
  <c r="J66" i="7" a="1"/>
  <c r="J66" i="7" s="1"/>
  <c r="K66" i="7" a="1"/>
  <c r="K66" i="7" s="1"/>
  <c r="L66" i="7" a="1"/>
  <c r="L66" i="7" s="1"/>
  <c r="M66" i="7" a="1"/>
  <c r="M66" i="7" s="1"/>
  <c r="N66" i="7" a="1"/>
  <c r="N66" i="7" s="1"/>
  <c r="O66" i="7" a="1"/>
  <c r="O66" i="7" s="1"/>
  <c r="P66" i="7" a="1"/>
  <c r="P66" i="7" s="1"/>
  <c r="Q66" i="7" a="1"/>
  <c r="Q66" i="7" s="1"/>
  <c r="R66" i="7" a="1"/>
  <c r="R66" i="7" s="1"/>
  <c r="S66" i="7" a="1"/>
  <c r="S66" i="7" s="1"/>
  <c r="T66" i="7" a="1"/>
  <c r="T66" i="7" s="1"/>
  <c r="U66" i="7" a="1"/>
  <c r="U66" i="7" s="1"/>
  <c r="V66" i="7" a="1"/>
  <c r="V66" i="7" s="1"/>
  <c r="W66" i="7" a="1"/>
  <c r="W66" i="7" s="1"/>
  <c r="X66" i="7" a="1"/>
  <c r="X66" i="7" s="1"/>
  <c r="Y66" i="7" a="1"/>
  <c r="Y66" i="7" s="1"/>
  <c r="Z66" i="7" a="1"/>
  <c r="Z66" i="7" s="1"/>
  <c r="AA66" i="7" a="1"/>
  <c r="AA66" i="7" s="1"/>
  <c r="AB66" i="7" a="1"/>
  <c r="AB66" i="7" s="1"/>
  <c r="AC66" i="7" a="1"/>
  <c r="AC66" i="7" s="1"/>
  <c r="AD66" i="7" a="1"/>
  <c r="AD66" i="7" s="1"/>
  <c r="AE66" i="7" a="1"/>
  <c r="AE66" i="7" s="1"/>
  <c r="AF66" i="7" a="1"/>
  <c r="AF66" i="7" s="1"/>
  <c r="AG66" i="7" a="1"/>
  <c r="AG66" i="7" s="1"/>
  <c r="AH66" i="7" a="1"/>
  <c r="AH66" i="7" s="1"/>
  <c r="AI66" i="7" a="1"/>
  <c r="AI66" i="7" s="1"/>
  <c r="AJ66" i="7" a="1"/>
  <c r="AJ66" i="7" s="1"/>
  <c r="AK66" i="7" a="1"/>
  <c r="AK66" i="7" s="1"/>
  <c r="AL66" i="7" a="1"/>
  <c r="AL66" i="7" s="1"/>
  <c r="AM66" i="7" a="1"/>
  <c r="AM66" i="7" s="1"/>
  <c r="AN66" i="7" a="1"/>
  <c r="AN66" i="7" s="1"/>
  <c r="AO66" i="7" a="1"/>
  <c r="AO66" i="7" s="1"/>
  <c r="C67" i="7" a="1"/>
  <c r="C67" i="7" s="1"/>
  <c r="D67" i="7" a="1"/>
  <c r="D67" i="7" s="1"/>
  <c r="E67" i="7" a="1"/>
  <c r="E67" i="7" s="1"/>
  <c r="F67" i="7" a="1"/>
  <c r="F67" i="7" s="1"/>
  <c r="G67" i="7" a="1"/>
  <c r="G67" i="7" s="1"/>
  <c r="H67" i="7" a="1"/>
  <c r="H67" i="7" s="1"/>
  <c r="I67" i="7" a="1"/>
  <c r="I67" i="7" s="1"/>
  <c r="J67" i="7" a="1"/>
  <c r="J67" i="7" s="1"/>
  <c r="K67" i="7" a="1"/>
  <c r="K67" i="7" s="1"/>
  <c r="L67" i="7" a="1"/>
  <c r="L67" i="7" s="1"/>
  <c r="M67" i="7" a="1"/>
  <c r="M67" i="7" s="1"/>
  <c r="N67" i="7" a="1"/>
  <c r="N67" i="7" s="1"/>
  <c r="O67" i="7" a="1"/>
  <c r="O67" i="7" s="1"/>
  <c r="P67" i="7" a="1"/>
  <c r="P67" i="7" s="1"/>
  <c r="Q67" i="7" a="1"/>
  <c r="Q67" i="7" s="1"/>
  <c r="R67" i="7" a="1"/>
  <c r="R67" i="7" s="1"/>
  <c r="S67" i="7" a="1"/>
  <c r="S67" i="7" s="1"/>
  <c r="T67" i="7" a="1"/>
  <c r="T67" i="7" s="1"/>
  <c r="U67" i="7" a="1"/>
  <c r="U67" i="7" s="1"/>
  <c r="V67" i="7" a="1"/>
  <c r="V67" i="7" s="1"/>
  <c r="W67" i="7" a="1"/>
  <c r="W67" i="7" s="1"/>
  <c r="X67" i="7" a="1"/>
  <c r="X67" i="7" s="1"/>
  <c r="Y67" i="7" a="1"/>
  <c r="Y67" i="7" s="1"/>
  <c r="Z67" i="7" a="1"/>
  <c r="Z67" i="7" s="1"/>
  <c r="AA67" i="7" a="1"/>
  <c r="AA67" i="7" s="1"/>
  <c r="AB67" i="7" a="1"/>
  <c r="AB67" i="7" s="1"/>
  <c r="AC67" i="7" a="1"/>
  <c r="AC67" i="7" s="1"/>
  <c r="AD67" i="7" a="1"/>
  <c r="AD67" i="7" s="1"/>
  <c r="AE67" i="7" a="1"/>
  <c r="AE67" i="7" s="1"/>
  <c r="AF67" i="7" a="1"/>
  <c r="AF67" i="7" s="1"/>
  <c r="AG67" i="7" a="1"/>
  <c r="AG67" i="7" s="1"/>
  <c r="AH67" i="7" a="1"/>
  <c r="AH67" i="7" s="1"/>
  <c r="AI67" i="7" a="1"/>
  <c r="AI67" i="7" s="1"/>
  <c r="AJ67" i="7" a="1"/>
  <c r="AJ67" i="7" s="1"/>
  <c r="AK67" i="7" a="1"/>
  <c r="AK67" i="7" s="1"/>
  <c r="AL67" i="7" a="1"/>
  <c r="AL67" i="7" s="1"/>
  <c r="AM67" i="7" a="1"/>
  <c r="AM67" i="7" s="1"/>
  <c r="AN67" i="7" a="1"/>
  <c r="AN67" i="7" s="1"/>
  <c r="AO67" i="7" a="1"/>
  <c r="AO67" i="7" s="1"/>
  <c r="C68" i="7" a="1"/>
  <c r="C68" i="7" s="1"/>
  <c r="D68" i="7" a="1"/>
  <c r="D68" i="7" s="1"/>
  <c r="E68" i="7" a="1"/>
  <c r="E68" i="7" s="1"/>
  <c r="F68" i="7" a="1"/>
  <c r="F68" i="7" s="1"/>
  <c r="G68" i="7" a="1"/>
  <c r="G68" i="7" s="1"/>
  <c r="H68" i="7" a="1"/>
  <c r="H68" i="7" s="1"/>
  <c r="I68" i="7" a="1"/>
  <c r="I68" i="7" s="1"/>
  <c r="J68" i="7" a="1"/>
  <c r="J68" i="7" s="1"/>
  <c r="K68" i="7" a="1"/>
  <c r="K68" i="7" s="1"/>
  <c r="L68" i="7" a="1"/>
  <c r="L68" i="7" s="1"/>
  <c r="M68" i="7" a="1"/>
  <c r="M68" i="7" s="1"/>
  <c r="N68" i="7" a="1"/>
  <c r="N68" i="7" s="1"/>
  <c r="O68" i="7" a="1"/>
  <c r="O68" i="7" s="1"/>
  <c r="P68" i="7" a="1"/>
  <c r="P68" i="7" s="1"/>
  <c r="Q68" i="7" a="1"/>
  <c r="Q68" i="7" s="1"/>
  <c r="R68" i="7" a="1"/>
  <c r="R68" i="7" s="1"/>
  <c r="S68" i="7" a="1"/>
  <c r="S68" i="7" s="1"/>
  <c r="T68" i="7" a="1"/>
  <c r="T68" i="7" s="1"/>
  <c r="U68" i="7" a="1"/>
  <c r="U68" i="7" s="1"/>
  <c r="V68" i="7" a="1"/>
  <c r="V68" i="7" s="1"/>
  <c r="W68" i="7" a="1"/>
  <c r="W68" i="7" s="1"/>
  <c r="X68" i="7" a="1"/>
  <c r="X68" i="7" s="1"/>
  <c r="Y68" i="7" a="1"/>
  <c r="Y68" i="7" s="1"/>
  <c r="Z68" i="7" a="1"/>
  <c r="Z68" i="7" s="1"/>
  <c r="AA68" i="7" a="1"/>
  <c r="AA68" i="7" s="1"/>
  <c r="AB68" i="7" a="1"/>
  <c r="AB68" i="7" s="1"/>
  <c r="AC68" i="7" a="1"/>
  <c r="AC68" i="7" s="1"/>
  <c r="AD68" i="7" a="1"/>
  <c r="AD68" i="7" s="1"/>
  <c r="AE68" i="7" a="1"/>
  <c r="AE68" i="7" s="1"/>
  <c r="AF68" i="7" a="1"/>
  <c r="AF68" i="7" s="1"/>
  <c r="AG68" i="7" a="1"/>
  <c r="AG68" i="7" s="1"/>
  <c r="AH68" i="7" a="1"/>
  <c r="AH68" i="7" s="1"/>
  <c r="AI68" i="7" a="1"/>
  <c r="AI68" i="7" s="1"/>
  <c r="AJ68" i="7" a="1"/>
  <c r="AJ68" i="7" s="1"/>
  <c r="AK68" i="7" a="1"/>
  <c r="AK68" i="7" s="1"/>
  <c r="AL68" i="7" a="1"/>
  <c r="AL68" i="7" s="1"/>
  <c r="AM68" i="7" a="1"/>
  <c r="AM68" i="7" s="1"/>
  <c r="AN68" i="7" a="1"/>
  <c r="AN68" i="7" s="1"/>
  <c r="AO68" i="7" a="1"/>
  <c r="AO68" i="7" s="1"/>
  <c r="C69" i="7" a="1"/>
  <c r="C69" i="7" s="1"/>
  <c r="D69" i="7" a="1"/>
  <c r="D69" i="7" s="1"/>
  <c r="E69" i="7" a="1"/>
  <c r="E69" i="7" s="1"/>
  <c r="F69" i="7" a="1"/>
  <c r="F69" i="7" s="1"/>
  <c r="G69" i="7" a="1"/>
  <c r="G69" i="7" s="1"/>
  <c r="H69" i="7" a="1"/>
  <c r="H69" i="7" s="1"/>
  <c r="I69" i="7" a="1"/>
  <c r="I69" i="7" s="1"/>
  <c r="J69" i="7" a="1"/>
  <c r="J69" i="7" s="1"/>
  <c r="K69" i="7" a="1"/>
  <c r="K69" i="7" s="1"/>
  <c r="L69" i="7" a="1"/>
  <c r="L69" i="7" s="1"/>
  <c r="M69" i="7" a="1"/>
  <c r="M69" i="7" s="1"/>
  <c r="N69" i="7" a="1"/>
  <c r="N69" i="7" s="1"/>
  <c r="O69" i="7" a="1"/>
  <c r="O69" i="7" s="1"/>
  <c r="P69" i="7" a="1"/>
  <c r="P69" i="7" s="1"/>
  <c r="Q69" i="7" a="1"/>
  <c r="Q69" i="7" s="1"/>
  <c r="R69" i="7" a="1"/>
  <c r="R69" i="7" s="1"/>
  <c r="S69" i="7" a="1"/>
  <c r="S69" i="7" s="1"/>
  <c r="T69" i="7" a="1"/>
  <c r="T69" i="7" s="1"/>
  <c r="U69" i="7" a="1"/>
  <c r="U69" i="7" s="1"/>
  <c r="V69" i="7" a="1"/>
  <c r="V69" i="7" s="1"/>
  <c r="W69" i="7" a="1"/>
  <c r="W69" i="7" s="1"/>
  <c r="X69" i="7" a="1"/>
  <c r="X69" i="7" s="1"/>
  <c r="Y69" i="7" a="1"/>
  <c r="Y69" i="7" s="1"/>
  <c r="Z69" i="7" a="1"/>
  <c r="Z69" i="7" s="1"/>
  <c r="AA69" i="7" a="1"/>
  <c r="AA69" i="7" s="1"/>
  <c r="AB69" i="7" a="1"/>
  <c r="AB69" i="7" s="1"/>
  <c r="AC69" i="7" a="1"/>
  <c r="AC69" i="7" s="1"/>
  <c r="AD69" i="7" a="1"/>
  <c r="AD69" i="7" s="1"/>
  <c r="AE69" i="7" a="1"/>
  <c r="AE69" i="7" s="1"/>
  <c r="AF69" i="7" a="1"/>
  <c r="AF69" i="7" s="1"/>
  <c r="AG69" i="7" a="1"/>
  <c r="AG69" i="7" s="1"/>
  <c r="AH69" i="7" a="1"/>
  <c r="AH69" i="7" s="1"/>
  <c r="AI69" i="7" a="1"/>
  <c r="AI69" i="7" s="1"/>
  <c r="AJ69" i="7" a="1"/>
  <c r="AJ69" i="7" s="1"/>
  <c r="AK69" i="7" a="1"/>
  <c r="AK69" i="7" s="1"/>
  <c r="AL69" i="7" a="1"/>
  <c r="AL69" i="7" s="1"/>
  <c r="AM69" i="7" a="1"/>
  <c r="AM69" i="7" s="1"/>
  <c r="AN69" i="7" a="1"/>
  <c r="AN69" i="7" s="1"/>
  <c r="AO69" i="7" a="1"/>
  <c r="AO69" i="7" s="1"/>
  <c r="C73" i="7" a="1"/>
  <c r="C73" i="7" s="1"/>
  <c r="D73" i="7" a="1"/>
  <c r="D73" i="7" s="1"/>
  <c r="E73" i="7" a="1"/>
  <c r="E73" i="7" s="1"/>
  <c r="F73" i="7" a="1"/>
  <c r="F73" i="7" s="1"/>
  <c r="G73" i="7" a="1"/>
  <c r="G73" i="7" s="1"/>
  <c r="H73" i="7" a="1"/>
  <c r="H73" i="7" s="1"/>
  <c r="I73" i="7" a="1"/>
  <c r="I73" i="7" s="1"/>
  <c r="J73" i="7" a="1"/>
  <c r="J73" i="7" s="1"/>
  <c r="K73" i="7" a="1"/>
  <c r="K73" i="7" s="1"/>
  <c r="L73" i="7" a="1"/>
  <c r="L73" i="7" s="1"/>
  <c r="M73" i="7" a="1"/>
  <c r="M73" i="7" s="1"/>
  <c r="N73" i="7" a="1"/>
  <c r="N73" i="7" s="1"/>
  <c r="O73" i="7" a="1"/>
  <c r="O73" i="7" s="1"/>
  <c r="P73" i="7" a="1"/>
  <c r="P73" i="7" s="1"/>
  <c r="Q73" i="7" a="1"/>
  <c r="Q73" i="7" s="1"/>
  <c r="R73" i="7" a="1"/>
  <c r="R73" i="7" s="1"/>
  <c r="S73" i="7" a="1"/>
  <c r="S73" i="7" s="1"/>
  <c r="T73" i="7" a="1"/>
  <c r="T73" i="7" s="1"/>
  <c r="U73" i="7" a="1"/>
  <c r="U73" i="7" s="1"/>
  <c r="V73" i="7" a="1"/>
  <c r="V73" i="7" s="1"/>
  <c r="W73" i="7" a="1"/>
  <c r="W73" i="7" s="1"/>
  <c r="X73" i="7" a="1"/>
  <c r="X73" i="7" s="1"/>
  <c r="Y73" i="7" a="1"/>
  <c r="Y73" i="7" s="1"/>
  <c r="Z73" i="7" a="1"/>
  <c r="Z73" i="7" s="1"/>
  <c r="AA73" i="7" a="1"/>
  <c r="AA73" i="7" s="1"/>
  <c r="AB73" i="7" a="1"/>
  <c r="AB73" i="7" s="1"/>
  <c r="AC73" i="7" a="1"/>
  <c r="AC73" i="7" s="1"/>
  <c r="AD73" i="7" a="1"/>
  <c r="AD73" i="7" s="1"/>
  <c r="AE73" i="7" a="1"/>
  <c r="AE73" i="7" s="1"/>
  <c r="AF73" i="7" a="1"/>
  <c r="AF73" i="7" s="1"/>
  <c r="AG73" i="7" a="1"/>
  <c r="AG73" i="7" s="1"/>
  <c r="AH73" i="7" a="1"/>
  <c r="AH73" i="7" s="1"/>
  <c r="AI73" i="7" a="1"/>
  <c r="AI73" i="7" s="1"/>
  <c r="AJ73" i="7" a="1"/>
  <c r="AJ73" i="7" s="1"/>
  <c r="AK73" i="7" a="1"/>
  <c r="AK73" i="7" s="1"/>
  <c r="AL73" i="7" a="1"/>
  <c r="AL73" i="7" s="1"/>
  <c r="AM73" i="7" a="1"/>
  <c r="AM73" i="7" s="1"/>
  <c r="AN73" i="7" a="1"/>
  <c r="AN73" i="7" s="1"/>
  <c r="AO73" i="7" a="1"/>
  <c r="AO73" i="7" s="1"/>
  <c r="C74" i="7" a="1"/>
  <c r="C74" i="7" s="1"/>
  <c r="D74" i="7" a="1"/>
  <c r="D74" i="7" s="1"/>
  <c r="E74" i="7" a="1"/>
  <c r="E74" i="7" s="1"/>
  <c r="F74" i="7" a="1"/>
  <c r="F74" i="7" s="1"/>
  <c r="G74" i="7" a="1"/>
  <c r="G74" i="7" s="1"/>
  <c r="H74" i="7" a="1"/>
  <c r="H74" i="7" s="1"/>
  <c r="I74" i="7" a="1"/>
  <c r="I74" i="7" s="1"/>
  <c r="J74" i="7" a="1"/>
  <c r="J74" i="7" s="1"/>
  <c r="K74" i="7" a="1"/>
  <c r="K74" i="7" s="1"/>
  <c r="L74" i="7" a="1"/>
  <c r="L74" i="7" s="1"/>
  <c r="M74" i="7" a="1"/>
  <c r="M74" i="7" s="1"/>
  <c r="N74" i="7" a="1"/>
  <c r="N74" i="7" s="1"/>
  <c r="O74" i="7" a="1"/>
  <c r="O74" i="7" s="1"/>
  <c r="P74" i="7" a="1"/>
  <c r="P74" i="7" s="1"/>
  <c r="Q74" i="7" a="1"/>
  <c r="Q74" i="7" s="1"/>
  <c r="R74" i="7" a="1"/>
  <c r="R74" i="7" s="1"/>
  <c r="S74" i="7" a="1"/>
  <c r="S74" i="7" s="1"/>
  <c r="T74" i="7" a="1"/>
  <c r="T74" i="7" s="1"/>
  <c r="U74" i="7" a="1"/>
  <c r="U74" i="7" s="1"/>
  <c r="V74" i="7" a="1"/>
  <c r="V74" i="7" s="1"/>
  <c r="W74" i="7" a="1"/>
  <c r="W74" i="7" s="1"/>
  <c r="X74" i="7" a="1"/>
  <c r="X74" i="7" s="1"/>
  <c r="Y74" i="7" a="1"/>
  <c r="Y74" i="7" s="1"/>
  <c r="Z74" i="7" a="1"/>
  <c r="Z74" i="7" s="1"/>
  <c r="AA74" i="7" a="1"/>
  <c r="AA74" i="7" s="1"/>
  <c r="AB74" i="7" a="1"/>
  <c r="AB74" i="7" s="1"/>
  <c r="AC74" i="7" a="1"/>
  <c r="AC74" i="7" s="1"/>
  <c r="AD74" i="7" a="1"/>
  <c r="AD74" i="7" s="1"/>
  <c r="AE74" i="7" a="1"/>
  <c r="AE74" i="7" s="1"/>
  <c r="AF74" i="7" a="1"/>
  <c r="AF74" i="7" s="1"/>
  <c r="AG74" i="7" a="1"/>
  <c r="AG74" i="7" s="1"/>
  <c r="AH74" i="7" a="1"/>
  <c r="AH74" i="7" s="1"/>
  <c r="AI74" i="7" a="1"/>
  <c r="AI74" i="7" s="1"/>
  <c r="AJ74" i="7" a="1"/>
  <c r="AJ74" i="7" s="1"/>
  <c r="AK74" i="7" a="1"/>
  <c r="AK74" i="7" s="1"/>
  <c r="AL74" i="7" a="1"/>
  <c r="AL74" i="7" s="1"/>
  <c r="AM74" i="7" a="1"/>
  <c r="AM74" i="7" s="1"/>
  <c r="AN74" i="7" a="1"/>
  <c r="AN74" i="7" s="1"/>
  <c r="AO74" i="7" a="1"/>
  <c r="AO74" i="7" s="1"/>
  <c r="C75" i="7" a="1"/>
  <c r="C75" i="7" s="1"/>
  <c r="D75" i="7" a="1"/>
  <c r="D75" i="7" s="1"/>
  <c r="E75" i="7" a="1"/>
  <c r="E75" i="7" s="1"/>
  <c r="F75" i="7" a="1"/>
  <c r="F75" i="7" s="1"/>
  <c r="G75" i="7" a="1"/>
  <c r="G75" i="7" s="1"/>
  <c r="H75" i="7" a="1"/>
  <c r="H75" i="7" s="1"/>
  <c r="I75" i="7" a="1"/>
  <c r="I75" i="7" s="1"/>
  <c r="J75" i="7" a="1"/>
  <c r="J75" i="7" s="1"/>
  <c r="K75" i="7" a="1"/>
  <c r="K75" i="7" s="1"/>
  <c r="L75" i="7" a="1"/>
  <c r="L75" i="7" s="1"/>
  <c r="M75" i="7" a="1"/>
  <c r="M75" i="7" s="1"/>
  <c r="N75" i="7" a="1"/>
  <c r="N75" i="7" s="1"/>
  <c r="O75" i="7" a="1"/>
  <c r="O75" i="7" s="1"/>
  <c r="P75" i="7" a="1"/>
  <c r="P75" i="7" s="1"/>
  <c r="Q75" i="7" a="1"/>
  <c r="Q75" i="7" s="1"/>
  <c r="R75" i="7" a="1"/>
  <c r="R75" i="7" s="1"/>
  <c r="S75" i="7" a="1"/>
  <c r="S75" i="7" s="1"/>
  <c r="T75" i="7" a="1"/>
  <c r="T75" i="7" s="1"/>
  <c r="U75" i="7" a="1"/>
  <c r="U75" i="7" s="1"/>
  <c r="V75" i="7" a="1"/>
  <c r="V75" i="7" s="1"/>
  <c r="W75" i="7" a="1"/>
  <c r="W75" i="7" s="1"/>
  <c r="X75" i="7" a="1"/>
  <c r="X75" i="7" s="1"/>
  <c r="Y75" i="7" a="1"/>
  <c r="Y75" i="7" s="1"/>
  <c r="Z75" i="7" a="1"/>
  <c r="Z75" i="7" s="1"/>
  <c r="AA75" i="7" a="1"/>
  <c r="AA75" i="7" s="1"/>
  <c r="AB75" i="7" a="1"/>
  <c r="AB75" i="7" s="1"/>
  <c r="AC75" i="7" a="1"/>
  <c r="AC75" i="7" s="1"/>
  <c r="AD75" i="7" a="1"/>
  <c r="AD75" i="7" s="1"/>
  <c r="AE75" i="7" a="1"/>
  <c r="AE75" i="7" s="1"/>
  <c r="AF75" i="7" a="1"/>
  <c r="AF75" i="7" s="1"/>
  <c r="AG75" i="7" a="1"/>
  <c r="AG75" i="7" s="1"/>
  <c r="AH75" i="7" a="1"/>
  <c r="AH75" i="7" s="1"/>
  <c r="AI75" i="7" a="1"/>
  <c r="AI75" i="7" s="1"/>
  <c r="AJ75" i="7" a="1"/>
  <c r="AJ75" i="7" s="1"/>
  <c r="AK75" i="7" a="1"/>
  <c r="AK75" i="7" s="1"/>
  <c r="AL75" i="7" a="1"/>
  <c r="AL75" i="7" s="1"/>
  <c r="AM75" i="7" a="1"/>
  <c r="AM75" i="7" s="1"/>
  <c r="AN75" i="7" a="1"/>
  <c r="AN75" i="7" s="1"/>
  <c r="AO75" i="7" a="1"/>
  <c r="AO75" i="7" s="1"/>
  <c r="C76" i="7" a="1"/>
  <c r="C76" i="7" s="1"/>
  <c r="D76" i="7" a="1"/>
  <c r="D76" i="7" s="1"/>
  <c r="E76" i="7" a="1"/>
  <c r="E76" i="7" s="1"/>
  <c r="F76" i="7" a="1"/>
  <c r="F76" i="7" s="1"/>
  <c r="G76" i="7" a="1"/>
  <c r="G76" i="7" s="1"/>
  <c r="H76" i="7" a="1"/>
  <c r="H76" i="7" s="1"/>
  <c r="I76" i="7" a="1"/>
  <c r="I76" i="7" s="1"/>
  <c r="J76" i="7" a="1"/>
  <c r="J76" i="7" s="1"/>
  <c r="K76" i="7" a="1"/>
  <c r="K76" i="7" s="1"/>
  <c r="L76" i="7" a="1"/>
  <c r="L76" i="7" s="1"/>
  <c r="M76" i="7" a="1"/>
  <c r="M76" i="7" s="1"/>
  <c r="N76" i="7" a="1"/>
  <c r="N76" i="7" s="1"/>
  <c r="O76" i="7" a="1"/>
  <c r="O76" i="7" s="1"/>
  <c r="P76" i="7" a="1"/>
  <c r="P76" i="7" s="1"/>
  <c r="Q76" i="7" a="1"/>
  <c r="Q76" i="7" s="1"/>
  <c r="R76" i="7" a="1"/>
  <c r="R76" i="7" s="1"/>
  <c r="S76" i="7" a="1"/>
  <c r="S76" i="7" s="1"/>
  <c r="T76" i="7" a="1"/>
  <c r="T76" i="7" s="1"/>
  <c r="U76" i="7" a="1"/>
  <c r="U76" i="7" s="1"/>
  <c r="V76" i="7" a="1"/>
  <c r="V76" i="7" s="1"/>
  <c r="W76" i="7" a="1"/>
  <c r="W76" i="7" s="1"/>
  <c r="X76" i="7" a="1"/>
  <c r="X76" i="7" s="1"/>
  <c r="Y76" i="7" a="1"/>
  <c r="Y76" i="7" s="1"/>
  <c r="Z76" i="7" a="1"/>
  <c r="Z76" i="7" s="1"/>
  <c r="AA76" i="7" a="1"/>
  <c r="AA76" i="7" s="1"/>
  <c r="AB76" i="7" a="1"/>
  <c r="AB76" i="7" s="1"/>
  <c r="AC76" i="7" a="1"/>
  <c r="AC76" i="7" s="1"/>
  <c r="AD76" i="7" a="1"/>
  <c r="AD76" i="7" s="1"/>
  <c r="AE76" i="7" a="1"/>
  <c r="AE76" i="7" s="1"/>
  <c r="AF76" i="7" a="1"/>
  <c r="AF76" i="7" s="1"/>
  <c r="AG76" i="7" a="1"/>
  <c r="AG76" i="7" s="1"/>
  <c r="AH76" i="7" a="1"/>
  <c r="AH76" i="7" s="1"/>
  <c r="AI76" i="7" a="1"/>
  <c r="AI76" i="7" s="1"/>
  <c r="AJ76" i="7" a="1"/>
  <c r="AJ76" i="7" s="1"/>
  <c r="AK76" i="7" a="1"/>
  <c r="AK76" i="7" s="1"/>
  <c r="AL76" i="7" a="1"/>
  <c r="AL76" i="7" s="1"/>
  <c r="AM76" i="7" a="1"/>
  <c r="AM76" i="7" s="1"/>
  <c r="AN76" i="7" a="1"/>
  <c r="AN76" i="7" s="1"/>
  <c r="AO76" i="7" a="1"/>
  <c r="AO76" i="7" s="1"/>
  <c r="C80" i="7" a="1"/>
  <c r="C80" i="7" s="1"/>
  <c r="D80" i="7" a="1"/>
  <c r="D80" i="7" s="1"/>
  <c r="E80" i="7" a="1"/>
  <c r="E80" i="7" s="1"/>
  <c r="F80" i="7" a="1"/>
  <c r="F80" i="7" s="1"/>
  <c r="G80" i="7" a="1"/>
  <c r="G80" i="7" s="1"/>
  <c r="H80" i="7" a="1"/>
  <c r="H80" i="7" s="1"/>
  <c r="I80" i="7" a="1"/>
  <c r="I80" i="7" s="1"/>
  <c r="J80" i="7" a="1"/>
  <c r="J80" i="7" s="1"/>
  <c r="K80" i="7" a="1"/>
  <c r="K80" i="7" s="1"/>
  <c r="L80" i="7" a="1"/>
  <c r="L80" i="7" s="1"/>
  <c r="M80" i="7" a="1"/>
  <c r="M80" i="7" s="1"/>
  <c r="N80" i="7" a="1"/>
  <c r="N80" i="7" s="1"/>
  <c r="O80" i="7" a="1"/>
  <c r="O80" i="7" s="1"/>
  <c r="P80" i="7" a="1"/>
  <c r="P80" i="7" s="1"/>
  <c r="Q80" i="7" a="1"/>
  <c r="Q80" i="7" s="1"/>
  <c r="R80" i="7" a="1"/>
  <c r="R80" i="7" s="1"/>
  <c r="S80" i="7" a="1"/>
  <c r="S80" i="7" s="1"/>
  <c r="T80" i="7" a="1"/>
  <c r="T80" i="7" s="1"/>
  <c r="U80" i="7" a="1"/>
  <c r="U80" i="7" s="1"/>
  <c r="V80" i="7" a="1"/>
  <c r="V80" i="7" s="1"/>
  <c r="W80" i="7" a="1"/>
  <c r="W80" i="7" s="1"/>
  <c r="X80" i="7" a="1"/>
  <c r="X80" i="7" s="1"/>
  <c r="Y80" i="7" a="1"/>
  <c r="Y80" i="7" s="1"/>
  <c r="Z80" i="7" a="1"/>
  <c r="Z80" i="7" s="1"/>
  <c r="AA80" i="7" a="1"/>
  <c r="AA80" i="7" s="1"/>
  <c r="AB80" i="7" a="1"/>
  <c r="AB80" i="7" s="1"/>
  <c r="AC80" i="7" a="1"/>
  <c r="AC80" i="7" s="1"/>
  <c r="AD80" i="7" a="1"/>
  <c r="AD80" i="7" s="1"/>
  <c r="AE80" i="7" a="1"/>
  <c r="AE80" i="7" s="1"/>
  <c r="AF80" i="7" a="1"/>
  <c r="AF80" i="7" s="1"/>
  <c r="AG80" i="7" a="1"/>
  <c r="AG80" i="7" s="1"/>
  <c r="AH80" i="7" a="1"/>
  <c r="AH80" i="7" s="1"/>
  <c r="AI80" i="7" a="1"/>
  <c r="AI80" i="7" s="1"/>
  <c r="AJ80" i="7" a="1"/>
  <c r="AJ80" i="7" s="1"/>
  <c r="AK80" i="7" a="1"/>
  <c r="AK80" i="7" s="1"/>
  <c r="AL80" i="7" a="1"/>
  <c r="AL80" i="7" s="1"/>
  <c r="AM80" i="7" a="1"/>
  <c r="AM80" i="7" s="1"/>
  <c r="AN80" i="7" a="1"/>
  <c r="AN80" i="7" s="1"/>
  <c r="AO80" i="7" a="1"/>
  <c r="AO80" i="7" s="1"/>
  <c r="C81" i="7" a="1"/>
  <c r="C81" i="7" s="1"/>
  <c r="D81" i="7" a="1"/>
  <c r="D81" i="7" s="1"/>
  <c r="E81" i="7" a="1"/>
  <c r="E81" i="7" s="1"/>
  <c r="F81" i="7" a="1"/>
  <c r="F81" i="7" s="1"/>
  <c r="G81" i="7" a="1"/>
  <c r="G81" i="7" s="1"/>
  <c r="H81" i="7" a="1"/>
  <c r="H81" i="7" s="1"/>
  <c r="I81" i="7" a="1"/>
  <c r="I81" i="7" s="1"/>
  <c r="J81" i="7" a="1"/>
  <c r="J81" i="7" s="1"/>
  <c r="K81" i="7" a="1"/>
  <c r="K81" i="7" s="1"/>
  <c r="L81" i="7" a="1"/>
  <c r="L81" i="7" s="1"/>
  <c r="M81" i="7" a="1"/>
  <c r="M81" i="7" s="1"/>
  <c r="N81" i="7" a="1"/>
  <c r="N81" i="7" s="1"/>
  <c r="O81" i="7" a="1"/>
  <c r="O81" i="7" s="1"/>
  <c r="P81" i="7" a="1"/>
  <c r="P81" i="7" s="1"/>
  <c r="Q81" i="7" a="1"/>
  <c r="Q81" i="7" s="1"/>
  <c r="R81" i="7" a="1"/>
  <c r="R81" i="7" s="1"/>
  <c r="S81" i="7" a="1"/>
  <c r="S81" i="7" s="1"/>
  <c r="T81" i="7" a="1"/>
  <c r="T81" i="7" s="1"/>
  <c r="U81" i="7" a="1"/>
  <c r="U81" i="7" s="1"/>
  <c r="V81" i="7" a="1"/>
  <c r="V81" i="7" s="1"/>
  <c r="W81" i="7" a="1"/>
  <c r="W81" i="7" s="1"/>
  <c r="X81" i="7" a="1"/>
  <c r="X81" i="7" s="1"/>
  <c r="Y81" i="7" a="1"/>
  <c r="Y81" i="7" s="1"/>
  <c r="Z81" i="7" a="1"/>
  <c r="Z81" i="7" s="1"/>
  <c r="AA81" i="7" a="1"/>
  <c r="AA81" i="7" s="1"/>
  <c r="AB81" i="7" a="1"/>
  <c r="AB81" i="7" s="1"/>
  <c r="AC81" i="7" a="1"/>
  <c r="AC81" i="7" s="1"/>
  <c r="AD81" i="7" a="1"/>
  <c r="AD81" i="7" s="1"/>
  <c r="AE81" i="7" a="1"/>
  <c r="AE81" i="7" s="1"/>
  <c r="AF81" i="7" a="1"/>
  <c r="AF81" i="7" s="1"/>
  <c r="AG81" i="7" a="1"/>
  <c r="AG81" i="7" s="1"/>
  <c r="AH81" i="7" a="1"/>
  <c r="AH81" i="7" s="1"/>
  <c r="AI81" i="7" a="1"/>
  <c r="AI81" i="7" s="1"/>
  <c r="AJ81" i="7" a="1"/>
  <c r="AJ81" i="7" s="1"/>
  <c r="AK81" i="7" a="1"/>
  <c r="AK81" i="7" s="1"/>
  <c r="AL81" i="7" a="1"/>
  <c r="AL81" i="7" s="1"/>
  <c r="AM81" i="7" a="1"/>
  <c r="AM81" i="7" s="1"/>
  <c r="AN81" i="7" a="1"/>
  <c r="AN81" i="7" s="1"/>
  <c r="AO81" i="7" a="1"/>
  <c r="AO81" i="7" s="1"/>
  <c r="C82" i="7" a="1"/>
  <c r="C82" i="7" s="1"/>
  <c r="D82" i="7" a="1"/>
  <c r="D82" i="7" s="1"/>
  <c r="E82" i="7" a="1"/>
  <c r="E82" i="7" s="1"/>
  <c r="F82" i="7" a="1"/>
  <c r="F82" i="7" s="1"/>
  <c r="G82" i="7" a="1"/>
  <c r="G82" i="7" s="1"/>
  <c r="H82" i="7" a="1"/>
  <c r="H82" i="7" s="1"/>
  <c r="I82" i="7" a="1"/>
  <c r="I82" i="7" s="1"/>
  <c r="J82" i="7" a="1"/>
  <c r="J82" i="7" s="1"/>
  <c r="K82" i="7" a="1"/>
  <c r="K82" i="7" s="1"/>
  <c r="L82" i="7" a="1"/>
  <c r="L82" i="7" s="1"/>
  <c r="M82" i="7" a="1"/>
  <c r="M82" i="7" s="1"/>
  <c r="N82" i="7" a="1"/>
  <c r="N82" i="7" s="1"/>
  <c r="O82" i="7" a="1"/>
  <c r="O82" i="7" s="1"/>
  <c r="P82" i="7" a="1"/>
  <c r="P82" i="7" s="1"/>
  <c r="Q82" i="7" a="1"/>
  <c r="Q82" i="7" s="1"/>
  <c r="R82" i="7" a="1"/>
  <c r="R82" i="7" s="1"/>
  <c r="S82" i="7" a="1"/>
  <c r="S82" i="7" s="1"/>
  <c r="T82" i="7" a="1"/>
  <c r="T82" i="7" s="1"/>
  <c r="U82" i="7" a="1"/>
  <c r="U82" i="7" s="1"/>
  <c r="V82" i="7" a="1"/>
  <c r="V82" i="7" s="1"/>
  <c r="W82" i="7" a="1"/>
  <c r="W82" i="7" s="1"/>
  <c r="X82" i="7" a="1"/>
  <c r="X82" i="7" s="1"/>
  <c r="Y82" i="7" a="1"/>
  <c r="Y82" i="7" s="1"/>
  <c r="Z82" i="7" a="1"/>
  <c r="Z82" i="7" s="1"/>
  <c r="AA82" i="7" a="1"/>
  <c r="AA82" i="7" s="1"/>
  <c r="AB82" i="7" a="1"/>
  <c r="AB82" i="7" s="1"/>
  <c r="AC82" i="7" a="1"/>
  <c r="AC82" i="7" s="1"/>
  <c r="AD82" i="7" a="1"/>
  <c r="AD82" i="7" s="1"/>
  <c r="AE82" i="7" a="1"/>
  <c r="AE82" i="7" s="1"/>
  <c r="AF82" i="7" a="1"/>
  <c r="AF82" i="7" s="1"/>
  <c r="AG82" i="7" a="1"/>
  <c r="AG82" i="7" s="1"/>
  <c r="AH82" i="7" a="1"/>
  <c r="AH82" i="7" s="1"/>
  <c r="AI82" i="7" a="1"/>
  <c r="AI82" i="7" s="1"/>
  <c r="AJ82" i="7" a="1"/>
  <c r="AJ82" i="7" s="1"/>
  <c r="AK82" i="7" a="1"/>
  <c r="AK82" i="7" s="1"/>
  <c r="AL82" i="7" a="1"/>
  <c r="AL82" i="7" s="1"/>
  <c r="AM82" i="7" a="1"/>
  <c r="AM82" i="7" s="1"/>
  <c r="AN82" i="7" a="1"/>
  <c r="AN82" i="7" s="1"/>
  <c r="AO82" i="7" a="1"/>
  <c r="AO82" i="7" s="1"/>
  <c r="C83" i="7" a="1"/>
  <c r="C83" i="7" s="1"/>
  <c r="D83" i="7" a="1"/>
  <c r="D83" i="7" s="1"/>
  <c r="E83" i="7" a="1"/>
  <c r="E83" i="7" s="1"/>
  <c r="F83" i="7" a="1"/>
  <c r="F83" i="7" s="1"/>
  <c r="G83" i="7" a="1"/>
  <c r="G83" i="7" s="1"/>
  <c r="H83" i="7" a="1"/>
  <c r="H83" i="7" s="1"/>
  <c r="I83" i="7" a="1"/>
  <c r="I83" i="7" s="1"/>
  <c r="J83" i="7" a="1"/>
  <c r="J83" i="7" s="1"/>
  <c r="K83" i="7" a="1"/>
  <c r="K83" i="7" s="1"/>
  <c r="L83" i="7" a="1"/>
  <c r="L83" i="7" s="1"/>
  <c r="M83" i="7" a="1"/>
  <c r="M83" i="7" s="1"/>
  <c r="N83" i="7" a="1"/>
  <c r="N83" i="7" s="1"/>
  <c r="O83" i="7" a="1"/>
  <c r="O83" i="7" s="1"/>
  <c r="P83" i="7" a="1"/>
  <c r="P83" i="7" s="1"/>
  <c r="Q83" i="7" a="1"/>
  <c r="Q83" i="7" s="1"/>
  <c r="R83" i="7" a="1"/>
  <c r="R83" i="7" s="1"/>
  <c r="S83" i="7" a="1"/>
  <c r="S83" i="7" s="1"/>
  <c r="T83" i="7" a="1"/>
  <c r="T83" i="7" s="1"/>
  <c r="U83" i="7" a="1"/>
  <c r="U83" i="7" s="1"/>
  <c r="V83" i="7" a="1"/>
  <c r="V83" i="7" s="1"/>
  <c r="W83" i="7" a="1"/>
  <c r="W83" i="7" s="1"/>
  <c r="X83" i="7" a="1"/>
  <c r="X83" i="7" s="1"/>
  <c r="Y83" i="7" a="1"/>
  <c r="Y83" i="7" s="1"/>
  <c r="Z83" i="7" a="1"/>
  <c r="Z83" i="7" s="1"/>
  <c r="AA83" i="7" a="1"/>
  <c r="AA83" i="7" s="1"/>
  <c r="AB83" i="7" a="1"/>
  <c r="AB83" i="7" s="1"/>
  <c r="AC83" i="7" a="1"/>
  <c r="AC83" i="7" s="1"/>
  <c r="AD83" i="7" a="1"/>
  <c r="AD83" i="7" s="1"/>
  <c r="AE83" i="7" a="1"/>
  <c r="AE83" i="7" s="1"/>
  <c r="AF83" i="7" a="1"/>
  <c r="AF83" i="7" s="1"/>
  <c r="AG83" i="7" a="1"/>
  <c r="AG83" i="7" s="1"/>
  <c r="AH83" i="7" a="1"/>
  <c r="AH83" i="7" s="1"/>
  <c r="AI83" i="7" a="1"/>
  <c r="AI83" i="7" s="1"/>
  <c r="AJ83" i="7" a="1"/>
  <c r="AJ83" i="7" s="1"/>
  <c r="AK83" i="7" a="1"/>
  <c r="AK83" i="7" s="1"/>
  <c r="AL83" i="7" a="1"/>
  <c r="AL83" i="7" s="1"/>
  <c r="AM83" i="7" a="1"/>
  <c r="AM83" i="7" s="1"/>
  <c r="AN83" i="7" a="1"/>
  <c r="AN83" i="7" s="1"/>
  <c r="AO83" i="7" a="1"/>
  <c r="AO83" i="7" s="1"/>
  <c r="C87" i="7" a="1"/>
  <c r="C87" i="7" s="1"/>
  <c r="D87" i="7" a="1"/>
  <c r="D87" i="7" s="1"/>
  <c r="E87" i="7" a="1"/>
  <c r="E87" i="7" s="1"/>
  <c r="F87" i="7" a="1"/>
  <c r="F87" i="7" s="1"/>
  <c r="G87" i="7" a="1"/>
  <c r="G87" i="7" s="1"/>
  <c r="H87" i="7" a="1"/>
  <c r="H87" i="7" s="1"/>
  <c r="I87" i="7" a="1"/>
  <c r="I87" i="7" s="1"/>
  <c r="J87" i="7" a="1"/>
  <c r="J87" i="7" s="1"/>
  <c r="K87" i="7" a="1"/>
  <c r="K87" i="7" s="1"/>
  <c r="L87" i="7" a="1"/>
  <c r="L87" i="7" s="1"/>
  <c r="M87" i="7" a="1"/>
  <c r="M87" i="7" s="1"/>
  <c r="N87" i="7" a="1"/>
  <c r="N87" i="7" s="1"/>
  <c r="O87" i="7" a="1"/>
  <c r="O87" i="7" s="1"/>
  <c r="P87" i="7" a="1"/>
  <c r="P87" i="7" s="1"/>
  <c r="Q87" i="7" a="1"/>
  <c r="Q87" i="7" s="1"/>
  <c r="R87" i="7" a="1"/>
  <c r="R87" i="7" s="1"/>
  <c r="S87" i="7" a="1"/>
  <c r="S87" i="7" s="1"/>
  <c r="T87" i="7" a="1"/>
  <c r="T87" i="7" s="1"/>
  <c r="U87" i="7" a="1"/>
  <c r="U87" i="7" s="1"/>
  <c r="V87" i="7" a="1"/>
  <c r="V87" i="7" s="1"/>
  <c r="W87" i="7" a="1"/>
  <c r="W87" i="7" s="1"/>
  <c r="X87" i="7" a="1"/>
  <c r="X87" i="7" s="1"/>
  <c r="Y87" i="7" a="1"/>
  <c r="Y87" i="7" s="1"/>
  <c r="Z87" i="7" a="1"/>
  <c r="Z87" i="7" s="1"/>
  <c r="AA87" i="7" a="1"/>
  <c r="AA87" i="7" s="1"/>
  <c r="AB87" i="7" a="1"/>
  <c r="AB87" i="7" s="1"/>
  <c r="AC87" i="7" a="1"/>
  <c r="AC87" i="7" s="1"/>
  <c r="AD87" i="7" a="1"/>
  <c r="AD87" i="7" s="1"/>
  <c r="AE87" i="7" a="1"/>
  <c r="AE87" i="7" s="1"/>
  <c r="AF87" i="7" a="1"/>
  <c r="AF87" i="7" s="1"/>
  <c r="AG87" i="7" a="1"/>
  <c r="AG87" i="7" s="1"/>
  <c r="AH87" i="7" a="1"/>
  <c r="AH87" i="7" s="1"/>
  <c r="AI87" i="7" a="1"/>
  <c r="AI87" i="7" s="1"/>
  <c r="AJ87" i="7" a="1"/>
  <c r="AJ87" i="7" s="1"/>
  <c r="AK87" i="7" a="1"/>
  <c r="AK87" i="7" s="1"/>
  <c r="AL87" i="7" a="1"/>
  <c r="AL87" i="7" s="1"/>
  <c r="AM87" i="7" a="1"/>
  <c r="AM87" i="7" s="1"/>
  <c r="AN87" i="7" a="1"/>
  <c r="AN87" i="7" s="1"/>
  <c r="AO87" i="7" a="1"/>
  <c r="AO87" i="7" s="1"/>
  <c r="C88" i="7" a="1"/>
  <c r="C88" i="7" s="1"/>
  <c r="D88" i="7" a="1"/>
  <c r="D88" i="7" s="1"/>
  <c r="E88" i="7" a="1"/>
  <c r="E88" i="7" s="1"/>
  <c r="F88" i="7" a="1"/>
  <c r="F88" i="7" s="1"/>
  <c r="G88" i="7" a="1"/>
  <c r="G88" i="7" s="1"/>
  <c r="H88" i="7" a="1"/>
  <c r="H88" i="7" s="1"/>
  <c r="I88" i="7" a="1"/>
  <c r="I88" i="7" s="1"/>
  <c r="J88" i="7" a="1"/>
  <c r="J88" i="7" s="1"/>
  <c r="K88" i="7" a="1"/>
  <c r="K88" i="7" s="1"/>
  <c r="L88" i="7" a="1"/>
  <c r="L88" i="7" s="1"/>
  <c r="M88" i="7" a="1"/>
  <c r="M88" i="7" s="1"/>
  <c r="N88" i="7" a="1"/>
  <c r="N88" i="7" s="1"/>
  <c r="O88" i="7" a="1"/>
  <c r="O88" i="7" s="1"/>
  <c r="P88" i="7" a="1"/>
  <c r="P88" i="7" s="1"/>
  <c r="Q88" i="7" a="1"/>
  <c r="Q88" i="7" s="1"/>
  <c r="R88" i="7" a="1"/>
  <c r="R88" i="7" s="1"/>
  <c r="S88" i="7" a="1"/>
  <c r="S88" i="7" s="1"/>
  <c r="T88" i="7" a="1"/>
  <c r="T88" i="7" s="1"/>
  <c r="U88" i="7" a="1"/>
  <c r="U88" i="7" s="1"/>
  <c r="V88" i="7" a="1"/>
  <c r="V88" i="7" s="1"/>
  <c r="W88" i="7" a="1"/>
  <c r="W88" i="7" s="1"/>
  <c r="X88" i="7" a="1"/>
  <c r="X88" i="7" s="1"/>
  <c r="Y88" i="7" a="1"/>
  <c r="Y88" i="7" s="1"/>
  <c r="Z88" i="7" a="1"/>
  <c r="Z88" i="7" s="1"/>
  <c r="AA88" i="7" a="1"/>
  <c r="AA88" i="7" s="1"/>
  <c r="AB88" i="7" a="1"/>
  <c r="AB88" i="7" s="1"/>
  <c r="AC88" i="7" a="1"/>
  <c r="AC88" i="7" s="1"/>
  <c r="AD88" i="7" a="1"/>
  <c r="AD88" i="7" s="1"/>
  <c r="AE88" i="7" a="1"/>
  <c r="AE88" i="7" s="1"/>
  <c r="AF88" i="7" a="1"/>
  <c r="AF88" i="7" s="1"/>
  <c r="AG88" i="7" a="1"/>
  <c r="AG88" i="7" s="1"/>
  <c r="AH88" i="7" a="1"/>
  <c r="AH88" i="7" s="1"/>
  <c r="AI88" i="7" a="1"/>
  <c r="AI88" i="7" s="1"/>
  <c r="AJ88" i="7" a="1"/>
  <c r="AJ88" i="7" s="1"/>
  <c r="AK88" i="7" a="1"/>
  <c r="AK88" i="7" s="1"/>
  <c r="AL88" i="7" a="1"/>
  <c r="AL88" i="7" s="1"/>
  <c r="AM88" i="7" a="1"/>
  <c r="AM88" i="7" s="1"/>
  <c r="AN88" i="7" a="1"/>
  <c r="AN88" i="7" s="1"/>
  <c r="AO88" i="7" a="1"/>
  <c r="AO88" i="7" s="1"/>
  <c r="C89" i="7" a="1"/>
  <c r="C89" i="7" s="1"/>
  <c r="D89" i="7" a="1"/>
  <c r="D89" i="7" s="1"/>
  <c r="E89" i="7" a="1"/>
  <c r="E89" i="7" s="1"/>
  <c r="F89" i="7" a="1"/>
  <c r="F89" i="7" s="1"/>
  <c r="G89" i="7" a="1"/>
  <c r="G89" i="7" s="1"/>
  <c r="H89" i="7" a="1"/>
  <c r="H89" i="7" s="1"/>
  <c r="I89" i="7" a="1"/>
  <c r="I89" i="7" s="1"/>
  <c r="J89" i="7" a="1"/>
  <c r="J89" i="7" s="1"/>
  <c r="K89" i="7" a="1"/>
  <c r="K89" i="7" s="1"/>
  <c r="L89" i="7" a="1"/>
  <c r="L89" i="7" s="1"/>
  <c r="M89" i="7" a="1"/>
  <c r="M89" i="7" s="1"/>
  <c r="N89" i="7" a="1"/>
  <c r="N89" i="7" s="1"/>
  <c r="O89" i="7" a="1"/>
  <c r="O89" i="7" s="1"/>
  <c r="P89" i="7" a="1"/>
  <c r="P89" i="7" s="1"/>
  <c r="Q89" i="7" a="1"/>
  <c r="Q89" i="7" s="1"/>
  <c r="R89" i="7" a="1"/>
  <c r="R89" i="7" s="1"/>
  <c r="S89" i="7" a="1"/>
  <c r="S89" i="7" s="1"/>
  <c r="T89" i="7" a="1"/>
  <c r="T89" i="7" s="1"/>
  <c r="U89" i="7" a="1"/>
  <c r="U89" i="7" s="1"/>
  <c r="V89" i="7" a="1"/>
  <c r="V89" i="7" s="1"/>
  <c r="W89" i="7" a="1"/>
  <c r="W89" i="7" s="1"/>
  <c r="X89" i="7" a="1"/>
  <c r="X89" i="7" s="1"/>
  <c r="Y89" i="7" a="1"/>
  <c r="Y89" i="7" s="1"/>
  <c r="Z89" i="7" a="1"/>
  <c r="Z89" i="7" s="1"/>
  <c r="AA89" i="7" a="1"/>
  <c r="AA89" i="7" s="1"/>
  <c r="AB89" i="7" a="1"/>
  <c r="AB89" i="7" s="1"/>
  <c r="AC89" i="7" a="1"/>
  <c r="AC89" i="7" s="1"/>
  <c r="AD89" i="7" a="1"/>
  <c r="AD89" i="7" s="1"/>
  <c r="AE89" i="7" a="1"/>
  <c r="AE89" i="7" s="1"/>
  <c r="AF89" i="7" a="1"/>
  <c r="AF89" i="7" s="1"/>
  <c r="AG89" i="7" a="1"/>
  <c r="AG89" i="7" s="1"/>
  <c r="AH89" i="7" a="1"/>
  <c r="AH89" i="7" s="1"/>
  <c r="AI89" i="7" a="1"/>
  <c r="AI89" i="7" s="1"/>
  <c r="AJ89" i="7" a="1"/>
  <c r="AJ89" i="7" s="1"/>
  <c r="AK89" i="7" a="1"/>
  <c r="AK89" i="7" s="1"/>
  <c r="AL89" i="7" a="1"/>
  <c r="AL89" i="7" s="1"/>
  <c r="AM89" i="7" a="1"/>
  <c r="AM89" i="7" s="1"/>
  <c r="AN89" i="7" a="1"/>
  <c r="AN89" i="7" s="1"/>
  <c r="AO89" i="7" a="1"/>
  <c r="AO89" i="7" s="1"/>
  <c r="C90" i="7" a="1"/>
  <c r="C90" i="7" s="1"/>
  <c r="D90" i="7" a="1"/>
  <c r="D90" i="7" s="1"/>
  <c r="E90" i="7" a="1"/>
  <c r="E90" i="7" s="1"/>
  <c r="F90" i="7" a="1"/>
  <c r="F90" i="7" s="1"/>
  <c r="G90" i="7" a="1"/>
  <c r="G90" i="7" s="1"/>
  <c r="H90" i="7" a="1"/>
  <c r="H90" i="7" s="1"/>
  <c r="I90" i="7" a="1"/>
  <c r="I90" i="7" s="1"/>
  <c r="J90" i="7" a="1"/>
  <c r="J90" i="7" s="1"/>
  <c r="K90" i="7" a="1"/>
  <c r="K90" i="7" s="1"/>
  <c r="L90" i="7" a="1"/>
  <c r="L90" i="7" s="1"/>
  <c r="M90" i="7" a="1"/>
  <c r="M90" i="7" s="1"/>
  <c r="N90" i="7" a="1"/>
  <c r="N90" i="7" s="1"/>
  <c r="O90" i="7" a="1"/>
  <c r="O90" i="7" s="1"/>
  <c r="P90" i="7" a="1"/>
  <c r="P90" i="7" s="1"/>
  <c r="Q90" i="7" a="1"/>
  <c r="Q90" i="7" s="1"/>
  <c r="R90" i="7" a="1"/>
  <c r="R90" i="7" s="1"/>
  <c r="S90" i="7" a="1"/>
  <c r="S90" i="7" s="1"/>
  <c r="T90" i="7" a="1"/>
  <c r="T90" i="7" s="1"/>
  <c r="U90" i="7" a="1"/>
  <c r="U90" i="7" s="1"/>
  <c r="V90" i="7" a="1"/>
  <c r="V90" i="7" s="1"/>
  <c r="W90" i="7" a="1"/>
  <c r="W90" i="7" s="1"/>
  <c r="X90" i="7" a="1"/>
  <c r="X90" i="7" s="1"/>
  <c r="Y90" i="7" a="1"/>
  <c r="Y90" i="7" s="1"/>
  <c r="Z90" i="7" a="1"/>
  <c r="Z90" i="7" s="1"/>
  <c r="AA90" i="7" a="1"/>
  <c r="AA90" i="7" s="1"/>
  <c r="AB90" i="7" a="1"/>
  <c r="AB90" i="7" s="1"/>
  <c r="AC90" i="7" a="1"/>
  <c r="AC90" i="7" s="1"/>
  <c r="AD90" i="7" a="1"/>
  <c r="AD90" i="7" s="1"/>
  <c r="AE90" i="7" a="1"/>
  <c r="AE90" i="7" s="1"/>
  <c r="AF90" i="7" a="1"/>
  <c r="AF90" i="7" s="1"/>
  <c r="AG90" i="7" a="1"/>
  <c r="AG90" i="7" s="1"/>
  <c r="AH90" i="7" a="1"/>
  <c r="AH90" i="7" s="1"/>
  <c r="AI90" i="7" a="1"/>
  <c r="AI90" i="7" s="1"/>
  <c r="AJ90" i="7" a="1"/>
  <c r="AJ90" i="7" s="1"/>
  <c r="AK90" i="7" a="1"/>
  <c r="AK90" i="7" s="1"/>
  <c r="AL90" i="7" a="1"/>
  <c r="AL90" i="7" s="1"/>
  <c r="AM90" i="7" a="1"/>
  <c r="AM90" i="7" s="1"/>
  <c r="AN90" i="7" a="1"/>
  <c r="AN90" i="7" s="1"/>
  <c r="AO90" i="7" a="1"/>
  <c r="AO90" i="7" s="1"/>
  <c r="C94" i="7" a="1"/>
  <c r="C94" i="7" s="1"/>
  <c r="D94" i="7" a="1"/>
  <c r="D94" i="7" s="1"/>
  <c r="E94" i="7" a="1"/>
  <c r="E94" i="7" s="1"/>
  <c r="F94" i="7" a="1"/>
  <c r="F94" i="7" s="1"/>
  <c r="G94" i="7" a="1"/>
  <c r="G94" i="7" s="1"/>
  <c r="H94" i="7" a="1"/>
  <c r="H94" i="7" s="1"/>
  <c r="I94" i="7" a="1"/>
  <c r="I94" i="7" s="1"/>
  <c r="J94" i="7" a="1"/>
  <c r="J94" i="7" s="1"/>
  <c r="K94" i="7" a="1"/>
  <c r="K94" i="7" s="1"/>
  <c r="L94" i="7" a="1"/>
  <c r="L94" i="7" s="1"/>
  <c r="M94" i="7" a="1"/>
  <c r="M94" i="7" s="1"/>
  <c r="N94" i="7" a="1"/>
  <c r="N94" i="7" s="1"/>
  <c r="O94" i="7" a="1"/>
  <c r="O94" i="7" s="1"/>
  <c r="P94" i="7" a="1"/>
  <c r="P94" i="7" s="1"/>
  <c r="Q94" i="7" a="1"/>
  <c r="Q94" i="7" s="1"/>
  <c r="R94" i="7" a="1"/>
  <c r="R94" i="7" s="1"/>
  <c r="S94" i="7" a="1"/>
  <c r="S94" i="7" s="1"/>
  <c r="T94" i="7" a="1"/>
  <c r="T94" i="7" s="1"/>
  <c r="U94" i="7" a="1"/>
  <c r="U94" i="7" s="1"/>
  <c r="V94" i="7" a="1"/>
  <c r="V94" i="7" s="1"/>
  <c r="W94" i="7" a="1"/>
  <c r="W94" i="7" s="1"/>
  <c r="X94" i="7" a="1"/>
  <c r="X94" i="7" s="1"/>
  <c r="Y94" i="7" a="1"/>
  <c r="Y94" i="7" s="1"/>
  <c r="Z94" i="7" a="1"/>
  <c r="Z94" i="7" s="1"/>
  <c r="AA94" i="7" a="1"/>
  <c r="AA94" i="7" s="1"/>
  <c r="AB94" i="7" a="1"/>
  <c r="AB94" i="7" s="1"/>
  <c r="AC94" i="7" a="1"/>
  <c r="AC94" i="7" s="1"/>
  <c r="AD94" i="7" a="1"/>
  <c r="AD94" i="7" s="1"/>
  <c r="AE94" i="7" a="1"/>
  <c r="AE94" i="7" s="1"/>
  <c r="AF94" i="7" a="1"/>
  <c r="AF94" i="7" s="1"/>
  <c r="AG94" i="7" a="1"/>
  <c r="AG94" i="7" s="1"/>
  <c r="AH94" i="7" a="1"/>
  <c r="AH94" i="7" s="1"/>
  <c r="AI94" i="7" a="1"/>
  <c r="AI94" i="7" s="1"/>
  <c r="AJ94" i="7" a="1"/>
  <c r="AJ94" i="7" s="1"/>
  <c r="AK94" i="7" a="1"/>
  <c r="AK94" i="7" s="1"/>
  <c r="AL94" i="7" a="1"/>
  <c r="AL94" i="7" s="1"/>
  <c r="AM94" i="7" a="1"/>
  <c r="AM94" i="7" s="1"/>
  <c r="AN94" i="7" a="1"/>
  <c r="AN94" i="7" s="1"/>
  <c r="AO94" i="7" a="1"/>
  <c r="AO94" i="7" s="1"/>
  <c r="C95" i="7" a="1"/>
  <c r="C95" i="7" s="1"/>
  <c r="D95" i="7" a="1"/>
  <c r="D95" i="7" s="1"/>
  <c r="E95" i="7" a="1"/>
  <c r="E95" i="7" s="1"/>
  <c r="F95" i="7" a="1"/>
  <c r="F95" i="7" s="1"/>
  <c r="G95" i="7" a="1"/>
  <c r="G95" i="7" s="1"/>
  <c r="H95" i="7" a="1"/>
  <c r="H95" i="7" s="1"/>
  <c r="I95" i="7" a="1"/>
  <c r="I95" i="7" s="1"/>
  <c r="J95" i="7" a="1"/>
  <c r="J95" i="7" s="1"/>
  <c r="K95" i="7" a="1"/>
  <c r="K95" i="7" s="1"/>
  <c r="L95" i="7" a="1"/>
  <c r="L95" i="7" s="1"/>
  <c r="M95" i="7" a="1"/>
  <c r="M95" i="7" s="1"/>
  <c r="N95" i="7" a="1"/>
  <c r="N95" i="7" s="1"/>
  <c r="O95" i="7" a="1"/>
  <c r="O95" i="7" s="1"/>
  <c r="P95" i="7" a="1"/>
  <c r="P95" i="7" s="1"/>
  <c r="Q95" i="7" a="1"/>
  <c r="Q95" i="7" s="1"/>
  <c r="R95" i="7" a="1"/>
  <c r="R95" i="7" s="1"/>
  <c r="S95" i="7" a="1"/>
  <c r="S95" i="7" s="1"/>
  <c r="T95" i="7" a="1"/>
  <c r="T95" i="7" s="1"/>
  <c r="U95" i="7" a="1"/>
  <c r="U95" i="7" s="1"/>
  <c r="V95" i="7" a="1"/>
  <c r="V95" i="7" s="1"/>
  <c r="W95" i="7" a="1"/>
  <c r="W95" i="7" s="1"/>
  <c r="X95" i="7" a="1"/>
  <c r="X95" i="7" s="1"/>
  <c r="Y95" i="7" a="1"/>
  <c r="Y95" i="7" s="1"/>
  <c r="Z95" i="7" a="1"/>
  <c r="Z95" i="7" s="1"/>
  <c r="AA95" i="7" a="1"/>
  <c r="AA95" i="7" s="1"/>
  <c r="AB95" i="7" a="1"/>
  <c r="AB95" i="7" s="1"/>
  <c r="AC95" i="7" a="1"/>
  <c r="AC95" i="7" s="1"/>
  <c r="AD95" i="7" a="1"/>
  <c r="AD95" i="7" s="1"/>
  <c r="AE95" i="7" a="1"/>
  <c r="AE95" i="7" s="1"/>
  <c r="AF95" i="7" a="1"/>
  <c r="AF95" i="7" s="1"/>
  <c r="AG95" i="7" a="1"/>
  <c r="AG95" i="7" s="1"/>
  <c r="AH95" i="7" a="1"/>
  <c r="AH95" i="7" s="1"/>
  <c r="AI95" i="7" a="1"/>
  <c r="AI95" i="7" s="1"/>
  <c r="AJ95" i="7" a="1"/>
  <c r="AJ95" i="7" s="1"/>
  <c r="AK95" i="7" a="1"/>
  <c r="AK95" i="7" s="1"/>
  <c r="AL95" i="7" a="1"/>
  <c r="AL95" i="7" s="1"/>
  <c r="AM95" i="7" a="1"/>
  <c r="AM95" i="7" s="1"/>
  <c r="AN95" i="7" a="1"/>
  <c r="AN95" i="7" s="1"/>
  <c r="AO95" i="7" a="1"/>
  <c r="AO95" i="7" s="1"/>
  <c r="C96" i="7" a="1"/>
  <c r="C96" i="7" s="1"/>
  <c r="D96" i="7" a="1"/>
  <c r="D96" i="7" s="1"/>
  <c r="E96" i="7" a="1"/>
  <c r="E96" i="7" s="1"/>
  <c r="F96" i="7" a="1"/>
  <c r="F96" i="7" s="1"/>
  <c r="G96" i="7" a="1"/>
  <c r="G96" i="7" s="1"/>
  <c r="H96" i="7" a="1"/>
  <c r="H96" i="7" s="1"/>
  <c r="I96" i="7" a="1"/>
  <c r="I96" i="7" s="1"/>
  <c r="J96" i="7" a="1"/>
  <c r="J96" i="7" s="1"/>
  <c r="K96" i="7" a="1"/>
  <c r="K96" i="7" s="1"/>
  <c r="L96" i="7" a="1"/>
  <c r="L96" i="7" s="1"/>
  <c r="M96" i="7" a="1"/>
  <c r="M96" i="7" s="1"/>
  <c r="N96" i="7" a="1"/>
  <c r="N96" i="7" s="1"/>
  <c r="O96" i="7" a="1"/>
  <c r="O96" i="7" s="1"/>
  <c r="P96" i="7" a="1"/>
  <c r="P96" i="7" s="1"/>
  <c r="Q96" i="7" a="1"/>
  <c r="Q96" i="7" s="1"/>
  <c r="R96" i="7" a="1"/>
  <c r="R96" i="7" s="1"/>
  <c r="S96" i="7" a="1"/>
  <c r="S96" i="7" s="1"/>
  <c r="T96" i="7" a="1"/>
  <c r="T96" i="7" s="1"/>
  <c r="U96" i="7" a="1"/>
  <c r="U96" i="7" s="1"/>
  <c r="V96" i="7" a="1"/>
  <c r="V96" i="7" s="1"/>
  <c r="W96" i="7" a="1"/>
  <c r="W96" i="7" s="1"/>
  <c r="X96" i="7" a="1"/>
  <c r="X96" i="7" s="1"/>
  <c r="Y96" i="7" a="1"/>
  <c r="Y96" i="7" s="1"/>
  <c r="Z96" i="7" a="1"/>
  <c r="Z96" i="7" s="1"/>
  <c r="AA96" i="7" a="1"/>
  <c r="AA96" i="7" s="1"/>
  <c r="AB96" i="7" a="1"/>
  <c r="AB96" i="7" s="1"/>
  <c r="AC96" i="7" a="1"/>
  <c r="AC96" i="7" s="1"/>
  <c r="AD96" i="7" a="1"/>
  <c r="AD96" i="7" s="1"/>
  <c r="AE96" i="7" a="1"/>
  <c r="AE96" i="7" s="1"/>
  <c r="AF96" i="7" a="1"/>
  <c r="AF96" i="7" s="1"/>
  <c r="AG96" i="7" a="1"/>
  <c r="AG96" i="7" s="1"/>
  <c r="AH96" i="7" a="1"/>
  <c r="AH96" i="7" s="1"/>
  <c r="AI96" i="7" a="1"/>
  <c r="AI96" i="7" s="1"/>
  <c r="AJ96" i="7" a="1"/>
  <c r="AJ96" i="7" s="1"/>
  <c r="AK96" i="7" a="1"/>
  <c r="AK96" i="7" s="1"/>
  <c r="AL96" i="7" a="1"/>
  <c r="AL96" i="7" s="1"/>
  <c r="AM96" i="7" a="1"/>
  <c r="AM96" i="7" s="1"/>
  <c r="AN96" i="7" a="1"/>
  <c r="AN96" i="7" s="1"/>
  <c r="AO96" i="7" a="1"/>
  <c r="AO96" i="7" s="1"/>
  <c r="C97" i="7" a="1"/>
  <c r="C97" i="7" s="1"/>
  <c r="D97" i="7" a="1"/>
  <c r="D97" i="7" s="1"/>
  <c r="E97" i="7" a="1"/>
  <c r="E97" i="7" s="1"/>
  <c r="F97" i="7" a="1"/>
  <c r="F97" i="7" s="1"/>
  <c r="G97" i="7" a="1"/>
  <c r="G97" i="7" s="1"/>
  <c r="H97" i="7" a="1"/>
  <c r="H97" i="7" s="1"/>
  <c r="I97" i="7" a="1"/>
  <c r="I97" i="7" s="1"/>
  <c r="J97" i="7" a="1"/>
  <c r="J97" i="7" s="1"/>
  <c r="K97" i="7" a="1"/>
  <c r="K97" i="7" s="1"/>
  <c r="L97" i="7" a="1"/>
  <c r="L97" i="7" s="1"/>
  <c r="M97" i="7" a="1"/>
  <c r="M97" i="7" s="1"/>
  <c r="N97" i="7" a="1"/>
  <c r="N97" i="7" s="1"/>
  <c r="O97" i="7" a="1"/>
  <c r="O97" i="7" s="1"/>
  <c r="P97" i="7" a="1"/>
  <c r="P97" i="7" s="1"/>
  <c r="Q97" i="7" a="1"/>
  <c r="Q97" i="7" s="1"/>
  <c r="R97" i="7" a="1"/>
  <c r="R97" i="7" s="1"/>
  <c r="S97" i="7" a="1"/>
  <c r="S97" i="7" s="1"/>
  <c r="T97" i="7" a="1"/>
  <c r="T97" i="7" s="1"/>
  <c r="U97" i="7" a="1"/>
  <c r="U97" i="7" s="1"/>
  <c r="V97" i="7" a="1"/>
  <c r="V97" i="7" s="1"/>
  <c r="W97" i="7" a="1"/>
  <c r="W97" i="7" s="1"/>
  <c r="X97" i="7" a="1"/>
  <c r="X97" i="7" s="1"/>
  <c r="Y97" i="7" a="1"/>
  <c r="Y97" i="7" s="1"/>
  <c r="Z97" i="7" a="1"/>
  <c r="Z97" i="7" s="1"/>
  <c r="AA97" i="7" a="1"/>
  <c r="AA97" i="7" s="1"/>
  <c r="AB97" i="7" a="1"/>
  <c r="AB97" i="7" s="1"/>
  <c r="AC97" i="7" a="1"/>
  <c r="AC97" i="7" s="1"/>
  <c r="AD97" i="7" a="1"/>
  <c r="AD97" i="7" s="1"/>
  <c r="AE97" i="7" a="1"/>
  <c r="AE97" i="7" s="1"/>
  <c r="AF97" i="7" a="1"/>
  <c r="AF97" i="7" s="1"/>
  <c r="AG97" i="7" a="1"/>
  <c r="AG97" i="7" s="1"/>
  <c r="AH97" i="7" a="1"/>
  <c r="AH97" i="7" s="1"/>
  <c r="AI97" i="7" a="1"/>
  <c r="AI97" i="7" s="1"/>
  <c r="AJ97" i="7" a="1"/>
  <c r="AJ97" i="7" s="1"/>
  <c r="AK97" i="7" a="1"/>
  <c r="AK97" i="7" s="1"/>
  <c r="AL97" i="7" a="1"/>
  <c r="AL97" i="7" s="1"/>
  <c r="AM97" i="7" a="1"/>
  <c r="AM97" i="7" s="1"/>
  <c r="AN97" i="7" a="1"/>
  <c r="AN97" i="7" s="1"/>
  <c r="AO97" i="7" a="1"/>
  <c r="AO97" i="7" s="1"/>
  <c r="C101" i="7" a="1"/>
  <c r="C101" i="7" s="1"/>
  <c r="D101" i="7" a="1"/>
  <c r="D101" i="7" s="1"/>
  <c r="E101" i="7" a="1"/>
  <c r="E101" i="7" s="1"/>
  <c r="F101" i="7" a="1"/>
  <c r="F101" i="7" s="1"/>
  <c r="G101" i="7" a="1"/>
  <c r="G101" i="7" s="1"/>
  <c r="H101" i="7" a="1"/>
  <c r="H101" i="7" s="1"/>
  <c r="I101" i="7" a="1"/>
  <c r="I101" i="7" s="1"/>
  <c r="J101" i="7" a="1"/>
  <c r="J101" i="7" s="1"/>
  <c r="K101" i="7" a="1"/>
  <c r="K101" i="7" s="1"/>
  <c r="L101" i="7" a="1"/>
  <c r="L101" i="7" s="1"/>
  <c r="M101" i="7" a="1"/>
  <c r="M101" i="7" s="1"/>
  <c r="N101" i="7" a="1"/>
  <c r="N101" i="7" s="1"/>
  <c r="O101" i="7" a="1"/>
  <c r="O101" i="7" s="1"/>
  <c r="P101" i="7" a="1"/>
  <c r="P101" i="7" s="1"/>
  <c r="Q101" i="7" a="1"/>
  <c r="Q101" i="7" s="1"/>
  <c r="R101" i="7" a="1"/>
  <c r="R101" i="7" s="1"/>
  <c r="S101" i="7" a="1"/>
  <c r="S101" i="7" s="1"/>
  <c r="T101" i="7" a="1"/>
  <c r="T101" i="7" s="1"/>
  <c r="U101" i="7" a="1"/>
  <c r="U101" i="7" s="1"/>
  <c r="V101" i="7" a="1"/>
  <c r="V101" i="7" s="1"/>
  <c r="W101" i="7" a="1"/>
  <c r="W101" i="7" s="1"/>
  <c r="X101" i="7" a="1"/>
  <c r="X101" i="7" s="1"/>
  <c r="Y101" i="7" a="1"/>
  <c r="Y101" i="7" s="1"/>
  <c r="Z101" i="7" a="1"/>
  <c r="Z101" i="7" s="1"/>
  <c r="AA101" i="7" a="1"/>
  <c r="AA101" i="7" s="1"/>
  <c r="AB101" i="7" a="1"/>
  <c r="AB101" i="7" s="1"/>
  <c r="AC101" i="7" a="1"/>
  <c r="AC101" i="7" s="1"/>
  <c r="AD101" i="7" a="1"/>
  <c r="AD101" i="7" s="1"/>
  <c r="AE101" i="7" a="1"/>
  <c r="AE101" i="7" s="1"/>
  <c r="AF101" i="7" a="1"/>
  <c r="AF101" i="7" s="1"/>
  <c r="AG101" i="7" a="1"/>
  <c r="AG101" i="7" s="1"/>
  <c r="AH101" i="7" a="1"/>
  <c r="AH101" i="7" s="1"/>
  <c r="AI101" i="7" a="1"/>
  <c r="AI101" i="7" s="1"/>
  <c r="AJ101" i="7" a="1"/>
  <c r="AJ101" i="7" s="1"/>
  <c r="AK101" i="7" a="1"/>
  <c r="AK101" i="7" s="1"/>
  <c r="AL101" i="7" a="1"/>
  <c r="AL101" i="7" s="1"/>
  <c r="AM101" i="7" a="1"/>
  <c r="AM101" i="7" s="1"/>
  <c r="AN101" i="7" a="1"/>
  <c r="AN101" i="7" s="1"/>
  <c r="AO101" i="7" a="1"/>
  <c r="AO101" i="7" s="1"/>
  <c r="C102" i="7" a="1"/>
  <c r="C102" i="7" s="1"/>
  <c r="D102" i="7" a="1"/>
  <c r="D102" i="7" s="1"/>
  <c r="E102" i="7" a="1"/>
  <c r="E102" i="7" s="1"/>
  <c r="F102" i="7" a="1"/>
  <c r="F102" i="7" s="1"/>
  <c r="G102" i="7" a="1"/>
  <c r="G102" i="7" s="1"/>
  <c r="H102" i="7" a="1"/>
  <c r="H102" i="7" s="1"/>
  <c r="I102" i="7" a="1"/>
  <c r="I102" i="7" s="1"/>
  <c r="J102" i="7" a="1"/>
  <c r="J102" i="7" s="1"/>
  <c r="K102" i="7" a="1"/>
  <c r="K102" i="7" s="1"/>
  <c r="L102" i="7" a="1"/>
  <c r="L102" i="7" s="1"/>
  <c r="M102" i="7" a="1"/>
  <c r="M102" i="7" s="1"/>
  <c r="N102" i="7" a="1"/>
  <c r="N102" i="7" s="1"/>
  <c r="O102" i="7" a="1"/>
  <c r="O102" i="7" s="1"/>
  <c r="P102" i="7" a="1"/>
  <c r="P102" i="7" s="1"/>
  <c r="Q102" i="7" a="1"/>
  <c r="Q102" i="7" s="1"/>
  <c r="R102" i="7" a="1"/>
  <c r="R102" i="7" s="1"/>
  <c r="S102" i="7" a="1"/>
  <c r="S102" i="7" s="1"/>
  <c r="T102" i="7" a="1"/>
  <c r="T102" i="7" s="1"/>
  <c r="U102" i="7" a="1"/>
  <c r="U102" i="7" s="1"/>
  <c r="V102" i="7" a="1"/>
  <c r="V102" i="7" s="1"/>
  <c r="W102" i="7" a="1"/>
  <c r="W102" i="7" s="1"/>
  <c r="X102" i="7" a="1"/>
  <c r="X102" i="7" s="1"/>
  <c r="Y102" i="7" a="1"/>
  <c r="Y102" i="7" s="1"/>
  <c r="Z102" i="7" a="1"/>
  <c r="Z102" i="7" s="1"/>
  <c r="AA102" i="7" a="1"/>
  <c r="AA102" i="7" s="1"/>
  <c r="AB102" i="7" a="1"/>
  <c r="AB102" i="7" s="1"/>
  <c r="AC102" i="7" a="1"/>
  <c r="AC102" i="7" s="1"/>
  <c r="AD102" i="7" a="1"/>
  <c r="AD102" i="7" s="1"/>
  <c r="AE102" i="7" a="1"/>
  <c r="AE102" i="7" s="1"/>
  <c r="AF102" i="7" a="1"/>
  <c r="AF102" i="7" s="1"/>
  <c r="AG102" i="7" a="1"/>
  <c r="AG102" i="7" s="1"/>
  <c r="AH102" i="7" a="1"/>
  <c r="AH102" i="7" s="1"/>
  <c r="AI102" i="7" a="1"/>
  <c r="AI102" i="7" s="1"/>
  <c r="AJ102" i="7" a="1"/>
  <c r="AJ102" i="7" s="1"/>
  <c r="AK102" i="7" a="1"/>
  <c r="AK102" i="7" s="1"/>
  <c r="AL102" i="7" a="1"/>
  <c r="AL102" i="7" s="1"/>
  <c r="AM102" i="7" a="1"/>
  <c r="AM102" i="7" s="1"/>
  <c r="AN102" i="7" a="1"/>
  <c r="AN102" i="7" s="1"/>
  <c r="AO102" i="7" a="1"/>
  <c r="AO102" i="7" s="1"/>
  <c r="C103" i="7" a="1"/>
  <c r="C103" i="7" s="1"/>
  <c r="D103" i="7" a="1"/>
  <c r="D103" i="7" s="1"/>
  <c r="E103" i="7" a="1"/>
  <c r="E103" i="7" s="1"/>
  <c r="F103" i="7" a="1"/>
  <c r="F103" i="7" s="1"/>
  <c r="G103" i="7" a="1"/>
  <c r="G103" i="7" s="1"/>
  <c r="H103" i="7" a="1"/>
  <c r="H103" i="7" s="1"/>
  <c r="I103" i="7" a="1"/>
  <c r="I103" i="7" s="1"/>
  <c r="J103" i="7" a="1"/>
  <c r="J103" i="7" s="1"/>
  <c r="K103" i="7" a="1"/>
  <c r="K103" i="7" s="1"/>
  <c r="L103" i="7" a="1"/>
  <c r="L103" i="7" s="1"/>
  <c r="M103" i="7" a="1"/>
  <c r="M103" i="7" s="1"/>
  <c r="N103" i="7" a="1"/>
  <c r="N103" i="7" s="1"/>
  <c r="O103" i="7" a="1"/>
  <c r="O103" i="7" s="1"/>
  <c r="P103" i="7" a="1"/>
  <c r="P103" i="7" s="1"/>
  <c r="Q103" i="7" a="1"/>
  <c r="Q103" i="7" s="1"/>
  <c r="R103" i="7" a="1"/>
  <c r="R103" i="7" s="1"/>
  <c r="S103" i="7" a="1"/>
  <c r="S103" i="7" s="1"/>
  <c r="T103" i="7" a="1"/>
  <c r="T103" i="7" s="1"/>
  <c r="U103" i="7" a="1"/>
  <c r="U103" i="7" s="1"/>
  <c r="V103" i="7" a="1"/>
  <c r="V103" i="7" s="1"/>
  <c r="W103" i="7" a="1"/>
  <c r="W103" i="7" s="1"/>
  <c r="X103" i="7" a="1"/>
  <c r="X103" i="7" s="1"/>
  <c r="Y103" i="7" a="1"/>
  <c r="Y103" i="7" s="1"/>
  <c r="Z103" i="7" a="1"/>
  <c r="Z103" i="7" s="1"/>
  <c r="AA103" i="7" a="1"/>
  <c r="AA103" i="7" s="1"/>
  <c r="AB103" i="7" a="1"/>
  <c r="AB103" i="7" s="1"/>
  <c r="AC103" i="7" a="1"/>
  <c r="AC103" i="7" s="1"/>
  <c r="AD103" i="7" a="1"/>
  <c r="AD103" i="7" s="1"/>
  <c r="AE103" i="7" a="1"/>
  <c r="AE103" i="7" s="1"/>
  <c r="AF103" i="7" a="1"/>
  <c r="AF103" i="7" s="1"/>
  <c r="AG103" i="7" a="1"/>
  <c r="AG103" i="7" s="1"/>
  <c r="AH103" i="7" a="1"/>
  <c r="AH103" i="7" s="1"/>
  <c r="AI103" i="7" a="1"/>
  <c r="AI103" i="7" s="1"/>
  <c r="AJ103" i="7" a="1"/>
  <c r="AJ103" i="7" s="1"/>
  <c r="AK103" i="7" a="1"/>
  <c r="AK103" i="7" s="1"/>
  <c r="AL103" i="7" a="1"/>
  <c r="AL103" i="7" s="1"/>
  <c r="AM103" i="7" a="1"/>
  <c r="AM103" i="7" s="1"/>
  <c r="AN103" i="7" a="1"/>
  <c r="AN103" i="7" s="1"/>
  <c r="AO103" i="7" a="1"/>
  <c r="AO103" i="7" s="1"/>
  <c r="C104" i="7" a="1"/>
  <c r="C104" i="7" s="1"/>
  <c r="D104" i="7" a="1"/>
  <c r="D104" i="7" s="1"/>
  <c r="E104" i="7" a="1"/>
  <c r="E104" i="7" s="1"/>
  <c r="F104" i="7" a="1"/>
  <c r="F104" i="7" s="1"/>
  <c r="G104" i="7" a="1"/>
  <c r="G104" i="7" s="1"/>
  <c r="H104" i="7" a="1"/>
  <c r="H104" i="7" s="1"/>
  <c r="I104" i="7" a="1"/>
  <c r="I104" i="7" s="1"/>
  <c r="J104" i="7" a="1"/>
  <c r="J104" i="7" s="1"/>
  <c r="K104" i="7" a="1"/>
  <c r="K104" i="7" s="1"/>
  <c r="L104" i="7" a="1"/>
  <c r="L104" i="7" s="1"/>
  <c r="M104" i="7" a="1"/>
  <c r="M104" i="7" s="1"/>
  <c r="N104" i="7" a="1"/>
  <c r="N104" i="7" s="1"/>
  <c r="O104" i="7" a="1"/>
  <c r="O104" i="7" s="1"/>
  <c r="P104" i="7" a="1"/>
  <c r="P104" i="7" s="1"/>
  <c r="Q104" i="7" a="1"/>
  <c r="Q104" i="7" s="1"/>
  <c r="R104" i="7" a="1"/>
  <c r="R104" i="7" s="1"/>
  <c r="S104" i="7" a="1"/>
  <c r="S104" i="7" s="1"/>
  <c r="T104" i="7" a="1"/>
  <c r="T104" i="7" s="1"/>
  <c r="U104" i="7" a="1"/>
  <c r="U104" i="7" s="1"/>
  <c r="V104" i="7" a="1"/>
  <c r="V104" i="7" s="1"/>
  <c r="W104" i="7" a="1"/>
  <c r="W104" i="7" s="1"/>
  <c r="X104" i="7" a="1"/>
  <c r="X104" i="7" s="1"/>
  <c r="Y104" i="7" a="1"/>
  <c r="Y104" i="7" s="1"/>
  <c r="Z104" i="7" a="1"/>
  <c r="Z104" i="7" s="1"/>
  <c r="AA104" i="7" a="1"/>
  <c r="AA104" i="7" s="1"/>
  <c r="AB104" i="7" a="1"/>
  <c r="AB104" i="7" s="1"/>
  <c r="AC104" i="7" a="1"/>
  <c r="AC104" i="7" s="1"/>
  <c r="AD104" i="7" a="1"/>
  <c r="AD104" i="7" s="1"/>
  <c r="AE104" i="7" a="1"/>
  <c r="AE104" i="7" s="1"/>
  <c r="AF104" i="7" a="1"/>
  <c r="AF104" i="7" s="1"/>
  <c r="AG104" i="7" a="1"/>
  <c r="AG104" i="7" s="1"/>
  <c r="AH104" i="7" a="1"/>
  <c r="AH104" i="7" s="1"/>
  <c r="AI104" i="7" a="1"/>
  <c r="AI104" i="7" s="1"/>
  <c r="AJ104" i="7" a="1"/>
  <c r="AJ104" i="7" s="1"/>
  <c r="AK104" i="7" a="1"/>
  <c r="AK104" i="7" s="1"/>
  <c r="AL104" i="7" a="1"/>
  <c r="AL104" i="7" s="1"/>
  <c r="AM104" i="7" a="1"/>
  <c r="AM104" i="7" s="1"/>
  <c r="AN104" i="7" a="1"/>
  <c r="AN104" i="7" s="1"/>
  <c r="AO104" i="7" a="1"/>
  <c r="AO104" i="7" s="1"/>
  <c r="C108" i="7" a="1"/>
  <c r="C108" i="7" s="1"/>
  <c r="D108" i="7" a="1"/>
  <c r="D108" i="7" s="1"/>
  <c r="E108" i="7" a="1"/>
  <c r="E108" i="7" s="1"/>
  <c r="F108" i="7" a="1"/>
  <c r="F108" i="7" s="1"/>
  <c r="G108" i="7" a="1"/>
  <c r="G108" i="7" s="1"/>
  <c r="H108" i="7" a="1"/>
  <c r="H108" i="7" s="1"/>
  <c r="I108" i="7" a="1"/>
  <c r="I108" i="7" s="1"/>
  <c r="J108" i="7" a="1"/>
  <c r="J108" i="7" s="1"/>
  <c r="K108" i="7" a="1"/>
  <c r="K108" i="7" s="1"/>
  <c r="L108" i="7" a="1"/>
  <c r="L108" i="7" s="1"/>
  <c r="M108" i="7" a="1"/>
  <c r="M108" i="7" s="1"/>
  <c r="N108" i="7" a="1"/>
  <c r="N108" i="7" s="1"/>
  <c r="O108" i="7" a="1"/>
  <c r="O108" i="7" s="1"/>
  <c r="P108" i="7" a="1"/>
  <c r="P108" i="7" s="1"/>
  <c r="Q108" i="7" a="1"/>
  <c r="Q108" i="7" s="1"/>
  <c r="R108" i="7" a="1"/>
  <c r="R108" i="7" s="1"/>
  <c r="S108" i="7" a="1"/>
  <c r="S108" i="7" s="1"/>
  <c r="T108" i="7" a="1"/>
  <c r="T108" i="7" s="1"/>
  <c r="U108" i="7" a="1"/>
  <c r="U108" i="7" s="1"/>
  <c r="V108" i="7" a="1"/>
  <c r="V108" i="7" s="1"/>
  <c r="W108" i="7" a="1"/>
  <c r="W108" i="7" s="1"/>
  <c r="X108" i="7" a="1"/>
  <c r="X108" i="7" s="1"/>
  <c r="Y108" i="7" a="1"/>
  <c r="Y108" i="7" s="1"/>
  <c r="Z108" i="7" a="1"/>
  <c r="Z108" i="7" s="1"/>
  <c r="AA108" i="7" a="1"/>
  <c r="AA108" i="7" s="1"/>
  <c r="AB108" i="7" a="1"/>
  <c r="AB108" i="7" s="1"/>
  <c r="AC108" i="7" a="1"/>
  <c r="AC108" i="7" s="1"/>
  <c r="AD108" i="7" a="1"/>
  <c r="AD108" i="7" s="1"/>
  <c r="AE108" i="7" a="1"/>
  <c r="AE108" i="7" s="1"/>
  <c r="AF108" i="7" a="1"/>
  <c r="AF108" i="7" s="1"/>
  <c r="AG108" i="7" a="1"/>
  <c r="AG108" i="7" s="1"/>
  <c r="AH108" i="7" a="1"/>
  <c r="AH108" i="7" s="1"/>
  <c r="AI108" i="7" a="1"/>
  <c r="AI108" i="7" s="1"/>
  <c r="AJ108" i="7" a="1"/>
  <c r="AJ108" i="7" s="1"/>
  <c r="AK108" i="7" a="1"/>
  <c r="AK108" i="7" s="1"/>
  <c r="AL108" i="7" a="1"/>
  <c r="AL108" i="7" s="1"/>
  <c r="AM108" i="7" a="1"/>
  <c r="AM108" i="7" s="1"/>
  <c r="AN108" i="7" a="1"/>
  <c r="AN108" i="7" s="1"/>
  <c r="AO108" i="7" a="1"/>
  <c r="AO108" i="7" s="1"/>
  <c r="C109" i="7" a="1"/>
  <c r="C109" i="7" s="1"/>
  <c r="D109" i="7" a="1"/>
  <c r="D109" i="7" s="1"/>
  <c r="E109" i="7" a="1"/>
  <c r="E109" i="7" s="1"/>
  <c r="F109" i="7" a="1"/>
  <c r="F109" i="7" s="1"/>
  <c r="G109" i="7" a="1"/>
  <c r="G109" i="7" s="1"/>
  <c r="H109" i="7" a="1"/>
  <c r="H109" i="7" s="1"/>
  <c r="I109" i="7" a="1"/>
  <c r="I109" i="7" s="1"/>
  <c r="J109" i="7" a="1"/>
  <c r="J109" i="7" s="1"/>
  <c r="K109" i="7" a="1"/>
  <c r="K109" i="7" s="1"/>
  <c r="L109" i="7" a="1"/>
  <c r="L109" i="7" s="1"/>
  <c r="M109" i="7" a="1"/>
  <c r="M109" i="7" s="1"/>
  <c r="N109" i="7" a="1"/>
  <c r="N109" i="7" s="1"/>
  <c r="O109" i="7" a="1"/>
  <c r="O109" i="7" s="1"/>
  <c r="P109" i="7" a="1"/>
  <c r="P109" i="7" s="1"/>
  <c r="Q109" i="7" a="1"/>
  <c r="Q109" i="7" s="1"/>
  <c r="R109" i="7" a="1"/>
  <c r="R109" i="7" s="1"/>
  <c r="S109" i="7" a="1"/>
  <c r="S109" i="7" s="1"/>
  <c r="T109" i="7" a="1"/>
  <c r="T109" i="7" s="1"/>
  <c r="U109" i="7" a="1"/>
  <c r="U109" i="7" s="1"/>
  <c r="V109" i="7" a="1"/>
  <c r="V109" i="7" s="1"/>
  <c r="W109" i="7" a="1"/>
  <c r="W109" i="7" s="1"/>
  <c r="X109" i="7" a="1"/>
  <c r="X109" i="7" s="1"/>
  <c r="Y109" i="7" a="1"/>
  <c r="Y109" i="7" s="1"/>
  <c r="Z109" i="7" a="1"/>
  <c r="Z109" i="7" s="1"/>
  <c r="AA109" i="7" a="1"/>
  <c r="AA109" i="7" s="1"/>
  <c r="AB109" i="7" a="1"/>
  <c r="AB109" i="7" s="1"/>
  <c r="AC109" i="7" a="1"/>
  <c r="AC109" i="7" s="1"/>
  <c r="AD109" i="7" a="1"/>
  <c r="AD109" i="7" s="1"/>
  <c r="AE109" i="7" a="1"/>
  <c r="AE109" i="7" s="1"/>
  <c r="AF109" i="7" a="1"/>
  <c r="AF109" i="7" s="1"/>
  <c r="AG109" i="7" a="1"/>
  <c r="AG109" i="7" s="1"/>
  <c r="AH109" i="7" a="1"/>
  <c r="AH109" i="7" s="1"/>
  <c r="AI109" i="7" a="1"/>
  <c r="AI109" i="7" s="1"/>
  <c r="AJ109" i="7" a="1"/>
  <c r="AJ109" i="7" s="1"/>
  <c r="AK109" i="7" a="1"/>
  <c r="AK109" i="7" s="1"/>
  <c r="AL109" i="7" a="1"/>
  <c r="AL109" i="7" s="1"/>
  <c r="AM109" i="7" a="1"/>
  <c r="AM109" i="7" s="1"/>
  <c r="AN109" i="7" a="1"/>
  <c r="AN109" i="7" s="1"/>
  <c r="AO109" i="7" a="1"/>
  <c r="AO109" i="7" s="1"/>
  <c r="C110" i="7" a="1"/>
  <c r="C110" i="7" s="1"/>
  <c r="D110" i="7" a="1"/>
  <c r="D110" i="7" s="1"/>
  <c r="E110" i="7" a="1"/>
  <c r="E110" i="7" s="1"/>
  <c r="F110" i="7" a="1"/>
  <c r="F110" i="7" s="1"/>
  <c r="G110" i="7" a="1"/>
  <c r="G110" i="7" s="1"/>
  <c r="H110" i="7" a="1"/>
  <c r="H110" i="7" s="1"/>
  <c r="I110" i="7" a="1"/>
  <c r="I110" i="7" s="1"/>
  <c r="J110" i="7" a="1"/>
  <c r="J110" i="7" s="1"/>
  <c r="K110" i="7" a="1"/>
  <c r="K110" i="7" s="1"/>
  <c r="L110" i="7" a="1"/>
  <c r="L110" i="7" s="1"/>
  <c r="M110" i="7" a="1"/>
  <c r="M110" i="7" s="1"/>
  <c r="N110" i="7" a="1"/>
  <c r="N110" i="7" s="1"/>
  <c r="O110" i="7" a="1"/>
  <c r="O110" i="7" s="1"/>
  <c r="P110" i="7" a="1"/>
  <c r="P110" i="7" s="1"/>
  <c r="Q110" i="7" a="1"/>
  <c r="Q110" i="7" s="1"/>
  <c r="R110" i="7" a="1"/>
  <c r="R110" i="7" s="1"/>
  <c r="S110" i="7" a="1"/>
  <c r="S110" i="7" s="1"/>
  <c r="T110" i="7" a="1"/>
  <c r="T110" i="7" s="1"/>
  <c r="U110" i="7" a="1"/>
  <c r="U110" i="7" s="1"/>
  <c r="V110" i="7" a="1"/>
  <c r="V110" i="7" s="1"/>
  <c r="W110" i="7" a="1"/>
  <c r="W110" i="7" s="1"/>
  <c r="X110" i="7" a="1"/>
  <c r="X110" i="7" s="1"/>
  <c r="Y110" i="7" a="1"/>
  <c r="Y110" i="7" s="1"/>
  <c r="Z110" i="7" a="1"/>
  <c r="Z110" i="7" s="1"/>
  <c r="AA110" i="7" a="1"/>
  <c r="AA110" i="7" s="1"/>
  <c r="AB110" i="7" a="1"/>
  <c r="AB110" i="7" s="1"/>
  <c r="AC110" i="7" a="1"/>
  <c r="AC110" i="7" s="1"/>
  <c r="AD110" i="7" a="1"/>
  <c r="AD110" i="7" s="1"/>
  <c r="AE110" i="7" a="1"/>
  <c r="AE110" i="7" s="1"/>
  <c r="AF110" i="7" a="1"/>
  <c r="AF110" i="7" s="1"/>
  <c r="AG110" i="7" a="1"/>
  <c r="AG110" i="7" s="1"/>
  <c r="AH110" i="7" a="1"/>
  <c r="AH110" i="7" s="1"/>
  <c r="AI110" i="7" a="1"/>
  <c r="AI110" i="7" s="1"/>
  <c r="AJ110" i="7" a="1"/>
  <c r="AJ110" i="7" s="1"/>
  <c r="AK110" i="7" a="1"/>
  <c r="AK110" i="7" s="1"/>
  <c r="AL110" i="7" a="1"/>
  <c r="AL110" i="7" s="1"/>
  <c r="AM110" i="7" a="1"/>
  <c r="AM110" i="7" s="1"/>
  <c r="AN110" i="7" a="1"/>
  <c r="AN110" i="7" s="1"/>
  <c r="AO110" i="7" a="1"/>
  <c r="AO110" i="7" s="1"/>
  <c r="C111" i="7" a="1"/>
  <c r="C111" i="7" s="1"/>
  <c r="D111" i="7" a="1"/>
  <c r="D111" i="7" s="1"/>
  <c r="E111" i="7" a="1"/>
  <c r="E111" i="7" s="1"/>
  <c r="F111" i="7" a="1"/>
  <c r="F111" i="7" s="1"/>
  <c r="G111" i="7" a="1"/>
  <c r="G111" i="7" s="1"/>
  <c r="H111" i="7" a="1"/>
  <c r="H111" i="7" s="1"/>
  <c r="I111" i="7" a="1"/>
  <c r="I111" i="7" s="1"/>
  <c r="J111" i="7" a="1"/>
  <c r="J111" i="7" s="1"/>
  <c r="K111" i="7" a="1"/>
  <c r="K111" i="7" s="1"/>
  <c r="L111" i="7" a="1"/>
  <c r="L111" i="7" s="1"/>
  <c r="M111" i="7" a="1"/>
  <c r="M111" i="7" s="1"/>
  <c r="N111" i="7" a="1"/>
  <c r="N111" i="7" s="1"/>
  <c r="O111" i="7" a="1"/>
  <c r="O111" i="7" s="1"/>
  <c r="P111" i="7" a="1"/>
  <c r="P111" i="7" s="1"/>
  <c r="Q111" i="7" a="1"/>
  <c r="Q111" i="7" s="1"/>
  <c r="R111" i="7" a="1"/>
  <c r="R111" i="7" s="1"/>
  <c r="S111" i="7" a="1"/>
  <c r="S111" i="7" s="1"/>
  <c r="T111" i="7" a="1"/>
  <c r="T111" i="7" s="1"/>
  <c r="U111" i="7" a="1"/>
  <c r="U111" i="7" s="1"/>
  <c r="V111" i="7" a="1"/>
  <c r="V111" i="7" s="1"/>
  <c r="W111" i="7" a="1"/>
  <c r="W111" i="7" s="1"/>
  <c r="X111" i="7" a="1"/>
  <c r="X111" i="7" s="1"/>
  <c r="Y111" i="7" a="1"/>
  <c r="Y111" i="7" s="1"/>
  <c r="Z111" i="7" a="1"/>
  <c r="Z111" i="7" s="1"/>
  <c r="AA111" i="7" a="1"/>
  <c r="AA111" i="7" s="1"/>
  <c r="AB111" i="7" a="1"/>
  <c r="AB111" i="7" s="1"/>
  <c r="AC111" i="7" a="1"/>
  <c r="AC111" i="7" s="1"/>
  <c r="AD111" i="7" a="1"/>
  <c r="AD111" i="7" s="1"/>
  <c r="AE111" i="7" a="1"/>
  <c r="AE111" i="7" s="1"/>
  <c r="AF111" i="7" a="1"/>
  <c r="AF111" i="7" s="1"/>
  <c r="AG111" i="7" a="1"/>
  <c r="AG111" i="7" s="1"/>
  <c r="AH111" i="7" a="1"/>
  <c r="AH111" i="7" s="1"/>
  <c r="AI111" i="7" a="1"/>
  <c r="AI111" i="7" s="1"/>
  <c r="AJ111" i="7" a="1"/>
  <c r="AJ111" i="7" s="1"/>
  <c r="AK111" i="7" a="1"/>
  <c r="AK111" i="7" s="1"/>
  <c r="AL111" i="7" a="1"/>
  <c r="AL111" i="7" s="1"/>
  <c r="AM111" i="7" a="1"/>
  <c r="AM111" i="7" s="1"/>
  <c r="AN111" i="7" a="1"/>
  <c r="AN111" i="7" s="1"/>
  <c r="AO111" i="7" a="1"/>
  <c r="AO111" i="7" s="1"/>
  <c r="C115" i="7" a="1"/>
  <c r="C115" i="7" s="1"/>
  <c r="D115" i="7" a="1"/>
  <c r="D115" i="7" s="1"/>
  <c r="E115" i="7" a="1"/>
  <c r="E115" i="7" s="1"/>
  <c r="F115" i="7" a="1"/>
  <c r="F115" i="7" s="1"/>
  <c r="G115" i="7" a="1"/>
  <c r="G115" i="7" s="1"/>
  <c r="H115" i="7" a="1"/>
  <c r="H115" i="7" s="1"/>
  <c r="I115" i="7" a="1"/>
  <c r="I115" i="7" s="1"/>
  <c r="J115" i="7" a="1"/>
  <c r="J115" i="7" s="1"/>
  <c r="K115" i="7" a="1"/>
  <c r="K115" i="7" s="1"/>
  <c r="L115" i="7" a="1"/>
  <c r="L115" i="7" s="1"/>
  <c r="M115" i="7" a="1"/>
  <c r="M115" i="7" s="1"/>
  <c r="N115" i="7" a="1"/>
  <c r="N115" i="7" s="1"/>
  <c r="O115" i="7" a="1"/>
  <c r="O115" i="7" s="1"/>
  <c r="P115" i="7" a="1"/>
  <c r="P115" i="7" s="1"/>
  <c r="Q115" i="7" a="1"/>
  <c r="Q115" i="7" s="1"/>
  <c r="R115" i="7" a="1"/>
  <c r="R115" i="7" s="1"/>
  <c r="S115" i="7" a="1"/>
  <c r="S115" i="7" s="1"/>
  <c r="T115" i="7" a="1"/>
  <c r="T115" i="7" s="1"/>
  <c r="U115" i="7" a="1"/>
  <c r="U115" i="7" s="1"/>
  <c r="V115" i="7" a="1"/>
  <c r="V115" i="7" s="1"/>
  <c r="W115" i="7" a="1"/>
  <c r="W115" i="7" s="1"/>
  <c r="X115" i="7" a="1"/>
  <c r="X115" i="7" s="1"/>
  <c r="Y115" i="7" a="1"/>
  <c r="Y115" i="7" s="1"/>
  <c r="Z115" i="7" a="1"/>
  <c r="Z115" i="7" s="1"/>
  <c r="AA115" i="7" a="1"/>
  <c r="AA115" i="7" s="1"/>
  <c r="AB115" i="7" a="1"/>
  <c r="AB115" i="7" s="1"/>
  <c r="AC115" i="7" a="1"/>
  <c r="AC115" i="7" s="1"/>
  <c r="AD115" i="7" a="1"/>
  <c r="AD115" i="7" s="1"/>
  <c r="AE115" i="7" a="1"/>
  <c r="AE115" i="7" s="1"/>
  <c r="AF115" i="7" a="1"/>
  <c r="AF115" i="7" s="1"/>
  <c r="AG115" i="7" a="1"/>
  <c r="AG115" i="7" s="1"/>
  <c r="AH115" i="7" a="1"/>
  <c r="AH115" i="7" s="1"/>
  <c r="AI115" i="7" a="1"/>
  <c r="AI115" i="7" s="1"/>
  <c r="AJ115" i="7" a="1"/>
  <c r="AJ115" i="7" s="1"/>
  <c r="AK115" i="7" a="1"/>
  <c r="AK115" i="7" s="1"/>
  <c r="AL115" i="7" a="1"/>
  <c r="AL115" i="7" s="1"/>
  <c r="AM115" i="7" a="1"/>
  <c r="AM115" i="7" s="1"/>
  <c r="AN115" i="7" a="1"/>
  <c r="AN115" i="7" s="1"/>
  <c r="AO115" i="7" a="1"/>
  <c r="AO115" i="7" s="1"/>
  <c r="C116" i="7" a="1"/>
  <c r="C116" i="7" s="1"/>
  <c r="D116" i="7" a="1"/>
  <c r="D116" i="7" s="1"/>
  <c r="E116" i="7" a="1"/>
  <c r="E116" i="7" s="1"/>
  <c r="F116" i="7" a="1"/>
  <c r="F116" i="7" s="1"/>
  <c r="G116" i="7" a="1"/>
  <c r="G116" i="7" s="1"/>
  <c r="H116" i="7" a="1"/>
  <c r="H116" i="7" s="1"/>
  <c r="I116" i="7" a="1"/>
  <c r="I116" i="7" s="1"/>
  <c r="J116" i="7" a="1"/>
  <c r="J116" i="7" s="1"/>
  <c r="K116" i="7" a="1"/>
  <c r="K116" i="7" s="1"/>
  <c r="L116" i="7" a="1"/>
  <c r="L116" i="7" s="1"/>
  <c r="M116" i="7" a="1"/>
  <c r="M116" i="7" s="1"/>
  <c r="N116" i="7" a="1"/>
  <c r="N116" i="7" s="1"/>
  <c r="O116" i="7" a="1"/>
  <c r="O116" i="7" s="1"/>
  <c r="P116" i="7" a="1"/>
  <c r="P116" i="7" s="1"/>
  <c r="Q116" i="7" a="1"/>
  <c r="Q116" i="7" s="1"/>
  <c r="R116" i="7" a="1"/>
  <c r="R116" i="7" s="1"/>
  <c r="S116" i="7" a="1"/>
  <c r="S116" i="7" s="1"/>
  <c r="T116" i="7" a="1"/>
  <c r="T116" i="7" s="1"/>
  <c r="U116" i="7" a="1"/>
  <c r="U116" i="7" s="1"/>
  <c r="V116" i="7" a="1"/>
  <c r="V116" i="7" s="1"/>
  <c r="W116" i="7" a="1"/>
  <c r="W116" i="7" s="1"/>
  <c r="X116" i="7" a="1"/>
  <c r="X116" i="7" s="1"/>
  <c r="Y116" i="7" a="1"/>
  <c r="Y116" i="7" s="1"/>
  <c r="Z116" i="7" a="1"/>
  <c r="Z116" i="7" s="1"/>
  <c r="AA116" i="7" a="1"/>
  <c r="AA116" i="7" s="1"/>
  <c r="AB116" i="7" a="1"/>
  <c r="AB116" i="7" s="1"/>
  <c r="AC116" i="7" a="1"/>
  <c r="AC116" i="7" s="1"/>
  <c r="AD116" i="7" a="1"/>
  <c r="AD116" i="7" s="1"/>
  <c r="AE116" i="7" a="1"/>
  <c r="AE116" i="7" s="1"/>
  <c r="AF116" i="7" a="1"/>
  <c r="AF116" i="7" s="1"/>
  <c r="AG116" i="7" a="1"/>
  <c r="AG116" i="7" s="1"/>
  <c r="AH116" i="7" a="1"/>
  <c r="AH116" i="7" s="1"/>
  <c r="AI116" i="7" a="1"/>
  <c r="AI116" i="7" s="1"/>
  <c r="AJ116" i="7" a="1"/>
  <c r="AJ116" i="7" s="1"/>
  <c r="AK116" i="7" a="1"/>
  <c r="AK116" i="7" s="1"/>
  <c r="AL116" i="7" a="1"/>
  <c r="AL116" i="7" s="1"/>
  <c r="AM116" i="7" a="1"/>
  <c r="AM116" i="7" s="1"/>
  <c r="AN116" i="7" a="1"/>
  <c r="AN116" i="7" s="1"/>
  <c r="AO116" i="7" a="1"/>
  <c r="AO116" i="7" s="1"/>
  <c r="C117" i="7" a="1"/>
  <c r="C117" i="7" s="1"/>
  <c r="D117" i="7" a="1"/>
  <c r="D117" i="7" s="1"/>
  <c r="E117" i="7" a="1"/>
  <c r="E117" i="7" s="1"/>
  <c r="F117" i="7" a="1"/>
  <c r="F117" i="7" s="1"/>
  <c r="G117" i="7" a="1"/>
  <c r="G117" i="7" s="1"/>
  <c r="H117" i="7" a="1"/>
  <c r="H117" i="7" s="1"/>
  <c r="I117" i="7" a="1"/>
  <c r="I117" i="7" s="1"/>
  <c r="J117" i="7" a="1"/>
  <c r="J117" i="7" s="1"/>
  <c r="K117" i="7" a="1"/>
  <c r="K117" i="7" s="1"/>
  <c r="L117" i="7" a="1"/>
  <c r="L117" i="7" s="1"/>
  <c r="M117" i="7" a="1"/>
  <c r="M117" i="7" s="1"/>
  <c r="N117" i="7" a="1"/>
  <c r="N117" i="7" s="1"/>
  <c r="O117" i="7" a="1"/>
  <c r="O117" i="7" s="1"/>
  <c r="P117" i="7" a="1"/>
  <c r="P117" i="7" s="1"/>
  <c r="Q117" i="7" a="1"/>
  <c r="Q117" i="7" s="1"/>
  <c r="R117" i="7" a="1"/>
  <c r="R117" i="7" s="1"/>
  <c r="S117" i="7" a="1"/>
  <c r="S117" i="7" s="1"/>
  <c r="T117" i="7" a="1"/>
  <c r="T117" i="7" s="1"/>
  <c r="U117" i="7" a="1"/>
  <c r="U117" i="7" s="1"/>
  <c r="V117" i="7" a="1"/>
  <c r="V117" i="7" s="1"/>
  <c r="W117" i="7" a="1"/>
  <c r="W117" i="7" s="1"/>
  <c r="X117" i="7" a="1"/>
  <c r="X117" i="7" s="1"/>
  <c r="Y117" i="7" a="1"/>
  <c r="Y117" i="7" s="1"/>
  <c r="Z117" i="7" a="1"/>
  <c r="Z117" i="7" s="1"/>
  <c r="AA117" i="7" a="1"/>
  <c r="AA117" i="7" s="1"/>
  <c r="AB117" i="7" a="1"/>
  <c r="AB117" i="7" s="1"/>
  <c r="AC117" i="7" a="1"/>
  <c r="AC117" i="7" s="1"/>
  <c r="AD117" i="7" a="1"/>
  <c r="AD117" i="7" s="1"/>
  <c r="AE117" i="7" a="1"/>
  <c r="AE117" i="7" s="1"/>
  <c r="AF117" i="7" a="1"/>
  <c r="AF117" i="7" s="1"/>
  <c r="AG117" i="7" a="1"/>
  <c r="AG117" i="7" s="1"/>
  <c r="AH117" i="7" a="1"/>
  <c r="AH117" i="7" s="1"/>
  <c r="AI117" i="7" a="1"/>
  <c r="AI117" i="7" s="1"/>
  <c r="AJ117" i="7" a="1"/>
  <c r="AJ117" i="7" s="1"/>
  <c r="AK117" i="7" a="1"/>
  <c r="AK117" i="7" s="1"/>
  <c r="AL117" i="7" a="1"/>
  <c r="AL117" i="7" s="1"/>
  <c r="AM117" i="7" a="1"/>
  <c r="AM117" i="7" s="1"/>
  <c r="AN117" i="7" a="1"/>
  <c r="AN117" i="7" s="1"/>
  <c r="AO117" i="7" a="1"/>
  <c r="AO117" i="7" s="1"/>
  <c r="C118" i="7" a="1"/>
  <c r="C118" i="7" s="1"/>
  <c r="D118" i="7" a="1"/>
  <c r="D118" i="7" s="1"/>
  <c r="E118" i="7" a="1"/>
  <c r="E118" i="7" s="1"/>
  <c r="F118" i="7" a="1"/>
  <c r="F118" i="7" s="1"/>
  <c r="G118" i="7" a="1"/>
  <c r="G118" i="7" s="1"/>
  <c r="H118" i="7" a="1"/>
  <c r="H118" i="7" s="1"/>
  <c r="I118" i="7" a="1"/>
  <c r="I118" i="7" s="1"/>
  <c r="J118" i="7" a="1"/>
  <c r="J118" i="7" s="1"/>
  <c r="K118" i="7" a="1"/>
  <c r="K118" i="7" s="1"/>
  <c r="L118" i="7" a="1"/>
  <c r="L118" i="7" s="1"/>
  <c r="M118" i="7" a="1"/>
  <c r="M118" i="7" s="1"/>
  <c r="N118" i="7" a="1"/>
  <c r="N118" i="7" s="1"/>
  <c r="O118" i="7" a="1"/>
  <c r="O118" i="7" s="1"/>
  <c r="P118" i="7" a="1"/>
  <c r="P118" i="7" s="1"/>
  <c r="Q118" i="7" a="1"/>
  <c r="Q118" i="7" s="1"/>
  <c r="R118" i="7" a="1"/>
  <c r="R118" i="7" s="1"/>
  <c r="S118" i="7" a="1"/>
  <c r="S118" i="7" s="1"/>
  <c r="T118" i="7" a="1"/>
  <c r="T118" i="7" s="1"/>
  <c r="U118" i="7" a="1"/>
  <c r="U118" i="7" s="1"/>
  <c r="V118" i="7" a="1"/>
  <c r="V118" i="7" s="1"/>
  <c r="W118" i="7" a="1"/>
  <c r="W118" i="7" s="1"/>
  <c r="X118" i="7" a="1"/>
  <c r="X118" i="7" s="1"/>
  <c r="Y118" i="7" a="1"/>
  <c r="Y118" i="7" s="1"/>
  <c r="Z118" i="7" a="1"/>
  <c r="Z118" i="7" s="1"/>
  <c r="AA118" i="7" a="1"/>
  <c r="AA118" i="7" s="1"/>
  <c r="AB118" i="7" a="1"/>
  <c r="AB118" i="7" s="1"/>
  <c r="AC118" i="7" a="1"/>
  <c r="AC118" i="7" s="1"/>
  <c r="AD118" i="7" a="1"/>
  <c r="AD118" i="7" s="1"/>
  <c r="AE118" i="7" a="1"/>
  <c r="AE118" i="7" s="1"/>
  <c r="AF118" i="7" a="1"/>
  <c r="AF118" i="7" s="1"/>
  <c r="AG118" i="7" a="1"/>
  <c r="AG118" i="7" s="1"/>
  <c r="AH118" i="7" a="1"/>
  <c r="AH118" i="7" s="1"/>
  <c r="AI118" i="7" a="1"/>
  <c r="AI118" i="7" s="1"/>
  <c r="AJ118" i="7" a="1"/>
  <c r="AJ118" i="7" s="1"/>
  <c r="AK118" i="7" a="1"/>
  <c r="AK118" i="7" s="1"/>
  <c r="AL118" i="7" a="1"/>
  <c r="AL118" i="7" s="1"/>
  <c r="AM118" i="7" a="1"/>
  <c r="AM118" i="7" s="1"/>
  <c r="AN118" i="7" a="1"/>
  <c r="AN118" i="7" s="1"/>
  <c r="AO118" i="7" a="1"/>
  <c r="AO118" i="7" s="1"/>
  <c r="AO48" i="7" a="1"/>
  <c r="AO48" i="7" s="1"/>
  <c r="AN48" i="7" a="1"/>
  <c r="AN48" i="7" s="1"/>
  <c r="AM48" i="7" a="1"/>
  <c r="AM48" i="7" s="1"/>
  <c r="AL48" i="7" a="1"/>
  <c r="AL48" i="7" s="1"/>
  <c r="AK48" i="7" a="1"/>
  <c r="AK48" i="7" s="1"/>
  <c r="AJ48" i="7" a="1"/>
  <c r="AJ48" i="7" s="1"/>
  <c r="AI48" i="7" a="1"/>
  <c r="AI48" i="7" s="1"/>
  <c r="AH48" i="7" a="1"/>
  <c r="AH48" i="7" s="1"/>
  <c r="AG48" i="7" a="1"/>
  <c r="AG48" i="7" s="1"/>
  <c r="AF48" i="7" a="1"/>
  <c r="AF48" i="7" s="1"/>
  <c r="AE48" i="7" a="1"/>
  <c r="AE48" i="7" s="1"/>
  <c r="AD48" i="7" a="1"/>
  <c r="AD48" i="7" s="1"/>
  <c r="AC48" i="7" a="1"/>
  <c r="AC48" i="7" s="1"/>
  <c r="AB48" i="7" a="1"/>
  <c r="AB48" i="7" s="1"/>
  <c r="AA48" i="7" a="1"/>
  <c r="AA48" i="7" s="1"/>
  <c r="Z48" i="7" a="1"/>
  <c r="Z48" i="7" s="1"/>
  <c r="Y48" i="7" a="1"/>
  <c r="Y48" i="7" s="1"/>
  <c r="X48" i="7" a="1"/>
  <c r="X48" i="7" s="1"/>
  <c r="W48" i="7" a="1"/>
  <c r="W48" i="7" s="1"/>
  <c r="V48" i="7" a="1"/>
  <c r="V48" i="7" s="1"/>
  <c r="U48" i="7" a="1"/>
  <c r="U48" i="7" s="1"/>
  <c r="T48" i="7" a="1"/>
  <c r="T48" i="7" s="1"/>
  <c r="S48" i="7" a="1"/>
  <c r="S48" i="7" s="1"/>
  <c r="R48" i="7" a="1"/>
  <c r="R48" i="7" s="1"/>
  <c r="Q48" i="7" a="1"/>
  <c r="Q48" i="7" s="1"/>
  <c r="P48" i="7" a="1"/>
  <c r="P48" i="7" s="1"/>
  <c r="O48" i="7" a="1"/>
  <c r="O48" i="7" s="1"/>
  <c r="N48" i="7" a="1"/>
  <c r="N48" i="7" s="1"/>
  <c r="M48" i="7" a="1"/>
  <c r="M48" i="7" s="1"/>
  <c r="L48" i="7" a="1"/>
  <c r="L48" i="7" s="1"/>
  <c r="K48" i="7" a="1"/>
  <c r="K48" i="7" s="1"/>
  <c r="J48" i="7" a="1"/>
  <c r="J48" i="7" s="1"/>
  <c r="I48" i="7" a="1"/>
  <c r="I48" i="7" s="1"/>
  <c r="H48" i="7" a="1"/>
  <c r="H48" i="7" s="1"/>
  <c r="G48" i="7" a="1"/>
  <c r="G48" i="7" s="1"/>
  <c r="F48" i="7" a="1"/>
  <c r="F48" i="7" s="1"/>
  <c r="E48" i="7" a="1"/>
  <c r="E48" i="7" s="1"/>
  <c r="D48" i="7" a="1"/>
  <c r="D48" i="7" s="1"/>
  <c r="C48" i="7" a="1"/>
  <c r="C48" i="7" s="1"/>
  <c r="AO47" i="7" a="1"/>
  <c r="AO47" i="7" s="1"/>
  <c r="AN47" i="7" a="1"/>
  <c r="AN47" i="7" s="1"/>
  <c r="AM47" i="7" a="1"/>
  <c r="AM47" i="7" s="1"/>
  <c r="AL47" i="7" a="1"/>
  <c r="AL47" i="7" s="1"/>
  <c r="AK47" i="7" a="1"/>
  <c r="AK47" i="7" s="1"/>
  <c r="AJ47" i="7" a="1"/>
  <c r="AJ47" i="7" s="1"/>
  <c r="AI47" i="7" a="1"/>
  <c r="AI47" i="7" s="1"/>
  <c r="AH47" i="7" a="1"/>
  <c r="AH47" i="7" s="1"/>
  <c r="AG47" i="7" a="1"/>
  <c r="AG47" i="7" s="1"/>
  <c r="AF47" i="7" a="1"/>
  <c r="AF47" i="7" s="1"/>
  <c r="AE47" i="7" a="1"/>
  <c r="AE47" i="7" s="1"/>
  <c r="AD47" i="7" a="1"/>
  <c r="AD47" i="7" s="1"/>
  <c r="AC47" i="7" a="1"/>
  <c r="AC47" i="7" s="1"/>
  <c r="AB47" i="7" a="1"/>
  <c r="AB47" i="7" s="1"/>
  <c r="AA47" i="7" a="1"/>
  <c r="AA47" i="7" s="1"/>
  <c r="Z47" i="7" a="1"/>
  <c r="Z47" i="7" s="1"/>
  <c r="Y47" i="7" a="1"/>
  <c r="Y47" i="7" s="1"/>
  <c r="X47" i="7" a="1"/>
  <c r="X47" i="7" s="1"/>
  <c r="W47" i="7" a="1"/>
  <c r="W47" i="7" s="1"/>
  <c r="V47" i="7" a="1"/>
  <c r="V47" i="7" s="1"/>
  <c r="U47" i="7" a="1"/>
  <c r="U47" i="7" s="1"/>
  <c r="T47" i="7" a="1"/>
  <c r="T47" i="7" s="1"/>
  <c r="S47" i="7" a="1"/>
  <c r="S47" i="7" s="1"/>
  <c r="R47" i="7" a="1"/>
  <c r="R47" i="7" s="1"/>
  <c r="Q47" i="7" a="1"/>
  <c r="Q47" i="7" s="1"/>
  <c r="P47" i="7" a="1"/>
  <c r="P47" i="7" s="1"/>
  <c r="O47" i="7" a="1"/>
  <c r="O47" i="7" s="1"/>
  <c r="N47" i="7" a="1"/>
  <c r="N47" i="7" s="1"/>
  <c r="M47" i="7" a="1"/>
  <c r="M47" i="7" s="1"/>
  <c r="L47" i="7" a="1"/>
  <c r="L47" i="7" s="1"/>
  <c r="K47" i="7" a="1"/>
  <c r="K47" i="7" s="1"/>
  <c r="J47" i="7" a="1"/>
  <c r="J47" i="7" s="1"/>
  <c r="I47" i="7" a="1"/>
  <c r="I47" i="7" s="1"/>
  <c r="H47" i="7" a="1"/>
  <c r="H47" i="7" s="1"/>
  <c r="G47" i="7" a="1"/>
  <c r="G47" i="7" s="1"/>
  <c r="F47" i="7" a="1"/>
  <c r="F47" i="7" s="1"/>
  <c r="E47" i="7" a="1"/>
  <c r="E47" i="7" s="1"/>
  <c r="D47" i="7" a="1"/>
  <c r="D47" i="7" s="1"/>
  <c r="C47" i="7" a="1"/>
  <c r="C47" i="7" s="1"/>
  <c r="AO46" i="7" a="1"/>
  <c r="AO46" i="7" s="1"/>
  <c r="AN46" i="7" a="1"/>
  <c r="AN46" i="7" s="1"/>
  <c r="AM46" i="7" a="1"/>
  <c r="AM46" i="7" s="1"/>
  <c r="AL46" i="7" a="1"/>
  <c r="AL46" i="7" s="1"/>
  <c r="AK46" i="7" a="1"/>
  <c r="AK46" i="7" s="1"/>
  <c r="AJ46" i="7" a="1"/>
  <c r="AJ46" i="7" s="1"/>
  <c r="AI46" i="7" a="1"/>
  <c r="AI46" i="7" s="1"/>
  <c r="AH46" i="7" a="1"/>
  <c r="AH46" i="7" s="1"/>
  <c r="AG46" i="7" a="1"/>
  <c r="AG46" i="7" s="1"/>
  <c r="AF46" i="7" a="1"/>
  <c r="AF46" i="7" s="1"/>
  <c r="AE46" i="7" a="1"/>
  <c r="AE46" i="7" s="1"/>
  <c r="AD46" i="7" a="1"/>
  <c r="AD46" i="7" s="1"/>
  <c r="AC46" i="7" a="1"/>
  <c r="AC46" i="7" s="1"/>
  <c r="AB46" i="7" a="1"/>
  <c r="AB46" i="7" s="1"/>
  <c r="AA46" i="7" a="1"/>
  <c r="AA46" i="7" s="1"/>
  <c r="Z46" i="7" a="1"/>
  <c r="Z46" i="7" s="1"/>
  <c r="Y46" i="7" a="1"/>
  <c r="Y46" i="7" s="1"/>
  <c r="X46" i="7" a="1"/>
  <c r="X46" i="7" s="1"/>
  <c r="W46" i="7" a="1"/>
  <c r="W46" i="7" s="1"/>
  <c r="V46" i="7" a="1"/>
  <c r="V46" i="7" s="1"/>
  <c r="U46" i="7" a="1"/>
  <c r="U46" i="7" s="1"/>
  <c r="T46" i="7" a="1"/>
  <c r="T46" i="7" s="1"/>
  <c r="S46" i="7" a="1"/>
  <c r="S46" i="7" s="1"/>
  <c r="R46" i="7" a="1"/>
  <c r="R46" i="7" s="1"/>
  <c r="Q46" i="7" a="1"/>
  <c r="Q46" i="7" s="1"/>
  <c r="P46" i="7" a="1"/>
  <c r="P46" i="7" s="1"/>
  <c r="O46" i="7" a="1"/>
  <c r="O46" i="7" s="1"/>
  <c r="N46" i="7" a="1"/>
  <c r="N46" i="7" s="1"/>
  <c r="M46" i="7" a="1"/>
  <c r="M46" i="7" s="1"/>
  <c r="L46" i="7" a="1"/>
  <c r="L46" i="7" s="1"/>
  <c r="K46" i="7" a="1"/>
  <c r="K46" i="7" s="1"/>
  <c r="J46" i="7" a="1"/>
  <c r="J46" i="7" s="1"/>
  <c r="I46" i="7" a="1"/>
  <c r="I46" i="7" s="1"/>
  <c r="H46" i="7" a="1"/>
  <c r="H46" i="7" s="1"/>
  <c r="G46" i="7" a="1"/>
  <c r="G46" i="7" s="1"/>
  <c r="F46" i="7" a="1"/>
  <c r="F46" i="7" s="1"/>
  <c r="E46" i="7" a="1"/>
  <c r="E46" i="7" s="1"/>
  <c r="D46" i="7" a="1"/>
  <c r="D46" i="7" s="1"/>
  <c r="C46" i="7" a="1"/>
  <c r="C46" i="7" s="1"/>
  <c r="AO45" i="7" a="1"/>
  <c r="AO45" i="7" s="1"/>
  <c r="AN45" i="7" a="1"/>
  <c r="AN45" i="7" s="1"/>
  <c r="AM45" i="7" a="1"/>
  <c r="AM45" i="7" s="1"/>
  <c r="AL45" i="7" a="1"/>
  <c r="AL45" i="7" s="1"/>
  <c r="AK45" i="7" a="1"/>
  <c r="AK45" i="7" s="1"/>
  <c r="AJ45" i="7" a="1"/>
  <c r="AJ45" i="7" s="1"/>
  <c r="AI45" i="7" a="1"/>
  <c r="AI45" i="7" s="1"/>
  <c r="AH45" i="7" a="1"/>
  <c r="AH45" i="7" s="1"/>
  <c r="AG45" i="7" a="1"/>
  <c r="AG45" i="7" s="1"/>
  <c r="AF45" i="7" a="1"/>
  <c r="AF45" i="7" s="1"/>
  <c r="AE45" i="7" a="1"/>
  <c r="AE45" i="7" s="1"/>
  <c r="AD45" i="7" a="1"/>
  <c r="AD45" i="7" s="1"/>
  <c r="AC45" i="7" a="1"/>
  <c r="AC45" i="7" s="1"/>
  <c r="AB45" i="7" a="1"/>
  <c r="AB45" i="7" s="1"/>
  <c r="AA45" i="7" a="1"/>
  <c r="AA45" i="7" s="1"/>
  <c r="Z45" i="7" a="1"/>
  <c r="Z45" i="7" s="1"/>
  <c r="Y45" i="7" a="1"/>
  <c r="Y45" i="7" s="1"/>
  <c r="X45" i="7" a="1"/>
  <c r="X45" i="7" s="1"/>
  <c r="W45" i="7" a="1"/>
  <c r="W45" i="7" s="1"/>
  <c r="V45" i="7" a="1"/>
  <c r="V45" i="7" s="1"/>
  <c r="U45" i="7" a="1"/>
  <c r="U45" i="7" s="1"/>
  <c r="T45" i="7" a="1"/>
  <c r="T45" i="7" s="1"/>
  <c r="S45" i="7" a="1"/>
  <c r="S45" i="7" s="1"/>
  <c r="R45" i="7" a="1"/>
  <c r="R45" i="7" s="1"/>
  <c r="Q45" i="7" a="1"/>
  <c r="Q45" i="7" s="1"/>
  <c r="P45" i="7" a="1"/>
  <c r="P45" i="7" s="1"/>
  <c r="O45" i="7" a="1"/>
  <c r="O45" i="7" s="1"/>
  <c r="N45" i="7" a="1"/>
  <c r="N45" i="7" s="1"/>
  <c r="M45" i="7" a="1"/>
  <c r="M45" i="7" s="1"/>
  <c r="L45" i="7" a="1"/>
  <c r="L45" i="7" s="1"/>
  <c r="K45" i="7" a="1"/>
  <c r="K45" i="7" s="1"/>
  <c r="J45" i="7" a="1"/>
  <c r="J45" i="7" s="1"/>
  <c r="I45" i="7" a="1"/>
  <c r="I45" i="7" s="1"/>
  <c r="H45" i="7" a="1"/>
  <c r="H45" i="7" s="1"/>
  <c r="G45" i="7" a="1"/>
  <c r="G45" i="7" s="1"/>
  <c r="F45" i="7" a="1"/>
  <c r="F45" i="7" s="1"/>
  <c r="E45" i="7" a="1"/>
  <c r="E45" i="7" s="1"/>
  <c r="D45" i="7" a="1"/>
  <c r="D45" i="7" s="1"/>
  <c r="C45" i="7" a="1"/>
  <c r="C45" i="7" s="1"/>
  <c r="AO41" i="7" a="1"/>
  <c r="AO41" i="7" s="1"/>
  <c r="AN41" i="7" a="1"/>
  <c r="AN41" i="7" s="1"/>
  <c r="AM41" i="7" a="1"/>
  <c r="AM41" i="7" s="1"/>
  <c r="AL41" i="7" a="1"/>
  <c r="AL41" i="7" s="1"/>
  <c r="AK41" i="7" a="1"/>
  <c r="AK41" i="7" s="1"/>
  <c r="AJ41" i="7" a="1"/>
  <c r="AJ41" i="7" s="1"/>
  <c r="AI41" i="7" a="1"/>
  <c r="AI41" i="7" s="1"/>
  <c r="AH41" i="7" a="1"/>
  <c r="AH41" i="7" s="1"/>
  <c r="AG41" i="7" a="1"/>
  <c r="AG41" i="7" s="1"/>
  <c r="AF41" i="7" a="1"/>
  <c r="AF41" i="7" s="1"/>
  <c r="AE41" i="7" a="1"/>
  <c r="AE41" i="7" s="1"/>
  <c r="AD41" i="7" a="1"/>
  <c r="AD41" i="7" s="1"/>
  <c r="AC41" i="7" a="1"/>
  <c r="AC41" i="7" s="1"/>
  <c r="AB41" i="7" a="1"/>
  <c r="AB41" i="7" s="1"/>
  <c r="AA41" i="7" a="1"/>
  <c r="AA41" i="7" s="1"/>
  <c r="Z41" i="7" a="1"/>
  <c r="Z41" i="7" s="1"/>
  <c r="Y41" i="7" a="1"/>
  <c r="Y41" i="7" s="1"/>
  <c r="X41" i="7" a="1"/>
  <c r="X41" i="7" s="1"/>
  <c r="W41" i="7" a="1"/>
  <c r="W41" i="7" s="1"/>
  <c r="V41" i="7" a="1"/>
  <c r="V41" i="7" s="1"/>
  <c r="U41" i="7" a="1"/>
  <c r="U41" i="7" s="1"/>
  <c r="T41" i="7" a="1"/>
  <c r="T41" i="7" s="1"/>
  <c r="S41" i="7" a="1"/>
  <c r="S41" i="7" s="1"/>
  <c r="R41" i="7" a="1"/>
  <c r="R41" i="7" s="1"/>
  <c r="Q41" i="7" a="1"/>
  <c r="Q41" i="7" s="1"/>
  <c r="P41" i="7" a="1"/>
  <c r="P41" i="7" s="1"/>
  <c r="O41" i="7" a="1"/>
  <c r="O41" i="7" s="1"/>
  <c r="N41" i="7" a="1"/>
  <c r="N41" i="7" s="1"/>
  <c r="M41" i="7" a="1"/>
  <c r="M41" i="7" s="1"/>
  <c r="L41" i="7" a="1"/>
  <c r="L41" i="7" s="1"/>
  <c r="K41" i="7" a="1"/>
  <c r="K41" i="7" s="1"/>
  <c r="J41" i="7" a="1"/>
  <c r="J41" i="7" s="1"/>
  <c r="I41" i="7" a="1"/>
  <c r="I41" i="7" s="1"/>
  <c r="H41" i="7" a="1"/>
  <c r="H41" i="7" s="1"/>
  <c r="G41" i="7" a="1"/>
  <c r="G41" i="7" s="1"/>
  <c r="F41" i="7" a="1"/>
  <c r="F41" i="7" s="1"/>
  <c r="E41" i="7" a="1"/>
  <c r="E41" i="7" s="1"/>
  <c r="D41" i="7" a="1"/>
  <c r="D41" i="7" s="1"/>
  <c r="C41" i="7" a="1"/>
  <c r="C41" i="7" s="1"/>
  <c r="AO40" i="7" a="1"/>
  <c r="AO40" i="7" s="1"/>
  <c r="AN40" i="7" a="1"/>
  <c r="AN40" i="7" s="1"/>
  <c r="AM40" i="7" a="1"/>
  <c r="AM40" i="7" s="1"/>
  <c r="AL40" i="7" a="1"/>
  <c r="AL40" i="7" s="1"/>
  <c r="AK40" i="7" a="1"/>
  <c r="AK40" i="7" s="1"/>
  <c r="AJ40" i="7" a="1"/>
  <c r="AJ40" i="7" s="1"/>
  <c r="AI40" i="7" a="1"/>
  <c r="AI40" i="7" s="1"/>
  <c r="AH40" i="7" a="1"/>
  <c r="AH40" i="7" s="1"/>
  <c r="AG40" i="7" a="1"/>
  <c r="AG40" i="7" s="1"/>
  <c r="AF40" i="7" a="1"/>
  <c r="AF40" i="7" s="1"/>
  <c r="AE40" i="7" a="1"/>
  <c r="AE40" i="7" s="1"/>
  <c r="AD40" i="7" a="1"/>
  <c r="AD40" i="7" s="1"/>
  <c r="AC40" i="7" a="1"/>
  <c r="AC40" i="7" s="1"/>
  <c r="AB40" i="7" a="1"/>
  <c r="AB40" i="7" s="1"/>
  <c r="AA40" i="7" a="1"/>
  <c r="AA40" i="7" s="1"/>
  <c r="Z40" i="7" a="1"/>
  <c r="Z40" i="7" s="1"/>
  <c r="Y40" i="7" a="1"/>
  <c r="Y40" i="7" s="1"/>
  <c r="X40" i="7" a="1"/>
  <c r="X40" i="7" s="1"/>
  <c r="W40" i="7" a="1"/>
  <c r="W40" i="7" s="1"/>
  <c r="V40" i="7" a="1"/>
  <c r="V40" i="7" s="1"/>
  <c r="U40" i="7" a="1"/>
  <c r="U40" i="7" s="1"/>
  <c r="T40" i="7" a="1"/>
  <c r="T40" i="7" s="1"/>
  <c r="S40" i="7" a="1"/>
  <c r="S40" i="7" s="1"/>
  <c r="R40" i="7" a="1"/>
  <c r="R40" i="7" s="1"/>
  <c r="Q40" i="7" a="1"/>
  <c r="Q40" i="7" s="1"/>
  <c r="P40" i="7" a="1"/>
  <c r="P40" i="7" s="1"/>
  <c r="O40" i="7" a="1"/>
  <c r="O40" i="7" s="1"/>
  <c r="N40" i="7" a="1"/>
  <c r="N40" i="7" s="1"/>
  <c r="M40" i="7" a="1"/>
  <c r="M40" i="7" s="1"/>
  <c r="L40" i="7" a="1"/>
  <c r="L40" i="7" s="1"/>
  <c r="K40" i="7" a="1"/>
  <c r="K40" i="7" s="1"/>
  <c r="J40" i="7" a="1"/>
  <c r="J40" i="7" s="1"/>
  <c r="I40" i="7" a="1"/>
  <c r="I40" i="7" s="1"/>
  <c r="H40" i="7" a="1"/>
  <c r="H40" i="7" s="1"/>
  <c r="G40" i="7" a="1"/>
  <c r="G40" i="7" s="1"/>
  <c r="F40" i="7" a="1"/>
  <c r="F40" i="7" s="1"/>
  <c r="E40" i="7" a="1"/>
  <c r="E40" i="7" s="1"/>
  <c r="D40" i="7" a="1"/>
  <c r="D40" i="7" s="1"/>
  <c r="C40" i="7" a="1"/>
  <c r="C40" i="7" s="1"/>
  <c r="AO39" i="7" a="1"/>
  <c r="AO39" i="7" s="1"/>
  <c r="AN39" i="7" a="1"/>
  <c r="AN39" i="7" s="1"/>
  <c r="AM39" i="7" a="1"/>
  <c r="AM39" i="7" s="1"/>
  <c r="AL39" i="7" a="1"/>
  <c r="AL39" i="7" s="1"/>
  <c r="AK39" i="7" a="1"/>
  <c r="AK39" i="7" s="1"/>
  <c r="AJ39" i="7" a="1"/>
  <c r="AJ39" i="7" s="1"/>
  <c r="AI39" i="7" a="1"/>
  <c r="AI39" i="7" s="1"/>
  <c r="AH39" i="7" a="1"/>
  <c r="AH39" i="7" s="1"/>
  <c r="AG39" i="7" a="1"/>
  <c r="AG39" i="7" s="1"/>
  <c r="AF39" i="7" a="1"/>
  <c r="AF39" i="7" s="1"/>
  <c r="AE39" i="7" a="1"/>
  <c r="AE39" i="7" s="1"/>
  <c r="AD39" i="7" a="1"/>
  <c r="AD39" i="7" s="1"/>
  <c r="AC39" i="7" a="1"/>
  <c r="AC39" i="7" s="1"/>
  <c r="AB39" i="7" a="1"/>
  <c r="AB39" i="7" s="1"/>
  <c r="AA39" i="7" a="1"/>
  <c r="AA39" i="7" s="1"/>
  <c r="Z39" i="7" a="1"/>
  <c r="Z39" i="7" s="1"/>
  <c r="Y39" i="7" a="1"/>
  <c r="Y39" i="7" s="1"/>
  <c r="X39" i="7" a="1"/>
  <c r="X39" i="7" s="1"/>
  <c r="W39" i="7" a="1"/>
  <c r="W39" i="7" s="1"/>
  <c r="V39" i="7" a="1"/>
  <c r="V39" i="7" s="1"/>
  <c r="U39" i="7" a="1"/>
  <c r="U39" i="7" s="1"/>
  <c r="T39" i="7" a="1"/>
  <c r="T39" i="7" s="1"/>
  <c r="S39" i="7" a="1"/>
  <c r="S39" i="7" s="1"/>
  <c r="R39" i="7" a="1"/>
  <c r="R39" i="7" s="1"/>
  <c r="Q39" i="7" a="1"/>
  <c r="Q39" i="7" s="1"/>
  <c r="P39" i="7" a="1"/>
  <c r="P39" i="7" s="1"/>
  <c r="O39" i="7" a="1"/>
  <c r="O39" i="7" s="1"/>
  <c r="N39" i="7" a="1"/>
  <c r="N39" i="7" s="1"/>
  <c r="M39" i="7" a="1"/>
  <c r="M39" i="7" s="1"/>
  <c r="L39" i="7" a="1"/>
  <c r="L39" i="7" s="1"/>
  <c r="K39" i="7" a="1"/>
  <c r="K39" i="7" s="1"/>
  <c r="J39" i="7" a="1"/>
  <c r="J39" i="7" s="1"/>
  <c r="I39" i="7" a="1"/>
  <c r="I39" i="7" s="1"/>
  <c r="H39" i="7" a="1"/>
  <c r="H39" i="7" s="1"/>
  <c r="G39" i="7" a="1"/>
  <c r="G39" i="7" s="1"/>
  <c r="F39" i="7" a="1"/>
  <c r="F39" i="7" s="1"/>
  <c r="E39" i="7" a="1"/>
  <c r="E39" i="7" s="1"/>
  <c r="D39" i="7" a="1"/>
  <c r="D39" i="7" s="1"/>
  <c r="C39" i="7" a="1"/>
  <c r="C39" i="7" s="1"/>
  <c r="AO38" i="7" a="1"/>
  <c r="AO38" i="7" s="1"/>
  <c r="AN38" i="7" a="1"/>
  <c r="AN38" i="7" s="1"/>
  <c r="AM38" i="7" a="1"/>
  <c r="AM38" i="7" s="1"/>
  <c r="AL38" i="7" a="1"/>
  <c r="AL38" i="7" s="1"/>
  <c r="AK38" i="7" a="1"/>
  <c r="AK38" i="7" s="1"/>
  <c r="AJ38" i="7" a="1"/>
  <c r="AJ38" i="7" s="1"/>
  <c r="AI38" i="7" a="1"/>
  <c r="AI38" i="7" s="1"/>
  <c r="AH38" i="7" a="1"/>
  <c r="AH38" i="7" s="1"/>
  <c r="AG38" i="7" a="1"/>
  <c r="AG38" i="7" s="1"/>
  <c r="AF38" i="7" a="1"/>
  <c r="AF38" i="7" s="1"/>
  <c r="AE38" i="7" a="1"/>
  <c r="AE38" i="7" s="1"/>
  <c r="AD38" i="7" a="1"/>
  <c r="AD38" i="7" s="1"/>
  <c r="AC38" i="7" a="1"/>
  <c r="AC38" i="7" s="1"/>
  <c r="AB38" i="7" a="1"/>
  <c r="AB38" i="7" s="1"/>
  <c r="AA38" i="7" a="1"/>
  <c r="AA38" i="7" s="1"/>
  <c r="Z38" i="7" a="1"/>
  <c r="Z38" i="7" s="1"/>
  <c r="Y38" i="7" a="1"/>
  <c r="Y38" i="7" s="1"/>
  <c r="X38" i="7" a="1"/>
  <c r="X38" i="7" s="1"/>
  <c r="W38" i="7" a="1"/>
  <c r="W38" i="7" s="1"/>
  <c r="V38" i="7" a="1"/>
  <c r="V38" i="7" s="1"/>
  <c r="U38" i="7" a="1"/>
  <c r="U38" i="7" s="1"/>
  <c r="T38" i="7" a="1"/>
  <c r="T38" i="7" s="1"/>
  <c r="S38" i="7" a="1"/>
  <c r="S38" i="7" s="1"/>
  <c r="R38" i="7" a="1"/>
  <c r="R38" i="7" s="1"/>
  <c r="Q38" i="7" a="1"/>
  <c r="Q38" i="7" s="1"/>
  <c r="P38" i="7" a="1"/>
  <c r="P38" i="7" s="1"/>
  <c r="O38" i="7" a="1"/>
  <c r="O38" i="7" s="1"/>
  <c r="N38" i="7" a="1"/>
  <c r="N38" i="7" s="1"/>
  <c r="M38" i="7" a="1"/>
  <c r="M38" i="7" s="1"/>
  <c r="L38" i="7" a="1"/>
  <c r="L38" i="7" s="1"/>
  <c r="K38" i="7" a="1"/>
  <c r="K38" i="7" s="1"/>
  <c r="J38" i="7" a="1"/>
  <c r="J38" i="7" s="1"/>
  <c r="I38" i="7" a="1"/>
  <c r="I38" i="7" s="1"/>
  <c r="H38" i="7" a="1"/>
  <c r="H38" i="7" s="1"/>
  <c r="G38" i="7" a="1"/>
  <c r="G38" i="7" s="1"/>
  <c r="F38" i="7" a="1"/>
  <c r="F38" i="7" s="1"/>
  <c r="E38" i="7" a="1"/>
  <c r="E38" i="7" s="1"/>
  <c r="D38" i="7" a="1"/>
  <c r="D38" i="7" s="1"/>
  <c r="C38" i="7" a="1"/>
  <c r="C38" i="7" s="1"/>
  <c r="AO34" i="7" a="1"/>
  <c r="AO34" i="7" s="1"/>
  <c r="AN34" i="7" a="1"/>
  <c r="AN34" i="7" s="1"/>
  <c r="AM34" i="7" a="1"/>
  <c r="AM34" i="7" s="1"/>
  <c r="AL34" i="7" a="1"/>
  <c r="AL34" i="7" s="1"/>
  <c r="AK34" i="7" a="1"/>
  <c r="AK34" i="7" s="1"/>
  <c r="AJ34" i="7" a="1"/>
  <c r="AJ34" i="7" s="1"/>
  <c r="AI34" i="7" a="1"/>
  <c r="AI34" i="7" s="1"/>
  <c r="AH34" i="7" a="1"/>
  <c r="AH34" i="7" s="1"/>
  <c r="AG34" i="7" a="1"/>
  <c r="AG34" i="7" s="1"/>
  <c r="AF34" i="7" a="1"/>
  <c r="AF34" i="7" s="1"/>
  <c r="AE34" i="7" a="1"/>
  <c r="AE34" i="7" s="1"/>
  <c r="AD34" i="7" a="1"/>
  <c r="AD34" i="7" s="1"/>
  <c r="AC34" i="7" a="1"/>
  <c r="AC34" i="7" s="1"/>
  <c r="AB34" i="7" a="1"/>
  <c r="AB34" i="7" s="1"/>
  <c r="AA34" i="7" a="1"/>
  <c r="AA34" i="7" s="1"/>
  <c r="Z34" i="7" a="1"/>
  <c r="Z34" i="7" s="1"/>
  <c r="Y34" i="7" a="1"/>
  <c r="Y34" i="7" s="1"/>
  <c r="X34" i="7" a="1"/>
  <c r="X34" i="7" s="1"/>
  <c r="W34" i="7" a="1"/>
  <c r="W34" i="7" s="1"/>
  <c r="V34" i="7" a="1"/>
  <c r="V34" i="7" s="1"/>
  <c r="U34" i="7" a="1"/>
  <c r="U34" i="7" s="1"/>
  <c r="T34" i="7" a="1"/>
  <c r="T34" i="7" s="1"/>
  <c r="S34" i="7" a="1"/>
  <c r="S34" i="7" s="1"/>
  <c r="R34" i="7" a="1"/>
  <c r="R34" i="7" s="1"/>
  <c r="Q34" i="7" a="1"/>
  <c r="Q34" i="7" s="1"/>
  <c r="P34" i="7" a="1"/>
  <c r="P34" i="7" s="1"/>
  <c r="O34" i="7" a="1"/>
  <c r="O34" i="7" s="1"/>
  <c r="N34" i="7" a="1"/>
  <c r="N34" i="7" s="1"/>
  <c r="M34" i="7" a="1"/>
  <c r="M34" i="7" s="1"/>
  <c r="L34" i="7" a="1"/>
  <c r="L34" i="7" s="1"/>
  <c r="K34" i="7" a="1"/>
  <c r="K34" i="7" s="1"/>
  <c r="J34" i="7" a="1"/>
  <c r="J34" i="7" s="1"/>
  <c r="I34" i="7" a="1"/>
  <c r="I34" i="7" s="1"/>
  <c r="H34" i="7" a="1"/>
  <c r="H34" i="7" s="1"/>
  <c r="G34" i="7" a="1"/>
  <c r="G34" i="7" s="1"/>
  <c r="F34" i="7" a="1"/>
  <c r="F34" i="7" s="1"/>
  <c r="E34" i="7" a="1"/>
  <c r="E34" i="7" s="1"/>
  <c r="D34" i="7" a="1"/>
  <c r="D34" i="7" s="1"/>
  <c r="C34" i="7" a="1"/>
  <c r="C34" i="7" s="1"/>
  <c r="AO33" i="7" a="1"/>
  <c r="AO33" i="7" s="1"/>
  <c r="AN33" i="7" a="1"/>
  <c r="AN33" i="7" s="1"/>
  <c r="AM33" i="7" a="1"/>
  <c r="AM33" i="7" s="1"/>
  <c r="AL33" i="7" a="1"/>
  <c r="AL33" i="7" s="1"/>
  <c r="AK33" i="7" a="1"/>
  <c r="AK33" i="7" s="1"/>
  <c r="AJ33" i="7" a="1"/>
  <c r="AJ33" i="7" s="1"/>
  <c r="AI33" i="7" a="1"/>
  <c r="AI33" i="7" s="1"/>
  <c r="AH33" i="7" a="1"/>
  <c r="AH33" i="7" s="1"/>
  <c r="AG33" i="7" a="1"/>
  <c r="AG33" i="7" s="1"/>
  <c r="AF33" i="7" a="1"/>
  <c r="AF33" i="7" s="1"/>
  <c r="AE33" i="7" a="1"/>
  <c r="AE33" i="7" s="1"/>
  <c r="AD33" i="7" a="1"/>
  <c r="AD33" i="7" s="1"/>
  <c r="AC33" i="7" a="1"/>
  <c r="AC33" i="7" s="1"/>
  <c r="AB33" i="7" a="1"/>
  <c r="AB33" i="7" s="1"/>
  <c r="AA33" i="7" a="1"/>
  <c r="AA33" i="7" s="1"/>
  <c r="Z33" i="7" a="1"/>
  <c r="Z33" i="7" s="1"/>
  <c r="Y33" i="7" a="1"/>
  <c r="Y33" i="7" s="1"/>
  <c r="X33" i="7" a="1"/>
  <c r="X33" i="7" s="1"/>
  <c r="W33" i="7" a="1"/>
  <c r="W33" i="7" s="1"/>
  <c r="V33" i="7" a="1"/>
  <c r="V33" i="7" s="1"/>
  <c r="U33" i="7" a="1"/>
  <c r="U33" i="7" s="1"/>
  <c r="T33" i="7" a="1"/>
  <c r="T33" i="7" s="1"/>
  <c r="S33" i="7" a="1"/>
  <c r="S33" i="7" s="1"/>
  <c r="R33" i="7" a="1"/>
  <c r="R33" i="7" s="1"/>
  <c r="Q33" i="7" a="1"/>
  <c r="Q33" i="7" s="1"/>
  <c r="P33" i="7" a="1"/>
  <c r="P33" i="7" s="1"/>
  <c r="O33" i="7" a="1"/>
  <c r="O33" i="7" s="1"/>
  <c r="N33" i="7" a="1"/>
  <c r="N33" i="7" s="1"/>
  <c r="M33" i="7" a="1"/>
  <c r="M33" i="7" s="1"/>
  <c r="L33" i="7" a="1"/>
  <c r="L33" i="7" s="1"/>
  <c r="K33" i="7" a="1"/>
  <c r="K33" i="7" s="1"/>
  <c r="J33" i="7" a="1"/>
  <c r="J33" i="7" s="1"/>
  <c r="I33" i="7" a="1"/>
  <c r="I33" i="7" s="1"/>
  <c r="H33" i="7" a="1"/>
  <c r="H33" i="7" s="1"/>
  <c r="G33" i="7" a="1"/>
  <c r="G33" i="7" s="1"/>
  <c r="F33" i="7" a="1"/>
  <c r="F33" i="7" s="1"/>
  <c r="E33" i="7" a="1"/>
  <c r="E33" i="7" s="1"/>
  <c r="D33" i="7" a="1"/>
  <c r="D33" i="7" s="1"/>
  <c r="C33" i="7" a="1"/>
  <c r="C33" i="7" s="1"/>
  <c r="AO32" i="7" a="1"/>
  <c r="AO32" i="7" s="1"/>
  <c r="AN32" i="7" a="1"/>
  <c r="AN32" i="7" s="1"/>
  <c r="AM32" i="7" a="1"/>
  <c r="AM32" i="7" s="1"/>
  <c r="AL32" i="7" a="1"/>
  <c r="AL32" i="7" s="1"/>
  <c r="AK32" i="7" a="1"/>
  <c r="AK32" i="7" s="1"/>
  <c r="AJ32" i="7" a="1"/>
  <c r="AJ32" i="7" s="1"/>
  <c r="AI32" i="7" a="1"/>
  <c r="AI32" i="7" s="1"/>
  <c r="AH32" i="7" a="1"/>
  <c r="AH32" i="7" s="1"/>
  <c r="AG32" i="7" a="1"/>
  <c r="AG32" i="7" s="1"/>
  <c r="AF32" i="7" a="1"/>
  <c r="AF32" i="7" s="1"/>
  <c r="AE32" i="7" a="1"/>
  <c r="AE32" i="7" s="1"/>
  <c r="AD32" i="7" a="1"/>
  <c r="AD32" i="7" s="1"/>
  <c r="AC32" i="7" a="1"/>
  <c r="AC32" i="7" s="1"/>
  <c r="AB32" i="7" a="1"/>
  <c r="AB32" i="7" s="1"/>
  <c r="AA32" i="7" a="1"/>
  <c r="AA32" i="7" s="1"/>
  <c r="Z32" i="7" a="1"/>
  <c r="Z32" i="7" s="1"/>
  <c r="Y32" i="7" a="1"/>
  <c r="Y32" i="7" s="1"/>
  <c r="X32" i="7" a="1"/>
  <c r="X32" i="7" s="1"/>
  <c r="W32" i="7" a="1"/>
  <c r="W32" i="7" s="1"/>
  <c r="V32" i="7" a="1"/>
  <c r="V32" i="7" s="1"/>
  <c r="U32" i="7" a="1"/>
  <c r="U32" i="7" s="1"/>
  <c r="T32" i="7" a="1"/>
  <c r="T32" i="7" s="1"/>
  <c r="S32" i="7" a="1"/>
  <c r="S32" i="7" s="1"/>
  <c r="R32" i="7" a="1"/>
  <c r="R32" i="7" s="1"/>
  <c r="Q32" i="7" a="1"/>
  <c r="Q32" i="7" s="1"/>
  <c r="P32" i="7" a="1"/>
  <c r="P32" i="7" s="1"/>
  <c r="O32" i="7" a="1"/>
  <c r="O32" i="7" s="1"/>
  <c r="N32" i="7" a="1"/>
  <c r="N32" i="7" s="1"/>
  <c r="M32" i="7" a="1"/>
  <c r="M32" i="7" s="1"/>
  <c r="L32" i="7" a="1"/>
  <c r="L32" i="7" s="1"/>
  <c r="K32" i="7" a="1"/>
  <c r="K32" i="7" s="1"/>
  <c r="J32" i="7" a="1"/>
  <c r="J32" i="7" s="1"/>
  <c r="I32" i="7" a="1"/>
  <c r="I32" i="7" s="1"/>
  <c r="H32" i="7" a="1"/>
  <c r="H32" i="7" s="1"/>
  <c r="G32" i="7" a="1"/>
  <c r="G32" i="7" s="1"/>
  <c r="F32" i="7" a="1"/>
  <c r="F32" i="7" s="1"/>
  <c r="E32" i="7" a="1"/>
  <c r="E32" i="7" s="1"/>
  <c r="D32" i="7" a="1"/>
  <c r="D32" i="7" s="1"/>
  <c r="C32" i="7" a="1"/>
  <c r="C32" i="7" s="1"/>
  <c r="AO31" i="7" a="1"/>
  <c r="AO31" i="7" s="1"/>
  <c r="AN31" i="7" a="1"/>
  <c r="AN31" i="7" s="1"/>
  <c r="AM31" i="7" a="1"/>
  <c r="AM31" i="7" s="1"/>
  <c r="AL31" i="7" a="1"/>
  <c r="AL31" i="7" s="1"/>
  <c r="AK31" i="7" a="1"/>
  <c r="AK31" i="7" s="1"/>
  <c r="AJ31" i="7" a="1"/>
  <c r="AJ31" i="7" s="1"/>
  <c r="AI31" i="7" a="1"/>
  <c r="AI31" i="7" s="1"/>
  <c r="AH31" i="7" a="1"/>
  <c r="AH31" i="7" s="1"/>
  <c r="AG31" i="7" a="1"/>
  <c r="AG31" i="7" s="1"/>
  <c r="AF31" i="7" a="1"/>
  <c r="AF31" i="7" s="1"/>
  <c r="AE31" i="7" a="1"/>
  <c r="AE31" i="7" s="1"/>
  <c r="AD31" i="7" a="1"/>
  <c r="AD31" i="7" s="1"/>
  <c r="AC31" i="7" a="1"/>
  <c r="AC31" i="7" s="1"/>
  <c r="AB31" i="7" a="1"/>
  <c r="AB31" i="7" s="1"/>
  <c r="AA31" i="7" a="1"/>
  <c r="AA31" i="7" s="1"/>
  <c r="Z31" i="7" a="1"/>
  <c r="Z31" i="7" s="1"/>
  <c r="Y31" i="7" a="1"/>
  <c r="Y31" i="7" s="1"/>
  <c r="X31" i="7" a="1"/>
  <c r="X31" i="7" s="1"/>
  <c r="W31" i="7" a="1"/>
  <c r="W31" i="7" s="1"/>
  <c r="V31" i="7" a="1"/>
  <c r="V31" i="7" s="1"/>
  <c r="U31" i="7" a="1"/>
  <c r="U31" i="7" s="1"/>
  <c r="T31" i="7" a="1"/>
  <c r="T31" i="7" s="1"/>
  <c r="S31" i="7" a="1"/>
  <c r="S31" i="7" s="1"/>
  <c r="R31" i="7" a="1"/>
  <c r="R31" i="7" s="1"/>
  <c r="Q31" i="7" a="1"/>
  <c r="Q31" i="7" s="1"/>
  <c r="P31" i="7" a="1"/>
  <c r="P31" i="7" s="1"/>
  <c r="O31" i="7" a="1"/>
  <c r="O31" i="7" s="1"/>
  <c r="N31" i="7" a="1"/>
  <c r="N31" i="7" s="1"/>
  <c r="M31" i="7" a="1"/>
  <c r="M31" i="7" s="1"/>
  <c r="L31" i="7" a="1"/>
  <c r="L31" i="7" s="1"/>
  <c r="K31" i="7" a="1"/>
  <c r="K31" i="7" s="1"/>
  <c r="J31" i="7" a="1"/>
  <c r="J31" i="7" s="1"/>
  <c r="I31" i="7" a="1"/>
  <c r="I31" i="7" s="1"/>
  <c r="H31" i="7" a="1"/>
  <c r="H31" i="7" s="1"/>
  <c r="G31" i="7" a="1"/>
  <c r="G31" i="7" s="1"/>
  <c r="F31" i="7" a="1"/>
  <c r="F31" i="7" s="1"/>
  <c r="E31" i="7" a="1"/>
  <c r="E31" i="7" s="1"/>
  <c r="D31" i="7" a="1"/>
  <c r="D31" i="7" s="1"/>
  <c r="C31" i="7" a="1"/>
  <c r="C31" i="7" s="1"/>
  <c r="AO27" i="7" a="1"/>
  <c r="AO27" i="7" s="1"/>
  <c r="AN27" i="7" a="1"/>
  <c r="AN27" i="7" s="1"/>
  <c r="AM27" i="7" a="1"/>
  <c r="AM27" i="7" s="1"/>
  <c r="AL27" i="7" a="1"/>
  <c r="AL27" i="7" s="1"/>
  <c r="AK27" i="7" a="1"/>
  <c r="AK27" i="7" s="1"/>
  <c r="AJ27" i="7" a="1"/>
  <c r="AJ27" i="7" s="1"/>
  <c r="AI27" i="7" a="1"/>
  <c r="AI27" i="7" s="1"/>
  <c r="AH27" i="7" a="1"/>
  <c r="AH27" i="7" s="1"/>
  <c r="AG27" i="7" a="1"/>
  <c r="AG27" i="7" s="1"/>
  <c r="AF27" i="7" a="1"/>
  <c r="AF27" i="7" s="1"/>
  <c r="AE27" i="7" a="1"/>
  <c r="AE27" i="7" s="1"/>
  <c r="AD27" i="7" a="1"/>
  <c r="AD27" i="7" s="1"/>
  <c r="AC27" i="7" a="1"/>
  <c r="AC27" i="7" s="1"/>
  <c r="AB27" i="7" a="1"/>
  <c r="AB27" i="7" s="1"/>
  <c r="AA27" i="7" a="1"/>
  <c r="AA27" i="7" s="1"/>
  <c r="Z27" i="7" a="1"/>
  <c r="Z27" i="7" s="1"/>
  <c r="Y27" i="7" a="1"/>
  <c r="Y27" i="7" s="1"/>
  <c r="X27" i="7" a="1"/>
  <c r="X27" i="7" s="1"/>
  <c r="W27" i="7" a="1"/>
  <c r="W27" i="7" s="1"/>
  <c r="V27" i="7" a="1"/>
  <c r="V27" i="7" s="1"/>
  <c r="U27" i="7" a="1"/>
  <c r="U27" i="7" s="1"/>
  <c r="T27" i="7" a="1"/>
  <c r="T27" i="7" s="1"/>
  <c r="S27" i="7" a="1"/>
  <c r="S27" i="7" s="1"/>
  <c r="R27" i="7" a="1"/>
  <c r="R27" i="7" s="1"/>
  <c r="Q27" i="7" a="1"/>
  <c r="Q27" i="7" s="1"/>
  <c r="P27" i="7" a="1"/>
  <c r="P27" i="7" s="1"/>
  <c r="O27" i="7" a="1"/>
  <c r="O27" i="7" s="1"/>
  <c r="N27" i="7" a="1"/>
  <c r="N27" i="7" s="1"/>
  <c r="M27" i="7" a="1"/>
  <c r="M27" i="7" s="1"/>
  <c r="L27" i="7" a="1"/>
  <c r="L27" i="7" s="1"/>
  <c r="K27" i="7" a="1"/>
  <c r="K27" i="7" s="1"/>
  <c r="J27" i="7" a="1"/>
  <c r="J27" i="7" s="1"/>
  <c r="I27" i="7" a="1"/>
  <c r="I27" i="7" s="1"/>
  <c r="H27" i="7" a="1"/>
  <c r="H27" i="7" s="1"/>
  <c r="G27" i="7" a="1"/>
  <c r="G27" i="7" s="1"/>
  <c r="F27" i="7" a="1"/>
  <c r="F27" i="7" s="1"/>
  <c r="E27" i="7" a="1"/>
  <c r="E27" i="7" s="1"/>
  <c r="D27" i="7" a="1"/>
  <c r="D27" i="7" s="1"/>
  <c r="C27" i="7" a="1"/>
  <c r="C27" i="7" s="1"/>
  <c r="AO26" i="7" a="1"/>
  <c r="AO26" i="7" s="1"/>
  <c r="AN26" i="7" a="1"/>
  <c r="AN26" i="7" s="1"/>
  <c r="AM26" i="7" a="1"/>
  <c r="AM26" i="7" s="1"/>
  <c r="AL26" i="7" a="1"/>
  <c r="AL26" i="7" s="1"/>
  <c r="AK26" i="7" a="1"/>
  <c r="AK26" i="7" s="1"/>
  <c r="AJ26" i="7" a="1"/>
  <c r="AJ26" i="7" s="1"/>
  <c r="AI26" i="7" a="1"/>
  <c r="AI26" i="7" s="1"/>
  <c r="AH26" i="7" a="1"/>
  <c r="AH26" i="7" s="1"/>
  <c r="AG26" i="7" a="1"/>
  <c r="AG26" i="7" s="1"/>
  <c r="AF26" i="7" a="1"/>
  <c r="AF26" i="7" s="1"/>
  <c r="AE26" i="7" a="1"/>
  <c r="AE26" i="7" s="1"/>
  <c r="AD26" i="7" a="1"/>
  <c r="AD26" i="7" s="1"/>
  <c r="AC26" i="7" a="1"/>
  <c r="AC26" i="7" s="1"/>
  <c r="AB26" i="7" a="1"/>
  <c r="AB26" i="7" s="1"/>
  <c r="AA26" i="7" a="1"/>
  <c r="AA26" i="7" s="1"/>
  <c r="Z26" i="7" a="1"/>
  <c r="Z26" i="7" s="1"/>
  <c r="Y26" i="7" a="1"/>
  <c r="Y26" i="7" s="1"/>
  <c r="X26" i="7" a="1"/>
  <c r="X26" i="7" s="1"/>
  <c r="W26" i="7" a="1"/>
  <c r="W26" i="7" s="1"/>
  <c r="V26" i="7" a="1"/>
  <c r="V26" i="7" s="1"/>
  <c r="U26" i="7" a="1"/>
  <c r="U26" i="7" s="1"/>
  <c r="T26" i="7" a="1"/>
  <c r="T26" i="7" s="1"/>
  <c r="S26" i="7" a="1"/>
  <c r="S26" i="7" s="1"/>
  <c r="R26" i="7" a="1"/>
  <c r="R26" i="7" s="1"/>
  <c r="Q26" i="7" a="1"/>
  <c r="Q26" i="7" s="1"/>
  <c r="P26" i="7" a="1"/>
  <c r="P26" i="7" s="1"/>
  <c r="O26" i="7" a="1"/>
  <c r="O26" i="7" s="1"/>
  <c r="N26" i="7" a="1"/>
  <c r="N26" i="7" s="1"/>
  <c r="M26" i="7" a="1"/>
  <c r="M26" i="7" s="1"/>
  <c r="L26" i="7" a="1"/>
  <c r="L26" i="7" s="1"/>
  <c r="K26" i="7" a="1"/>
  <c r="K26" i="7" s="1"/>
  <c r="J26" i="7" a="1"/>
  <c r="J26" i="7" s="1"/>
  <c r="I26" i="7" a="1"/>
  <c r="I26" i="7" s="1"/>
  <c r="H26" i="7" a="1"/>
  <c r="H26" i="7" s="1"/>
  <c r="G26" i="7" a="1"/>
  <c r="G26" i="7" s="1"/>
  <c r="F26" i="7" a="1"/>
  <c r="F26" i="7" s="1"/>
  <c r="E26" i="7" a="1"/>
  <c r="E26" i="7" s="1"/>
  <c r="D26" i="7" a="1"/>
  <c r="D26" i="7" s="1"/>
  <c r="C26" i="7" a="1"/>
  <c r="C26" i="7" s="1"/>
  <c r="AO25" i="7" a="1"/>
  <c r="AO25" i="7" s="1"/>
  <c r="AN25" i="7" a="1"/>
  <c r="AN25" i="7" s="1"/>
  <c r="AM25" i="7" a="1"/>
  <c r="AM25" i="7" s="1"/>
  <c r="AL25" i="7" a="1"/>
  <c r="AL25" i="7" s="1"/>
  <c r="AK25" i="7" a="1"/>
  <c r="AK25" i="7" s="1"/>
  <c r="AJ25" i="7" a="1"/>
  <c r="AJ25" i="7" s="1"/>
  <c r="AI25" i="7" a="1"/>
  <c r="AI25" i="7" s="1"/>
  <c r="AH25" i="7" a="1"/>
  <c r="AH25" i="7" s="1"/>
  <c r="AG25" i="7" a="1"/>
  <c r="AG25" i="7" s="1"/>
  <c r="AF25" i="7" a="1"/>
  <c r="AF25" i="7" s="1"/>
  <c r="AE25" i="7" a="1"/>
  <c r="AE25" i="7" s="1"/>
  <c r="AD25" i="7" a="1"/>
  <c r="AD25" i="7" s="1"/>
  <c r="AC25" i="7" a="1"/>
  <c r="AC25" i="7" s="1"/>
  <c r="AB25" i="7" a="1"/>
  <c r="AB25" i="7" s="1"/>
  <c r="AA25" i="7" a="1"/>
  <c r="AA25" i="7" s="1"/>
  <c r="Z25" i="7" a="1"/>
  <c r="Z25" i="7" s="1"/>
  <c r="Y25" i="7" a="1"/>
  <c r="Y25" i="7" s="1"/>
  <c r="X25" i="7" a="1"/>
  <c r="X25" i="7" s="1"/>
  <c r="W25" i="7" a="1"/>
  <c r="W25" i="7" s="1"/>
  <c r="V25" i="7" a="1"/>
  <c r="V25" i="7" s="1"/>
  <c r="U25" i="7" a="1"/>
  <c r="U25" i="7" s="1"/>
  <c r="T25" i="7" a="1"/>
  <c r="T25" i="7" s="1"/>
  <c r="S25" i="7" a="1"/>
  <c r="S25" i="7" s="1"/>
  <c r="R25" i="7" a="1"/>
  <c r="R25" i="7" s="1"/>
  <c r="Q25" i="7" a="1"/>
  <c r="Q25" i="7" s="1"/>
  <c r="P25" i="7" a="1"/>
  <c r="P25" i="7" s="1"/>
  <c r="O25" i="7" a="1"/>
  <c r="O25" i="7" s="1"/>
  <c r="N25" i="7" a="1"/>
  <c r="N25" i="7" s="1"/>
  <c r="M25" i="7" a="1"/>
  <c r="M25" i="7" s="1"/>
  <c r="L25" i="7" a="1"/>
  <c r="L25" i="7" s="1"/>
  <c r="K25" i="7" a="1"/>
  <c r="K25" i="7" s="1"/>
  <c r="J25" i="7" a="1"/>
  <c r="J25" i="7" s="1"/>
  <c r="I25" i="7" a="1"/>
  <c r="I25" i="7" s="1"/>
  <c r="H25" i="7" a="1"/>
  <c r="H25" i="7" s="1"/>
  <c r="G25" i="7" a="1"/>
  <c r="G25" i="7" s="1"/>
  <c r="F25" i="7" a="1"/>
  <c r="F25" i="7" s="1"/>
  <c r="E25" i="7" a="1"/>
  <c r="E25" i="7" s="1"/>
  <c r="D25" i="7" a="1"/>
  <c r="D25" i="7" s="1"/>
  <c r="C25" i="7" a="1"/>
  <c r="C25" i="7" s="1"/>
  <c r="AO24" i="7" a="1"/>
  <c r="AO24" i="7" s="1"/>
  <c r="AN24" i="7" a="1"/>
  <c r="AN24" i="7" s="1"/>
  <c r="AM24" i="7" a="1"/>
  <c r="AM24" i="7" s="1"/>
  <c r="AL24" i="7" a="1"/>
  <c r="AL24" i="7" s="1"/>
  <c r="AK24" i="7" a="1"/>
  <c r="AK24" i="7" s="1"/>
  <c r="AJ24" i="7" a="1"/>
  <c r="AJ24" i="7" s="1"/>
  <c r="AI24" i="7" a="1"/>
  <c r="AI24" i="7" s="1"/>
  <c r="AH24" i="7" a="1"/>
  <c r="AH24" i="7" s="1"/>
  <c r="AG24" i="7" a="1"/>
  <c r="AG24" i="7" s="1"/>
  <c r="AF24" i="7" a="1"/>
  <c r="AF24" i="7" s="1"/>
  <c r="AE24" i="7" a="1"/>
  <c r="AE24" i="7" s="1"/>
  <c r="AD24" i="7" a="1"/>
  <c r="AD24" i="7" s="1"/>
  <c r="AC24" i="7" a="1"/>
  <c r="AC24" i="7" s="1"/>
  <c r="AB24" i="7" a="1"/>
  <c r="AB24" i="7" s="1"/>
  <c r="AA24" i="7" a="1"/>
  <c r="AA24" i="7" s="1"/>
  <c r="Z24" i="7" a="1"/>
  <c r="Z24" i="7" s="1"/>
  <c r="Y24" i="7" a="1"/>
  <c r="Y24" i="7" s="1"/>
  <c r="X24" i="7" a="1"/>
  <c r="X24" i="7" s="1"/>
  <c r="W24" i="7" a="1"/>
  <c r="W24" i="7" s="1"/>
  <c r="V24" i="7" a="1"/>
  <c r="V24" i="7" s="1"/>
  <c r="U24" i="7" a="1"/>
  <c r="U24" i="7" s="1"/>
  <c r="T24" i="7" a="1"/>
  <c r="T24" i="7" s="1"/>
  <c r="S24" i="7" a="1"/>
  <c r="S24" i="7" s="1"/>
  <c r="R24" i="7" a="1"/>
  <c r="R24" i="7" s="1"/>
  <c r="Q24" i="7" a="1"/>
  <c r="Q24" i="7" s="1"/>
  <c r="P24" i="7" a="1"/>
  <c r="P24" i="7" s="1"/>
  <c r="O24" i="7" a="1"/>
  <c r="O24" i="7" s="1"/>
  <c r="N24" i="7" a="1"/>
  <c r="N24" i="7" s="1"/>
  <c r="M24" i="7" a="1"/>
  <c r="M24" i="7" s="1"/>
  <c r="L24" i="7" a="1"/>
  <c r="L24" i="7" s="1"/>
  <c r="K24" i="7" a="1"/>
  <c r="K24" i="7" s="1"/>
  <c r="J24" i="7" a="1"/>
  <c r="J24" i="7" s="1"/>
  <c r="I24" i="7" a="1"/>
  <c r="I24" i="7" s="1"/>
  <c r="H24" i="7" a="1"/>
  <c r="H24" i="7" s="1"/>
  <c r="G24" i="7" a="1"/>
  <c r="G24" i="7" s="1"/>
  <c r="F24" i="7" a="1"/>
  <c r="F24" i="7" s="1"/>
  <c r="E24" i="7" a="1"/>
  <c r="E24" i="7" s="1"/>
  <c r="D24" i="7" a="1"/>
  <c r="D24" i="7" s="1"/>
  <c r="C24" i="7" a="1"/>
  <c r="C24" i="7" s="1"/>
  <c r="AO20" i="7" a="1"/>
  <c r="AO20" i="7" s="1"/>
  <c r="AN20" i="7" a="1"/>
  <c r="AN20" i="7" s="1"/>
  <c r="AM20" i="7" a="1"/>
  <c r="AM20" i="7" s="1"/>
  <c r="AL20" i="7" a="1"/>
  <c r="AL20" i="7" s="1"/>
  <c r="AK20" i="7" a="1"/>
  <c r="AK20" i="7" s="1"/>
  <c r="AJ20" i="7" a="1"/>
  <c r="AJ20" i="7" s="1"/>
  <c r="AI20" i="7" a="1"/>
  <c r="AI20" i="7" s="1"/>
  <c r="AH20" i="7" a="1"/>
  <c r="AH20" i="7" s="1"/>
  <c r="AG20" i="7" a="1"/>
  <c r="AG20" i="7" s="1"/>
  <c r="AF20" i="7" a="1"/>
  <c r="AF20" i="7" s="1"/>
  <c r="AE20" i="7" a="1"/>
  <c r="AE20" i="7" s="1"/>
  <c r="AD20" i="7" a="1"/>
  <c r="AD20" i="7" s="1"/>
  <c r="AC20" i="7" a="1"/>
  <c r="AC20" i="7" s="1"/>
  <c r="AB20" i="7" a="1"/>
  <c r="AB20" i="7" s="1"/>
  <c r="AA20" i="7" a="1"/>
  <c r="AA20" i="7" s="1"/>
  <c r="Z20" i="7" a="1"/>
  <c r="Z20" i="7" s="1"/>
  <c r="Y20" i="7" a="1"/>
  <c r="Y20" i="7" s="1"/>
  <c r="X20" i="7" a="1"/>
  <c r="X20" i="7" s="1"/>
  <c r="W20" i="7" a="1"/>
  <c r="W20" i="7" s="1"/>
  <c r="V20" i="7" a="1"/>
  <c r="V20" i="7" s="1"/>
  <c r="U20" i="7" a="1"/>
  <c r="U20" i="7" s="1"/>
  <c r="T20" i="7" a="1"/>
  <c r="T20" i="7" s="1"/>
  <c r="S20" i="7" a="1"/>
  <c r="S20" i="7" s="1"/>
  <c r="R20" i="7" a="1"/>
  <c r="R20" i="7" s="1"/>
  <c r="Q20" i="7" a="1"/>
  <c r="Q20" i="7" s="1"/>
  <c r="P20" i="7" a="1"/>
  <c r="P20" i="7" s="1"/>
  <c r="O20" i="7" a="1"/>
  <c r="O20" i="7" s="1"/>
  <c r="N20" i="7" a="1"/>
  <c r="N20" i="7" s="1"/>
  <c r="M20" i="7" a="1"/>
  <c r="M20" i="7" s="1"/>
  <c r="L20" i="7" a="1"/>
  <c r="L20" i="7" s="1"/>
  <c r="K20" i="7" a="1"/>
  <c r="K20" i="7" s="1"/>
  <c r="J20" i="7" a="1"/>
  <c r="J20" i="7" s="1"/>
  <c r="I20" i="7" a="1"/>
  <c r="I20" i="7" s="1"/>
  <c r="H20" i="7" a="1"/>
  <c r="H20" i="7" s="1"/>
  <c r="G20" i="7" a="1"/>
  <c r="G20" i="7" s="1"/>
  <c r="F20" i="7" a="1"/>
  <c r="F20" i="7" s="1"/>
  <c r="E20" i="7" a="1"/>
  <c r="E20" i="7" s="1"/>
  <c r="D20" i="7" a="1"/>
  <c r="D20" i="7" s="1"/>
  <c r="C20" i="7" a="1"/>
  <c r="C20" i="7" s="1"/>
  <c r="AO19" i="7" a="1"/>
  <c r="AO19" i="7" s="1"/>
  <c r="AN19" i="7" a="1"/>
  <c r="AN19" i="7" s="1"/>
  <c r="AM19" i="7" a="1"/>
  <c r="AM19" i="7" s="1"/>
  <c r="AL19" i="7" a="1"/>
  <c r="AL19" i="7" s="1"/>
  <c r="AK19" i="7" a="1"/>
  <c r="AK19" i="7" s="1"/>
  <c r="AJ19" i="7" a="1"/>
  <c r="AJ19" i="7" s="1"/>
  <c r="AI19" i="7" a="1"/>
  <c r="AI19" i="7" s="1"/>
  <c r="AH19" i="7" a="1"/>
  <c r="AH19" i="7" s="1"/>
  <c r="AG19" i="7" a="1"/>
  <c r="AG19" i="7" s="1"/>
  <c r="AF19" i="7" a="1"/>
  <c r="AF19" i="7" s="1"/>
  <c r="AE19" i="7" a="1"/>
  <c r="AE19" i="7" s="1"/>
  <c r="AD19" i="7" a="1"/>
  <c r="AD19" i="7" s="1"/>
  <c r="AC19" i="7" a="1"/>
  <c r="AC19" i="7" s="1"/>
  <c r="AB19" i="7" a="1"/>
  <c r="AB19" i="7" s="1"/>
  <c r="AA19" i="7" a="1"/>
  <c r="AA19" i="7" s="1"/>
  <c r="Z19" i="7" a="1"/>
  <c r="Z19" i="7" s="1"/>
  <c r="Y19" i="7" a="1"/>
  <c r="Y19" i="7" s="1"/>
  <c r="X19" i="7" a="1"/>
  <c r="X19" i="7" s="1"/>
  <c r="W19" i="7" a="1"/>
  <c r="W19" i="7" s="1"/>
  <c r="V19" i="7" a="1"/>
  <c r="V19" i="7" s="1"/>
  <c r="U19" i="7" a="1"/>
  <c r="U19" i="7" s="1"/>
  <c r="T19" i="7" a="1"/>
  <c r="T19" i="7" s="1"/>
  <c r="S19" i="7" a="1"/>
  <c r="S19" i="7" s="1"/>
  <c r="R19" i="7" a="1"/>
  <c r="R19" i="7" s="1"/>
  <c r="Q19" i="7" a="1"/>
  <c r="Q19" i="7" s="1"/>
  <c r="P19" i="7" a="1"/>
  <c r="P19" i="7" s="1"/>
  <c r="O19" i="7" a="1"/>
  <c r="O19" i="7" s="1"/>
  <c r="N19" i="7" a="1"/>
  <c r="N19" i="7" s="1"/>
  <c r="M19" i="7" a="1"/>
  <c r="M19" i="7" s="1"/>
  <c r="L19" i="7" a="1"/>
  <c r="L19" i="7" s="1"/>
  <c r="K19" i="7" a="1"/>
  <c r="K19" i="7" s="1"/>
  <c r="J19" i="7" a="1"/>
  <c r="J19" i="7" s="1"/>
  <c r="I19" i="7" a="1"/>
  <c r="I19" i="7" s="1"/>
  <c r="H19" i="7" a="1"/>
  <c r="H19" i="7" s="1"/>
  <c r="G19" i="7" a="1"/>
  <c r="G19" i="7" s="1"/>
  <c r="F19" i="7" a="1"/>
  <c r="F19" i="7" s="1"/>
  <c r="E19" i="7" a="1"/>
  <c r="E19" i="7" s="1"/>
  <c r="D19" i="7" a="1"/>
  <c r="D19" i="7" s="1"/>
  <c r="C19" i="7" a="1"/>
  <c r="C19" i="7" s="1"/>
  <c r="AO18" i="7" a="1"/>
  <c r="AO18" i="7" s="1"/>
  <c r="AN18" i="7" a="1"/>
  <c r="AN18" i="7" s="1"/>
  <c r="AM18" i="7" a="1"/>
  <c r="AM18" i="7" s="1"/>
  <c r="AL18" i="7" a="1"/>
  <c r="AL18" i="7" s="1"/>
  <c r="AK18" i="7" a="1"/>
  <c r="AK18" i="7" s="1"/>
  <c r="AJ18" i="7" a="1"/>
  <c r="AJ18" i="7" s="1"/>
  <c r="AI18" i="7" a="1"/>
  <c r="AI18" i="7" s="1"/>
  <c r="AH18" i="7" a="1"/>
  <c r="AH18" i="7" s="1"/>
  <c r="AG18" i="7" a="1"/>
  <c r="AG18" i="7" s="1"/>
  <c r="AF18" i="7" a="1"/>
  <c r="AF18" i="7" s="1"/>
  <c r="AE18" i="7" a="1"/>
  <c r="AE18" i="7" s="1"/>
  <c r="AD18" i="7" a="1"/>
  <c r="AD18" i="7" s="1"/>
  <c r="AC18" i="7" a="1"/>
  <c r="AC18" i="7" s="1"/>
  <c r="AB18" i="7" a="1"/>
  <c r="AB18" i="7" s="1"/>
  <c r="AA18" i="7" a="1"/>
  <c r="AA18" i="7" s="1"/>
  <c r="Z18" i="7" a="1"/>
  <c r="Z18" i="7" s="1"/>
  <c r="Y18" i="7" a="1"/>
  <c r="Y18" i="7" s="1"/>
  <c r="X18" i="7" a="1"/>
  <c r="X18" i="7" s="1"/>
  <c r="W18" i="7" a="1"/>
  <c r="W18" i="7" s="1"/>
  <c r="V18" i="7" a="1"/>
  <c r="V18" i="7" s="1"/>
  <c r="U18" i="7" a="1"/>
  <c r="U18" i="7" s="1"/>
  <c r="T18" i="7" a="1"/>
  <c r="T18" i="7" s="1"/>
  <c r="S18" i="7" a="1"/>
  <c r="S18" i="7" s="1"/>
  <c r="R18" i="7" a="1"/>
  <c r="R18" i="7" s="1"/>
  <c r="Q18" i="7" a="1"/>
  <c r="Q18" i="7" s="1"/>
  <c r="P18" i="7" a="1"/>
  <c r="P18" i="7" s="1"/>
  <c r="O18" i="7" a="1"/>
  <c r="O18" i="7" s="1"/>
  <c r="N18" i="7" a="1"/>
  <c r="N18" i="7" s="1"/>
  <c r="M18" i="7" a="1"/>
  <c r="M18" i="7" s="1"/>
  <c r="L18" i="7" a="1"/>
  <c r="L18" i="7" s="1"/>
  <c r="K18" i="7" a="1"/>
  <c r="K18" i="7" s="1"/>
  <c r="J18" i="7" a="1"/>
  <c r="J18" i="7" s="1"/>
  <c r="I18" i="7" a="1"/>
  <c r="I18" i="7" s="1"/>
  <c r="H18" i="7" a="1"/>
  <c r="H18" i="7" s="1"/>
  <c r="G18" i="7" a="1"/>
  <c r="G18" i="7" s="1"/>
  <c r="F18" i="7" a="1"/>
  <c r="F18" i="7" s="1"/>
  <c r="E18" i="7" a="1"/>
  <c r="E18" i="7" s="1"/>
  <c r="D18" i="7" a="1"/>
  <c r="D18" i="7" s="1"/>
  <c r="C18" i="7" a="1"/>
  <c r="C18" i="7" s="1"/>
  <c r="AO17" i="7" a="1"/>
  <c r="AO17" i="7" s="1"/>
  <c r="AN17" i="7" a="1"/>
  <c r="AN17" i="7" s="1"/>
  <c r="AM17" i="7" a="1"/>
  <c r="AM17" i="7" s="1"/>
  <c r="AL17" i="7" a="1"/>
  <c r="AL17" i="7" s="1"/>
  <c r="AK17" i="7" a="1"/>
  <c r="AK17" i="7" s="1"/>
  <c r="AJ17" i="7" a="1"/>
  <c r="AJ17" i="7" s="1"/>
  <c r="AI17" i="7" a="1"/>
  <c r="AI17" i="7" s="1"/>
  <c r="AH17" i="7" a="1"/>
  <c r="AH17" i="7" s="1"/>
  <c r="AG17" i="7" a="1"/>
  <c r="AG17" i="7" s="1"/>
  <c r="AF17" i="7" a="1"/>
  <c r="AF17" i="7" s="1"/>
  <c r="AE17" i="7" a="1"/>
  <c r="AE17" i="7" s="1"/>
  <c r="AD17" i="7" a="1"/>
  <c r="AD17" i="7" s="1"/>
  <c r="AC17" i="7" a="1"/>
  <c r="AC17" i="7" s="1"/>
  <c r="AB17" i="7" a="1"/>
  <c r="AB17" i="7" s="1"/>
  <c r="AA17" i="7" a="1"/>
  <c r="AA17" i="7" s="1"/>
  <c r="Z17" i="7" a="1"/>
  <c r="Z17" i="7" s="1"/>
  <c r="Y17" i="7" a="1"/>
  <c r="Y17" i="7" s="1"/>
  <c r="X17" i="7" a="1"/>
  <c r="X17" i="7" s="1"/>
  <c r="W17" i="7" a="1"/>
  <c r="W17" i="7" s="1"/>
  <c r="V17" i="7" a="1"/>
  <c r="V17" i="7" s="1"/>
  <c r="U17" i="7" a="1"/>
  <c r="U17" i="7" s="1"/>
  <c r="T17" i="7" a="1"/>
  <c r="T17" i="7" s="1"/>
  <c r="S17" i="7" a="1"/>
  <c r="S17" i="7" s="1"/>
  <c r="R17" i="7" a="1"/>
  <c r="R17" i="7" s="1"/>
  <c r="Q17" i="7" a="1"/>
  <c r="Q17" i="7" s="1"/>
  <c r="P17" i="7" a="1"/>
  <c r="P17" i="7" s="1"/>
  <c r="O17" i="7" a="1"/>
  <c r="O17" i="7" s="1"/>
  <c r="N17" i="7" a="1"/>
  <c r="N17" i="7" s="1"/>
  <c r="M17" i="7" a="1"/>
  <c r="M17" i="7" s="1"/>
  <c r="L17" i="7" a="1"/>
  <c r="L17" i="7" s="1"/>
  <c r="K17" i="7" a="1"/>
  <c r="K17" i="7" s="1"/>
  <c r="J17" i="7" a="1"/>
  <c r="J17" i="7" s="1"/>
  <c r="I17" i="7" a="1"/>
  <c r="I17" i="7" s="1"/>
  <c r="H17" i="7" a="1"/>
  <c r="H17" i="7" s="1"/>
  <c r="G17" i="7" a="1"/>
  <c r="G17" i="7" s="1"/>
  <c r="F17" i="7" a="1"/>
  <c r="F17" i="7" s="1"/>
  <c r="E17" i="7" a="1"/>
  <c r="E17" i="7" s="1"/>
  <c r="D17" i="7" a="1"/>
  <c r="D17" i="7" s="1"/>
  <c r="C17" i="7" a="1"/>
  <c r="C17" i="7" s="1"/>
  <c r="AO13" i="7" a="1"/>
  <c r="AO13" i="7" s="1"/>
  <c r="AN13" i="7" a="1"/>
  <c r="AN13" i="7" s="1"/>
  <c r="AM13" i="7" a="1"/>
  <c r="AM13" i="7" s="1"/>
  <c r="AL13" i="7" a="1"/>
  <c r="AL13" i="7" s="1"/>
  <c r="AK13" i="7" a="1"/>
  <c r="AK13" i="7" s="1"/>
  <c r="AJ13" i="7" a="1"/>
  <c r="AJ13" i="7" s="1"/>
  <c r="AI13" i="7" a="1"/>
  <c r="AI13" i="7" s="1"/>
  <c r="AH13" i="7" a="1"/>
  <c r="AH13" i="7" s="1"/>
  <c r="AG13" i="7" a="1"/>
  <c r="AG13" i="7" s="1"/>
  <c r="AF13" i="7" a="1"/>
  <c r="AF13" i="7" s="1"/>
  <c r="AE13" i="7" a="1"/>
  <c r="AE13" i="7" s="1"/>
  <c r="AD13" i="7" a="1"/>
  <c r="AD13" i="7" s="1"/>
  <c r="AC13" i="7" a="1"/>
  <c r="AC13" i="7" s="1"/>
  <c r="AB13" i="7" a="1"/>
  <c r="AB13" i="7" s="1"/>
  <c r="AA13" i="7" a="1"/>
  <c r="AA13" i="7" s="1"/>
  <c r="Z13" i="7" a="1"/>
  <c r="Z13" i="7" s="1"/>
  <c r="Y13" i="7" a="1"/>
  <c r="Y13" i="7" s="1"/>
  <c r="X13" i="7" a="1"/>
  <c r="X13" i="7" s="1"/>
  <c r="W13" i="7" a="1"/>
  <c r="W13" i="7" s="1"/>
  <c r="V13" i="7" a="1"/>
  <c r="V13" i="7" s="1"/>
  <c r="U13" i="7" a="1"/>
  <c r="U13" i="7" s="1"/>
  <c r="T13" i="7" a="1"/>
  <c r="T13" i="7" s="1"/>
  <c r="S13" i="7" a="1"/>
  <c r="S13" i="7" s="1"/>
  <c r="R13" i="7" a="1"/>
  <c r="R13" i="7" s="1"/>
  <c r="Q13" i="7" a="1"/>
  <c r="Q13" i="7" s="1"/>
  <c r="P13" i="7" a="1"/>
  <c r="P13" i="7" s="1"/>
  <c r="O13" i="7" a="1"/>
  <c r="O13" i="7" s="1"/>
  <c r="N13" i="7" a="1"/>
  <c r="N13" i="7" s="1"/>
  <c r="M13" i="7" a="1"/>
  <c r="M13" i="7" s="1"/>
  <c r="L13" i="7" a="1"/>
  <c r="L13" i="7" s="1"/>
  <c r="K13" i="7" a="1"/>
  <c r="K13" i="7" s="1"/>
  <c r="J13" i="7" a="1"/>
  <c r="J13" i="7" s="1"/>
  <c r="I13" i="7" a="1"/>
  <c r="I13" i="7" s="1"/>
  <c r="H13" i="7" a="1"/>
  <c r="H13" i="7" s="1"/>
  <c r="G13" i="7" a="1"/>
  <c r="G13" i="7" s="1"/>
  <c r="F13" i="7" a="1"/>
  <c r="F13" i="7" s="1"/>
  <c r="E13" i="7" a="1"/>
  <c r="E13" i="7" s="1"/>
  <c r="D13" i="7" a="1"/>
  <c r="D13" i="7" s="1"/>
  <c r="C13" i="7" a="1"/>
  <c r="C13" i="7" s="1"/>
  <c r="AO12" i="7" a="1"/>
  <c r="AO12" i="7" s="1"/>
  <c r="AN12" i="7" a="1"/>
  <c r="AN12" i="7" s="1"/>
  <c r="AM12" i="7" a="1"/>
  <c r="AM12" i="7" s="1"/>
  <c r="AL12" i="7" a="1"/>
  <c r="AL12" i="7" s="1"/>
  <c r="AK12" i="7" a="1"/>
  <c r="AK12" i="7" s="1"/>
  <c r="AJ12" i="7" a="1"/>
  <c r="AJ12" i="7" s="1"/>
  <c r="AI12" i="7" a="1"/>
  <c r="AI12" i="7" s="1"/>
  <c r="AH12" i="7" a="1"/>
  <c r="AH12" i="7" s="1"/>
  <c r="AG12" i="7" a="1"/>
  <c r="AG12" i="7" s="1"/>
  <c r="AF12" i="7" a="1"/>
  <c r="AF12" i="7" s="1"/>
  <c r="AE12" i="7" a="1"/>
  <c r="AE12" i="7" s="1"/>
  <c r="AD12" i="7" a="1"/>
  <c r="AD12" i="7" s="1"/>
  <c r="AC12" i="7" a="1"/>
  <c r="AC12" i="7" s="1"/>
  <c r="AB12" i="7" a="1"/>
  <c r="AB12" i="7" s="1"/>
  <c r="AA12" i="7" a="1"/>
  <c r="AA12" i="7" s="1"/>
  <c r="Z12" i="7" a="1"/>
  <c r="Z12" i="7" s="1"/>
  <c r="Y12" i="7" a="1"/>
  <c r="Y12" i="7" s="1"/>
  <c r="X12" i="7" a="1"/>
  <c r="X12" i="7" s="1"/>
  <c r="W12" i="7" a="1"/>
  <c r="W12" i="7" s="1"/>
  <c r="V12" i="7" a="1"/>
  <c r="V12" i="7" s="1"/>
  <c r="U12" i="7" a="1"/>
  <c r="U12" i="7" s="1"/>
  <c r="T12" i="7" a="1"/>
  <c r="T12" i="7" s="1"/>
  <c r="S12" i="7" a="1"/>
  <c r="S12" i="7" s="1"/>
  <c r="R12" i="7" a="1"/>
  <c r="R12" i="7" s="1"/>
  <c r="Q12" i="7" a="1"/>
  <c r="Q12" i="7" s="1"/>
  <c r="P12" i="7" a="1"/>
  <c r="P12" i="7" s="1"/>
  <c r="O12" i="7" a="1"/>
  <c r="O12" i="7" s="1"/>
  <c r="N12" i="7" a="1"/>
  <c r="N12" i="7" s="1"/>
  <c r="M12" i="7" a="1"/>
  <c r="M12" i="7" s="1"/>
  <c r="L12" i="7" a="1"/>
  <c r="L12" i="7" s="1"/>
  <c r="K12" i="7" a="1"/>
  <c r="K12" i="7" s="1"/>
  <c r="J12" i="7" a="1"/>
  <c r="J12" i="7" s="1"/>
  <c r="I12" i="7" a="1"/>
  <c r="I12" i="7" s="1"/>
  <c r="H12" i="7" a="1"/>
  <c r="H12" i="7" s="1"/>
  <c r="G12" i="7" a="1"/>
  <c r="G12" i="7" s="1"/>
  <c r="F12" i="7" a="1"/>
  <c r="F12" i="7" s="1"/>
  <c r="E12" i="7" a="1"/>
  <c r="E12" i="7" s="1"/>
  <c r="D12" i="7" a="1"/>
  <c r="D12" i="7" s="1"/>
  <c r="C12" i="7" a="1"/>
  <c r="C12" i="7" s="1"/>
  <c r="AO11" i="7" a="1"/>
  <c r="AO11" i="7" s="1"/>
  <c r="AN11" i="7" a="1"/>
  <c r="AN11" i="7" s="1"/>
  <c r="AM11" i="7" a="1"/>
  <c r="AM11" i="7" s="1"/>
  <c r="AL11" i="7" a="1"/>
  <c r="AL11" i="7" s="1"/>
  <c r="AK11" i="7" a="1"/>
  <c r="AK11" i="7" s="1"/>
  <c r="AJ11" i="7" a="1"/>
  <c r="AJ11" i="7" s="1"/>
  <c r="AI11" i="7" a="1"/>
  <c r="AI11" i="7" s="1"/>
  <c r="AH11" i="7" a="1"/>
  <c r="AH11" i="7" s="1"/>
  <c r="AG11" i="7" a="1"/>
  <c r="AG11" i="7" s="1"/>
  <c r="AF11" i="7" a="1"/>
  <c r="AF11" i="7" s="1"/>
  <c r="AE11" i="7" a="1"/>
  <c r="AE11" i="7" s="1"/>
  <c r="AD11" i="7" a="1"/>
  <c r="AD11" i="7" s="1"/>
  <c r="AC11" i="7" a="1"/>
  <c r="AC11" i="7" s="1"/>
  <c r="AB11" i="7" a="1"/>
  <c r="AB11" i="7" s="1"/>
  <c r="AA11" i="7" a="1"/>
  <c r="AA11" i="7" s="1"/>
  <c r="Z11" i="7" a="1"/>
  <c r="Z11" i="7" s="1"/>
  <c r="Y11" i="7" a="1"/>
  <c r="Y11" i="7" s="1"/>
  <c r="X11" i="7" a="1"/>
  <c r="X11" i="7" s="1"/>
  <c r="W11" i="7" a="1"/>
  <c r="W11" i="7" s="1"/>
  <c r="V11" i="7" a="1"/>
  <c r="V11" i="7" s="1"/>
  <c r="U11" i="7" a="1"/>
  <c r="U11" i="7" s="1"/>
  <c r="T11" i="7" a="1"/>
  <c r="T11" i="7" s="1"/>
  <c r="S11" i="7" a="1"/>
  <c r="S11" i="7" s="1"/>
  <c r="R11" i="7" a="1"/>
  <c r="R11" i="7" s="1"/>
  <c r="Q11" i="7" a="1"/>
  <c r="Q11" i="7" s="1"/>
  <c r="P11" i="7" a="1"/>
  <c r="P11" i="7" s="1"/>
  <c r="O11" i="7" a="1"/>
  <c r="O11" i="7" s="1"/>
  <c r="N11" i="7" a="1"/>
  <c r="N11" i="7" s="1"/>
  <c r="M11" i="7" a="1"/>
  <c r="M11" i="7" s="1"/>
  <c r="L11" i="7" a="1"/>
  <c r="L11" i="7" s="1"/>
  <c r="K11" i="7" a="1"/>
  <c r="K11" i="7" s="1"/>
  <c r="J11" i="7" a="1"/>
  <c r="J11" i="7" s="1"/>
  <c r="I11" i="7" a="1"/>
  <c r="I11" i="7" s="1"/>
  <c r="H11" i="7" a="1"/>
  <c r="H11" i="7" s="1"/>
  <c r="G11" i="7" a="1"/>
  <c r="G11" i="7" s="1"/>
  <c r="F11" i="7" a="1"/>
  <c r="F11" i="7" s="1"/>
  <c r="E11" i="7" a="1"/>
  <c r="E11" i="7" s="1"/>
  <c r="D11" i="7" a="1"/>
  <c r="D11" i="7" s="1"/>
  <c r="C11" i="7" a="1"/>
  <c r="C11" i="7" s="1"/>
  <c r="AO10" i="7" a="1"/>
  <c r="AO10" i="7" s="1"/>
  <c r="AN10" i="7" a="1"/>
  <c r="AN10" i="7" s="1"/>
  <c r="AM10" i="7" a="1"/>
  <c r="AM10" i="7" s="1"/>
  <c r="AL10" i="7" a="1"/>
  <c r="AL10" i="7" s="1"/>
  <c r="AK10" i="7" a="1"/>
  <c r="AK10" i="7" s="1"/>
  <c r="AJ10" i="7" a="1"/>
  <c r="AJ10" i="7" s="1"/>
  <c r="AI10" i="7" a="1"/>
  <c r="AI10" i="7" s="1"/>
  <c r="AH10" i="7" a="1"/>
  <c r="AH10" i="7" s="1"/>
  <c r="AG10" i="7" a="1"/>
  <c r="AG10" i="7" s="1"/>
  <c r="AF10" i="7" a="1"/>
  <c r="AF10" i="7" s="1"/>
  <c r="AE10" i="7" a="1"/>
  <c r="AE10" i="7" s="1"/>
  <c r="AD10" i="7" a="1"/>
  <c r="AD10" i="7" s="1"/>
  <c r="AC10" i="7" a="1"/>
  <c r="AC10" i="7" s="1"/>
  <c r="AB10" i="7" a="1"/>
  <c r="AB10" i="7" s="1"/>
  <c r="AA10" i="7" a="1"/>
  <c r="AA10" i="7" s="1"/>
  <c r="Z10" i="7" a="1"/>
  <c r="Z10" i="7" s="1"/>
  <c r="Y10" i="7" a="1"/>
  <c r="Y10" i="7" s="1"/>
  <c r="X10" i="7" a="1"/>
  <c r="X10" i="7" s="1"/>
  <c r="W10" i="7" a="1"/>
  <c r="W10" i="7" s="1"/>
  <c r="V10" i="7" a="1"/>
  <c r="V10" i="7" s="1"/>
  <c r="U10" i="7" a="1"/>
  <c r="U10" i="7" s="1"/>
  <c r="T10" i="7" a="1"/>
  <c r="T10" i="7" s="1"/>
  <c r="S10" i="7" a="1"/>
  <c r="S10" i="7" s="1"/>
  <c r="R10" i="7" a="1"/>
  <c r="R10" i="7" s="1"/>
  <c r="Q10" i="7" a="1"/>
  <c r="Q10" i="7" s="1"/>
  <c r="P10" i="7" a="1"/>
  <c r="P10" i="7" s="1"/>
  <c r="O10" i="7" a="1"/>
  <c r="O10" i="7" s="1"/>
  <c r="N10" i="7" a="1"/>
  <c r="N10" i="7" s="1"/>
  <c r="M10" i="7" a="1"/>
  <c r="M10" i="7" s="1"/>
  <c r="L10" i="7" a="1"/>
  <c r="L10" i="7" s="1"/>
  <c r="K10" i="7" a="1"/>
  <c r="K10" i="7" s="1"/>
  <c r="J10" i="7" a="1"/>
  <c r="J10" i="7" s="1"/>
  <c r="I10" i="7" a="1"/>
  <c r="I10" i="7" s="1"/>
  <c r="H10" i="7" a="1"/>
  <c r="H10" i="7" s="1"/>
  <c r="G10" i="7" a="1"/>
  <c r="G10" i="7" s="1"/>
  <c r="F10" i="7" a="1"/>
  <c r="F10" i="7" s="1"/>
  <c r="E10" i="7" a="1"/>
  <c r="E10" i="7" s="1"/>
  <c r="D10" i="7" a="1"/>
  <c r="D10" i="7" s="1"/>
  <c r="C10" i="7" a="1"/>
  <c r="C10" i="7" s="1"/>
  <c r="AO6" i="7" a="1"/>
  <c r="AO6" i="7" s="1"/>
  <c r="AN6" i="7" a="1"/>
  <c r="AN6" i="7" s="1"/>
  <c r="AM6" i="7" a="1"/>
  <c r="AM6" i="7" s="1"/>
  <c r="AL6" i="7" a="1"/>
  <c r="AL6" i="7" s="1"/>
  <c r="AK6" i="7" a="1"/>
  <c r="AK6" i="7" s="1"/>
  <c r="AJ6" i="7" a="1"/>
  <c r="AJ6" i="7" s="1"/>
  <c r="AI6" i="7" a="1"/>
  <c r="AI6" i="7" s="1"/>
  <c r="AH6" i="7" a="1"/>
  <c r="AH6" i="7" s="1"/>
  <c r="AG6" i="7" a="1"/>
  <c r="AG6" i="7" s="1"/>
  <c r="AF6" i="7" a="1"/>
  <c r="AF6" i="7" s="1"/>
  <c r="AE6" i="7" a="1"/>
  <c r="AE6" i="7" s="1"/>
  <c r="AD6" i="7" a="1"/>
  <c r="AD6" i="7" s="1"/>
  <c r="AC6" i="7" a="1"/>
  <c r="AC6" i="7" s="1"/>
  <c r="AB6" i="7" a="1"/>
  <c r="AB6" i="7" s="1"/>
  <c r="AA6" i="7" a="1"/>
  <c r="AA6" i="7" s="1"/>
  <c r="Z6" i="7" a="1"/>
  <c r="Z6" i="7" s="1"/>
  <c r="Y6" i="7" a="1"/>
  <c r="Y6" i="7" s="1"/>
  <c r="X6" i="7" a="1"/>
  <c r="X6" i="7" s="1"/>
  <c r="W6" i="7" a="1"/>
  <c r="W6" i="7" s="1"/>
  <c r="V6" i="7" a="1"/>
  <c r="V6" i="7" s="1"/>
  <c r="U6" i="7" a="1"/>
  <c r="U6" i="7" s="1"/>
  <c r="T6" i="7" a="1"/>
  <c r="T6" i="7" s="1"/>
  <c r="S6" i="7" a="1"/>
  <c r="S6" i="7" s="1"/>
  <c r="R6" i="7" a="1"/>
  <c r="R6" i="7" s="1"/>
  <c r="Q6" i="7" a="1"/>
  <c r="Q6" i="7" s="1"/>
  <c r="P6" i="7" a="1"/>
  <c r="P6" i="7" s="1"/>
  <c r="O6" i="7" a="1"/>
  <c r="O6" i="7" s="1"/>
  <c r="N6" i="7" a="1"/>
  <c r="N6" i="7" s="1"/>
  <c r="M6" i="7" a="1"/>
  <c r="M6" i="7" s="1"/>
  <c r="L6" i="7" a="1"/>
  <c r="L6" i="7" s="1"/>
  <c r="K6" i="7" a="1"/>
  <c r="K6" i="7" s="1"/>
  <c r="J6" i="7" a="1"/>
  <c r="J6" i="7" s="1"/>
  <c r="I6" i="7" a="1"/>
  <c r="I6" i="7" s="1"/>
  <c r="H6" i="7" a="1"/>
  <c r="H6" i="7" s="1"/>
  <c r="G6" i="7" a="1"/>
  <c r="G6" i="7" s="1"/>
  <c r="F6" i="7" a="1"/>
  <c r="F6" i="7" s="1"/>
  <c r="E6" i="7" a="1"/>
  <c r="E6" i="7" s="1"/>
  <c r="D6" i="7" a="1"/>
  <c r="D6" i="7" s="1"/>
  <c r="C6" i="7" a="1"/>
  <c r="C6" i="7" s="1"/>
  <c r="AO5" i="7" a="1"/>
  <c r="AO5" i="7" s="1"/>
  <c r="AN5" i="7" a="1"/>
  <c r="AN5" i="7" s="1"/>
  <c r="AM5" i="7" a="1"/>
  <c r="AM5" i="7" s="1"/>
  <c r="AL5" i="7" a="1"/>
  <c r="AL5" i="7" s="1"/>
  <c r="AK5" i="7" a="1"/>
  <c r="AK5" i="7" s="1"/>
  <c r="AJ5" i="7" a="1"/>
  <c r="AJ5" i="7" s="1"/>
  <c r="AI5" i="7" a="1"/>
  <c r="AI5" i="7" s="1"/>
  <c r="AH5" i="7" a="1"/>
  <c r="AH5" i="7" s="1"/>
  <c r="AG5" i="7" a="1"/>
  <c r="AG5" i="7" s="1"/>
  <c r="AF5" i="7" a="1"/>
  <c r="AF5" i="7" s="1"/>
  <c r="AE5" i="7" a="1"/>
  <c r="AE5" i="7" s="1"/>
  <c r="AD5" i="7" a="1"/>
  <c r="AD5" i="7" s="1"/>
  <c r="AC5" i="7" a="1"/>
  <c r="AC5" i="7" s="1"/>
  <c r="AB5" i="7" a="1"/>
  <c r="AB5" i="7" s="1"/>
  <c r="AA5" i="7" a="1"/>
  <c r="AA5" i="7" s="1"/>
  <c r="Z5" i="7" a="1"/>
  <c r="Z5" i="7" s="1"/>
  <c r="Y5" i="7" a="1"/>
  <c r="Y5" i="7" s="1"/>
  <c r="X5" i="7" a="1"/>
  <c r="X5" i="7" s="1"/>
  <c r="W5" i="7" a="1"/>
  <c r="W5" i="7" s="1"/>
  <c r="V5" i="7" a="1"/>
  <c r="V5" i="7" s="1"/>
  <c r="U5" i="7" a="1"/>
  <c r="U5" i="7" s="1"/>
  <c r="T5" i="7" a="1"/>
  <c r="T5" i="7" s="1"/>
  <c r="S5" i="7" a="1"/>
  <c r="S5" i="7" s="1"/>
  <c r="R5" i="7" a="1"/>
  <c r="R5" i="7" s="1"/>
  <c r="Q5" i="7" a="1"/>
  <c r="Q5" i="7" s="1"/>
  <c r="P5" i="7" a="1"/>
  <c r="P5" i="7" s="1"/>
  <c r="O5" i="7" a="1"/>
  <c r="O5" i="7" s="1"/>
  <c r="N5" i="7" a="1"/>
  <c r="N5" i="7" s="1"/>
  <c r="M5" i="7" a="1"/>
  <c r="M5" i="7" s="1"/>
  <c r="L5" i="7" a="1"/>
  <c r="L5" i="7" s="1"/>
  <c r="K5" i="7" a="1"/>
  <c r="K5" i="7" s="1"/>
  <c r="J5" i="7" a="1"/>
  <c r="J5" i="7" s="1"/>
  <c r="I5" i="7" a="1"/>
  <c r="I5" i="7" s="1"/>
  <c r="H5" i="7" a="1"/>
  <c r="H5" i="7" s="1"/>
  <c r="G5" i="7" a="1"/>
  <c r="G5" i="7" s="1"/>
  <c r="F5" i="7" a="1"/>
  <c r="F5" i="7" s="1"/>
  <c r="E5" i="7" a="1"/>
  <c r="E5" i="7" s="1"/>
  <c r="D5" i="7" a="1"/>
  <c r="D5" i="7" s="1"/>
  <c r="C5" i="7" a="1"/>
  <c r="C5" i="7" s="1"/>
  <c r="AO4" i="7" a="1"/>
  <c r="AO4" i="7" s="1"/>
  <c r="AN4" i="7" a="1"/>
  <c r="AN4" i="7" s="1"/>
  <c r="AM4" i="7" a="1"/>
  <c r="AM4" i="7" s="1"/>
  <c r="AL4" i="7" a="1"/>
  <c r="AL4" i="7" s="1"/>
  <c r="AK4" i="7" a="1"/>
  <c r="AK4" i="7" s="1"/>
  <c r="AJ4" i="7" a="1"/>
  <c r="AJ4" i="7" s="1"/>
  <c r="AI4" i="7" a="1"/>
  <c r="AI4" i="7" s="1"/>
  <c r="AH4" i="7" a="1"/>
  <c r="AH4" i="7" s="1"/>
  <c r="AG4" i="7" a="1"/>
  <c r="AG4" i="7" s="1"/>
  <c r="AF4" i="7" a="1"/>
  <c r="AF4" i="7" s="1"/>
  <c r="AE4" i="7" a="1"/>
  <c r="AE4" i="7" s="1"/>
  <c r="AD4" i="7" a="1"/>
  <c r="AD4" i="7" s="1"/>
  <c r="AC4" i="7" a="1"/>
  <c r="AC4" i="7" s="1"/>
  <c r="AB4" i="7" a="1"/>
  <c r="AB4" i="7" s="1"/>
  <c r="AA4" i="7" a="1"/>
  <c r="AA4" i="7" s="1"/>
  <c r="Z4" i="7" a="1"/>
  <c r="Z4" i="7" s="1"/>
  <c r="Y4" i="7" a="1"/>
  <c r="Y4" i="7" s="1"/>
  <c r="X4" i="7" a="1"/>
  <c r="X4" i="7" s="1"/>
  <c r="W4" i="7" a="1"/>
  <c r="W4" i="7" s="1"/>
  <c r="V4" i="7" a="1"/>
  <c r="V4" i="7" s="1"/>
  <c r="U4" i="7" a="1"/>
  <c r="U4" i="7" s="1"/>
  <c r="T4" i="7" a="1"/>
  <c r="T4" i="7" s="1"/>
  <c r="S4" i="7" a="1"/>
  <c r="S4" i="7" s="1"/>
  <c r="R4" i="7" a="1"/>
  <c r="R4" i="7" s="1"/>
  <c r="Q4" i="7" a="1"/>
  <c r="Q4" i="7" s="1"/>
  <c r="P4" i="7" a="1"/>
  <c r="P4" i="7" s="1"/>
  <c r="O4" i="7" a="1"/>
  <c r="O4" i="7" s="1"/>
  <c r="N4" i="7" a="1"/>
  <c r="N4" i="7" s="1"/>
  <c r="M4" i="7" a="1"/>
  <c r="M4" i="7" s="1"/>
  <c r="L4" i="7" a="1"/>
  <c r="L4" i="7" s="1"/>
  <c r="K4" i="7" a="1"/>
  <c r="K4" i="7" s="1"/>
  <c r="J4" i="7" a="1"/>
  <c r="J4" i="7" s="1"/>
  <c r="I4" i="7" a="1"/>
  <c r="I4" i="7" s="1"/>
  <c r="H4" i="7" a="1"/>
  <c r="H4" i="7" s="1"/>
  <c r="G4" i="7" a="1"/>
  <c r="G4" i="7" s="1"/>
  <c r="F4" i="7" a="1"/>
  <c r="F4" i="7" s="1"/>
  <c r="E4" i="7" a="1"/>
  <c r="E4" i="7" s="1"/>
  <c r="D4" i="7" a="1"/>
  <c r="D4" i="7" s="1"/>
  <c r="C4" i="7" a="1"/>
  <c r="C4" i="7" s="1"/>
  <c r="AO3" i="7" a="1"/>
  <c r="AO3" i="7" s="1"/>
  <c r="AN3" i="7" a="1"/>
  <c r="AN3" i="7" s="1"/>
  <c r="AM3" i="7" a="1"/>
  <c r="AM3" i="7" s="1"/>
  <c r="AL3" i="7" a="1"/>
  <c r="AL3" i="7" s="1"/>
  <c r="AK3" i="7" a="1"/>
  <c r="AK3" i="7" s="1"/>
  <c r="AJ3" i="7" a="1"/>
  <c r="AJ3" i="7" s="1"/>
  <c r="AI3" i="7" a="1"/>
  <c r="AI3" i="7" s="1"/>
  <c r="AH3" i="7" a="1"/>
  <c r="AH3" i="7" s="1"/>
  <c r="AG3" i="7" a="1"/>
  <c r="AG3" i="7" s="1"/>
  <c r="AF3" i="7" a="1"/>
  <c r="AF3" i="7" s="1"/>
  <c r="AE3" i="7" a="1"/>
  <c r="AE3" i="7" s="1"/>
  <c r="AD3" i="7" a="1"/>
  <c r="AD3" i="7" s="1"/>
  <c r="AC3" i="7" a="1"/>
  <c r="AC3" i="7" s="1"/>
  <c r="AB3" i="7" a="1"/>
  <c r="AB3" i="7" s="1"/>
  <c r="AA3" i="7" a="1"/>
  <c r="AA3" i="7" s="1"/>
  <c r="Z3" i="7" a="1"/>
  <c r="Z3" i="7" s="1"/>
  <c r="Y3" i="7" a="1"/>
  <c r="Y3" i="7" s="1"/>
  <c r="X3" i="7" a="1"/>
  <c r="X3" i="7" s="1"/>
  <c r="W3" i="7" a="1"/>
  <c r="W3" i="7" s="1"/>
  <c r="V3" i="7" a="1"/>
  <c r="V3" i="7" s="1"/>
  <c r="U3" i="7" a="1"/>
  <c r="U3" i="7" s="1"/>
  <c r="T3" i="7" a="1"/>
  <c r="T3" i="7" s="1"/>
  <c r="S3" i="7" a="1"/>
  <c r="S3" i="7" s="1"/>
  <c r="R3" i="7" a="1"/>
  <c r="R3" i="7" s="1"/>
  <c r="Q3" i="7" a="1"/>
  <c r="Q3" i="7" s="1"/>
  <c r="P3" i="7" a="1"/>
  <c r="P3" i="7" s="1"/>
  <c r="O3" i="7" a="1"/>
  <c r="O3" i="7" s="1"/>
  <c r="N3" i="7" a="1"/>
  <c r="N3" i="7" s="1"/>
  <c r="M3" i="7" a="1"/>
  <c r="M3" i="7" s="1"/>
  <c r="L3" i="7" a="1"/>
  <c r="L3" i="7" s="1"/>
  <c r="K3" i="7" a="1"/>
  <c r="K3" i="7" s="1"/>
  <c r="J3" i="7" a="1"/>
  <c r="J3" i="7" s="1"/>
  <c r="I3" i="7" a="1"/>
  <c r="I3" i="7" s="1"/>
  <c r="H3" i="7" a="1"/>
  <c r="H3" i="7" s="1"/>
  <c r="G3" i="7" a="1"/>
  <c r="G3" i="7" s="1"/>
  <c r="F3" i="7" a="1"/>
  <c r="F3" i="7" s="1"/>
  <c r="E3" i="7" a="1"/>
  <c r="E3" i="7" s="1"/>
  <c r="D3" i="7" a="1"/>
  <c r="D3" i="7" s="1"/>
  <c r="C3" i="7" a="1"/>
  <c r="C3" i="7" s="1"/>
  <c r="D52" i="7" a="1"/>
  <c r="D52" i="7" s="1"/>
  <c r="E52" i="7" a="1"/>
  <c r="E52" i="7" s="1"/>
  <c r="F52" i="7" a="1"/>
  <c r="F52" i="7" s="1"/>
  <c r="G52" i="7" a="1"/>
  <c r="G52" i="7" s="1"/>
  <c r="H52" i="7" a="1"/>
  <c r="H52" i="7" s="1"/>
  <c r="I52" i="7" a="1"/>
  <c r="I52" i="7" s="1"/>
  <c r="J52" i="7" a="1"/>
  <c r="J52" i="7" s="1"/>
  <c r="K52" i="7" a="1"/>
  <c r="K52" i="7" s="1"/>
  <c r="L52" i="7" a="1"/>
  <c r="L52" i="7" s="1"/>
  <c r="M52" i="7" a="1"/>
  <c r="M52" i="7" s="1"/>
  <c r="N52" i="7" a="1"/>
  <c r="N52" i="7" s="1"/>
  <c r="O52" i="7" a="1"/>
  <c r="O52" i="7" s="1"/>
  <c r="P52" i="7" a="1"/>
  <c r="P52" i="7" s="1"/>
  <c r="Q52" i="7" a="1"/>
  <c r="Q52" i="7" s="1"/>
  <c r="R52" i="7" a="1"/>
  <c r="R52" i="7" s="1"/>
  <c r="S52" i="7" a="1"/>
  <c r="S52" i="7" s="1"/>
  <c r="T52" i="7" a="1"/>
  <c r="T52" i="7" s="1"/>
  <c r="U52" i="7" a="1"/>
  <c r="U52" i="7" s="1"/>
  <c r="V52" i="7" a="1"/>
  <c r="V52" i="7" s="1"/>
  <c r="W52" i="7" a="1"/>
  <c r="W52" i="7" s="1"/>
  <c r="X52" i="7" a="1"/>
  <c r="X52" i="7" s="1"/>
  <c r="Y52" i="7" a="1"/>
  <c r="Y52" i="7" s="1"/>
  <c r="Z52" i="7" a="1"/>
  <c r="Z52" i="7" s="1"/>
  <c r="AA52" i="7" a="1"/>
  <c r="AA52" i="7" s="1"/>
  <c r="AB52" i="7" a="1"/>
  <c r="AB52" i="7" s="1"/>
  <c r="AC52" i="7" a="1"/>
  <c r="AC52" i="7" s="1"/>
  <c r="AD52" i="7" a="1"/>
  <c r="AD52" i="7" s="1"/>
  <c r="AE52" i="7" a="1"/>
  <c r="AE52" i="7" s="1"/>
  <c r="AF52" i="7" a="1"/>
  <c r="AF52" i="7" s="1"/>
  <c r="AG52" i="7" a="1"/>
  <c r="AG52" i="7" s="1"/>
  <c r="AH52" i="7" a="1"/>
  <c r="AH52" i="7" s="1"/>
  <c r="AI52" i="7" a="1"/>
  <c r="AI52" i="7" s="1"/>
  <c r="AJ52" i="7" a="1"/>
  <c r="AJ52" i="7" s="1"/>
  <c r="AK52" i="7" a="1"/>
  <c r="AK52" i="7" s="1"/>
  <c r="AL52" i="7" a="1"/>
  <c r="AL52" i="7" s="1"/>
  <c r="AM52" i="7" a="1"/>
  <c r="AM52" i="7" s="1"/>
  <c r="AN52" i="7" a="1"/>
  <c r="AN52" i="7" s="1"/>
  <c r="AO52" i="7" a="1"/>
  <c r="AO52" i="7" s="1"/>
  <c r="C52" i="7" a="1"/>
  <c r="C52" i="7" s="1"/>
  <c r="D63" i="3" a="1"/>
  <c r="D63" i="3"/>
  <c r="H2" i="7"/>
  <c r="L2" i="7" s="1"/>
  <c r="P2" i="7" s="1"/>
  <c r="T2" i="7" s="1"/>
  <c r="X2" i="7" s="1"/>
  <c r="AB2" i="7" s="1"/>
  <c r="AF2" i="7" s="1"/>
  <c r="AJ2" i="7" s="1"/>
  <c r="AN2" i="7" s="1"/>
  <c r="I2" i="7"/>
  <c r="M2" i="7" s="1"/>
  <c r="Q2" i="7" s="1"/>
  <c r="U2" i="7" s="1"/>
  <c r="Y2" i="7" s="1"/>
  <c r="AC2" i="7" s="1"/>
  <c r="AG2" i="7" s="1"/>
  <c r="AK2" i="7" s="1"/>
  <c r="AO2" i="7" s="1"/>
  <c r="J2" i="7"/>
  <c r="N2" i="7" s="1"/>
  <c r="R2" i="7" s="1"/>
  <c r="V2" i="7" s="1"/>
  <c r="Z2" i="7" s="1"/>
  <c r="AD2" i="7" s="1"/>
  <c r="AH2" i="7" s="1"/>
  <c r="AL2" i="7" s="1"/>
  <c r="G2" i="7"/>
  <c r="K2" i="7" s="1"/>
  <c r="O2" i="7" s="1"/>
  <c r="S2" i="7" s="1"/>
  <c r="W2" i="7" s="1"/>
  <c r="AA2" i="7" s="1"/>
  <c r="AE2" i="7" s="1"/>
  <c r="AI2" i="7" s="1"/>
  <c r="AM2" i="7" s="1"/>
  <c r="AA458" i="3"/>
  <c r="Y9" i="4" a="1"/>
  <c r="Y9" i="4" s="1"/>
  <c r="W519" i="3"/>
  <c r="U10" i="4" a="1"/>
  <c r="U10" i="4" s="1"/>
  <c r="AI519" i="3"/>
  <c r="AG10" i="4" a="1"/>
  <c r="AG10" i="4" s="1"/>
  <c r="Q115" i="3"/>
  <c r="K577" i="3"/>
  <c r="O3" i="4" a="1"/>
  <c r="O3" i="4" s="1"/>
  <c r="K580" i="3" a="1"/>
  <c r="K580" i="3" s="1"/>
  <c r="K582" i="3" s="1"/>
  <c r="I11" i="4" s="1" a="1"/>
  <c r="I11" i="4" s="1"/>
  <c r="I7" i="4" a="1"/>
  <c r="I7" i="4" s="1"/>
  <c r="C2" i="4" a="1"/>
  <c r="C2" i="4"/>
  <c r="D2" i="4" a="1"/>
  <c r="D2" i="4"/>
  <c r="E2" i="4" a="1"/>
  <c r="E2" i="4"/>
  <c r="F2" i="4" a="1"/>
  <c r="F2" i="4"/>
  <c r="G2" i="4" a="1"/>
  <c r="G2" i="4"/>
  <c r="H2" i="4" a="1"/>
  <c r="H2" i="4"/>
  <c r="I2" i="4" a="1"/>
  <c r="I2" i="4" s="1"/>
  <c r="J2" i="4" a="1"/>
  <c r="J2" i="4" s="1"/>
  <c r="K2" i="4" a="1"/>
  <c r="K2" i="4"/>
  <c r="L2" i="4" a="1"/>
  <c r="L2" i="4"/>
  <c r="M2" i="4" a="1"/>
  <c r="M2" i="4"/>
  <c r="N2" i="4" a="1"/>
  <c r="N2" i="4"/>
  <c r="O2" i="4" a="1"/>
  <c r="O2" i="4" s="1"/>
  <c r="P2" i="4" a="1"/>
  <c r="P2" i="4"/>
  <c r="Q2" i="4" a="1"/>
  <c r="Q2" i="4"/>
  <c r="R2" i="4" a="1"/>
  <c r="R2" i="4"/>
  <c r="S2" i="4" a="1"/>
  <c r="S2" i="4"/>
  <c r="T2" i="4" a="1"/>
  <c r="T2" i="4"/>
  <c r="U2" i="4" a="1"/>
  <c r="U2" i="4" s="1"/>
  <c r="V2" i="4" a="1"/>
  <c r="V2" i="4"/>
  <c r="W2" i="4" a="1"/>
  <c r="W2" i="4"/>
  <c r="X2" i="4" a="1"/>
  <c r="X2" i="4"/>
  <c r="Y2" i="4" a="1"/>
  <c r="Y2" i="4" s="1"/>
  <c r="Z2" i="4" a="1"/>
  <c r="Z2" i="4"/>
  <c r="AA2" i="4" a="1"/>
  <c r="AA2" i="4"/>
  <c r="AB2" i="4" a="1"/>
  <c r="AB2" i="4"/>
  <c r="AC2" i="4" a="1"/>
  <c r="AC2" i="4"/>
  <c r="AD2" i="4" a="1"/>
  <c r="AD2" i="4"/>
  <c r="AE2" i="4" a="1"/>
  <c r="AE2" i="4"/>
  <c r="AF2" i="4" a="1"/>
  <c r="AF2" i="4"/>
  <c r="AG2" i="4" a="1"/>
  <c r="AG2" i="4" s="1"/>
  <c r="AH2" i="4" a="1"/>
  <c r="AH2" i="4"/>
  <c r="AI2" i="4" a="1"/>
  <c r="AI2" i="4"/>
  <c r="AJ2" i="4" a="1"/>
  <c r="AJ2" i="4" s="1"/>
  <c r="AK2" i="4" a="1"/>
  <c r="AK2" i="4"/>
  <c r="AL2" i="4" a="1"/>
  <c r="AL2" i="4"/>
  <c r="AM2" i="4" a="1"/>
  <c r="AM2" i="4"/>
  <c r="AN2" i="4" a="1"/>
  <c r="AN2" i="4"/>
  <c r="AO2" i="4" a="1"/>
  <c r="AO2" i="4"/>
  <c r="C3" i="4" a="1"/>
  <c r="C3" i="4"/>
  <c r="D3" i="4" a="1"/>
  <c r="D3" i="4"/>
  <c r="E3" i="4" a="1"/>
  <c r="E3" i="4"/>
  <c r="F3" i="4" a="1"/>
  <c r="F3" i="4" s="1"/>
  <c r="G3" i="4" a="1"/>
  <c r="G3" i="4" s="1"/>
  <c r="H3" i="4" a="1"/>
  <c r="H3" i="4"/>
  <c r="I3" i="4" a="1"/>
  <c r="I3" i="4" s="1"/>
  <c r="J3" i="4" a="1"/>
  <c r="J3" i="4" s="1"/>
  <c r="K3" i="4" a="1"/>
  <c r="K3" i="4" s="1"/>
  <c r="L3" i="4" a="1"/>
  <c r="L3" i="4" s="1"/>
  <c r="M3" i="4" a="1"/>
  <c r="M3" i="4"/>
  <c r="N3" i="4" a="1"/>
  <c r="N3" i="4" s="1"/>
  <c r="P3" i="4" a="1"/>
  <c r="P3" i="4" s="1"/>
  <c r="Q3" i="4" a="1"/>
  <c r="Q3" i="4" s="1"/>
  <c r="R3" i="4" a="1"/>
  <c r="R3" i="4"/>
  <c r="S3" i="4" a="1"/>
  <c r="S3" i="4" s="1"/>
  <c r="T3" i="4" a="1"/>
  <c r="T3" i="4" s="1"/>
  <c r="U3" i="4" a="1"/>
  <c r="U3" i="4" s="1"/>
  <c r="V3" i="4" a="1"/>
  <c r="V3" i="4" s="1"/>
  <c r="W3" i="4" a="1"/>
  <c r="W3" i="4" s="1"/>
  <c r="X3" i="4" a="1"/>
  <c r="X3" i="4" s="1"/>
  <c r="Y3" i="4" a="1"/>
  <c r="Y3" i="4" s="1"/>
  <c r="Z3" i="4" a="1"/>
  <c r="Z3" i="4" s="1"/>
  <c r="AA3" i="4" a="1"/>
  <c r="AA3" i="4" s="1"/>
  <c r="AB3" i="4" a="1"/>
  <c r="AB3" i="4" s="1"/>
  <c r="AC3" i="4" a="1"/>
  <c r="AC3" i="4" s="1"/>
  <c r="AD3" i="4" a="1"/>
  <c r="AD3" i="4" s="1"/>
  <c r="AE3" i="4" a="1"/>
  <c r="AE3" i="4" s="1"/>
  <c r="AF3" i="4" a="1"/>
  <c r="AF3" i="4" s="1"/>
  <c r="AG3" i="4" a="1"/>
  <c r="AG3" i="4" s="1"/>
  <c r="AH3" i="4" a="1"/>
  <c r="AH3" i="4" s="1"/>
  <c r="AI3" i="4" a="1"/>
  <c r="AI3" i="4" s="1"/>
  <c r="AJ3" i="4" a="1"/>
  <c r="AJ3" i="4" s="1"/>
  <c r="AK3" i="4" a="1"/>
  <c r="AK3" i="4" s="1"/>
  <c r="AL3" i="4" a="1"/>
  <c r="AL3" i="4" s="1"/>
  <c r="AM3" i="4" a="1"/>
  <c r="AM3" i="4" s="1"/>
  <c r="AN3" i="4" a="1"/>
  <c r="AN3" i="4" s="1"/>
  <c r="AO3" i="4" a="1"/>
  <c r="AO3" i="4" s="1"/>
  <c r="C4" i="4" a="1"/>
  <c r="C4" i="4" s="1"/>
  <c r="D4" i="4" a="1"/>
  <c r="D4" i="4" s="1"/>
  <c r="E4" i="4" a="1"/>
  <c r="E4" i="4" s="1"/>
  <c r="F4" i="4" a="1"/>
  <c r="F4" i="4" s="1"/>
  <c r="G4" i="4" a="1"/>
  <c r="G4" i="4" s="1"/>
  <c r="H4" i="4" a="1"/>
  <c r="H4" i="4" s="1"/>
  <c r="I4" i="4" a="1"/>
  <c r="I4" i="4" s="1"/>
  <c r="J4" i="4" a="1"/>
  <c r="J4" i="4" s="1"/>
  <c r="K4" i="4" a="1"/>
  <c r="K4" i="4" s="1"/>
  <c r="L4" i="4" a="1"/>
  <c r="L4" i="4" s="1"/>
  <c r="M4" i="4" a="1"/>
  <c r="M4" i="4" s="1"/>
  <c r="N4" i="4" a="1"/>
  <c r="N4" i="4" s="1"/>
  <c r="O4" i="4" a="1"/>
  <c r="O4" i="4" s="1"/>
  <c r="P4" i="4" a="1"/>
  <c r="P4" i="4" s="1"/>
  <c r="Q4" i="4" a="1"/>
  <c r="Q4" i="4" s="1"/>
  <c r="R4" i="4" a="1"/>
  <c r="R4" i="4" s="1"/>
  <c r="S4" i="4" a="1"/>
  <c r="S4" i="4" s="1"/>
  <c r="T4" i="4" a="1"/>
  <c r="T4" i="4" s="1"/>
  <c r="U4" i="4" a="1"/>
  <c r="U4" i="4" s="1"/>
  <c r="V4" i="4" a="1"/>
  <c r="V4" i="4" s="1"/>
  <c r="W4" i="4" a="1"/>
  <c r="W4" i="4" s="1"/>
  <c r="X4" i="4" a="1"/>
  <c r="X4" i="4" s="1"/>
  <c r="Y4" i="4" a="1"/>
  <c r="Y4" i="4" s="1"/>
  <c r="Z4" i="4" a="1"/>
  <c r="Z4" i="4" s="1"/>
  <c r="AA4" i="4" a="1"/>
  <c r="AA4" i="4" s="1"/>
  <c r="AB4" i="4" a="1"/>
  <c r="AB4" i="4" s="1"/>
  <c r="AC4" i="4" a="1"/>
  <c r="AC4" i="4" s="1"/>
  <c r="AD4" i="4" a="1"/>
  <c r="AD4" i="4" s="1"/>
  <c r="AE4" i="4" a="1"/>
  <c r="AE4" i="4" s="1"/>
  <c r="AF4" i="4" a="1"/>
  <c r="AF4" i="4" s="1"/>
  <c r="AG4" i="4" a="1"/>
  <c r="AG4" i="4" s="1"/>
  <c r="AH4" i="4" a="1"/>
  <c r="AH4" i="4" s="1"/>
  <c r="AI4" i="4" a="1"/>
  <c r="AI4" i="4" s="1"/>
  <c r="AJ4" i="4" a="1"/>
  <c r="AJ4" i="4" s="1"/>
  <c r="AK4" i="4" a="1"/>
  <c r="AK4" i="4" s="1"/>
  <c r="AL4" i="4" a="1"/>
  <c r="AL4" i="4" s="1"/>
  <c r="AM4" i="4" a="1"/>
  <c r="AM4" i="4" s="1"/>
  <c r="AN4" i="4" a="1"/>
  <c r="AN4" i="4" s="1"/>
  <c r="AO4" i="4" a="1"/>
  <c r="AO4" i="4" s="1"/>
  <c r="C5" i="4" a="1"/>
  <c r="C5" i="4" s="1"/>
  <c r="D5" i="4" a="1"/>
  <c r="D5" i="4" s="1"/>
  <c r="E5" i="4" a="1"/>
  <c r="E5" i="4" s="1"/>
  <c r="F5" i="4" a="1"/>
  <c r="F5" i="4" s="1"/>
  <c r="G5" i="4" a="1"/>
  <c r="G5" i="4" s="1"/>
  <c r="H5" i="4" a="1"/>
  <c r="H5" i="4" s="1"/>
  <c r="I5" i="4" a="1"/>
  <c r="I5" i="4" s="1"/>
  <c r="J5" i="4" a="1"/>
  <c r="J5" i="4" s="1"/>
  <c r="K5" i="4" a="1"/>
  <c r="K5" i="4" s="1"/>
  <c r="L5" i="4" a="1"/>
  <c r="L5" i="4" s="1"/>
  <c r="M5" i="4" a="1"/>
  <c r="M5" i="4" s="1"/>
  <c r="N5" i="4" a="1"/>
  <c r="N5" i="4" s="1"/>
  <c r="O5" i="4" a="1"/>
  <c r="O5" i="4" s="1"/>
  <c r="P5" i="4" a="1"/>
  <c r="P5" i="4" s="1"/>
  <c r="Q5" i="4" a="1"/>
  <c r="Q5" i="4" s="1"/>
  <c r="R5" i="4" a="1"/>
  <c r="R5" i="4" s="1"/>
  <c r="S5" i="4" a="1"/>
  <c r="S5" i="4" s="1"/>
  <c r="T5" i="4" a="1"/>
  <c r="T5" i="4" s="1"/>
  <c r="U5" i="4" a="1"/>
  <c r="U5" i="4" s="1"/>
  <c r="V5" i="4" a="1"/>
  <c r="V5" i="4" s="1"/>
  <c r="W5" i="4" a="1"/>
  <c r="W5" i="4" s="1"/>
  <c r="X5" i="4" a="1"/>
  <c r="X5" i="4" s="1"/>
  <c r="Y5" i="4" a="1"/>
  <c r="Y5" i="4" s="1"/>
  <c r="Z5" i="4" a="1"/>
  <c r="Z5" i="4" s="1"/>
  <c r="AA5" i="4" a="1"/>
  <c r="AA5" i="4" s="1"/>
  <c r="AB5" i="4" a="1"/>
  <c r="AB5" i="4" s="1"/>
  <c r="AC5" i="4" a="1"/>
  <c r="AC5" i="4" s="1"/>
  <c r="AD5" i="4" a="1"/>
  <c r="AD5" i="4" s="1"/>
  <c r="AE5" i="4" a="1"/>
  <c r="AE5" i="4" s="1"/>
  <c r="AF5" i="4" a="1"/>
  <c r="AF5" i="4" s="1"/>
  <c r="AG5" i="4" a="1"/>
  <c r="AG5" i="4" s="1"/>
  <c r="AH5" i="4" a="1"/>
  <c r="AH5" i="4" s="1"/>
  <c r="AI5" i="4" a="1"/>
  <c r="AI5" i="4" s="1"/>
  <c r="AJ5" i="4" a="1"/>
  <c r="AJ5" i="4" s="1"/>
  <c r="AK5" i="4" a="1"/>
  <c r="AK5" i="4" s="1"/>
  <c r="AL5" i="4" a="1"/>
  <c r="AL5" i="4" s="1"/>
  <c r="AM5" i="4" a="1"/>
  <c r="AM5" i="4" s="1"/>
  <c r="AN5" i="4" a="1"/>
  <c r="AN5" i="4" s="1"/>
  <c r="AO5" i="4" a="1"/>
  <c r="AO5" i="4" s="1"/>
  <c r="C6" i="4" a="1"/>
  <c r="C6" i="4" s="1"/>
  <c r="D6" i="4" a="1"/>
  <c r="D6" i="4" s="1"/>
  <c r="E6" i="4" a="1"/>
  <c r="E6" i="4" s="1"/>
  <c r="F6" i="4" a="1"/>
  <c r="F6" i="4" s="1"/>
  <c r="G6" i="4" a="1"/>
  <c r="G6" i="4" s="1"/>
  <c r="H6" i="4" a="1"/>
  <c r="H6" i="4" s="1"/>
  <c r="I6" i="4" a="1"/>
  <c r="I6" i="4" s="1"/>
  <c r="J6" i="4" a="1"/>
  <c r="J6" i="4" s="1"/>
  <c r="K6" i="4" a="1"/>
  <c r="K6" i="4" s="1"/>
  <c r="L6" i="4" a="1"/>
  <c r="L6" i="4" s="1"/>
  <c r="M6" i="4" a="1"/>
  <c r="M6" i="4" s="1"/>
  <c r="N6" i="4" a="1"/>
  <c r="N6" i="4" s="1"/>
  <c r="O6" i="4" a="1"/>
  <c r="O6" i="4" s="1"/>
  <c r="P6" i="4" a="1"/>
  <c r="P6" i="4" s="1"/>
  <c r="Q6" i="4" a="1"/>
  <c r="Q6" i="4" s="1"/>
  <c r="R6" i="4" a="1"/>
  <c r="R6" i="4" s="1"/>
  <c r="S6" i="4" a="1"/>
  <c r="S6" i="4" s="1"/>
  <c r="T6" i="4" a="1"/>
  <c r="T6" i="4" s="1"/>
  <c r="U6" i="4" a="1"/>
  <c r="U6" i="4" s="1"/>
  <c r="V6" i="4" a="1"/>
  <c r="V6" i="4" s="1"/>
  <c r="W6" i="4" a="1"/>
  <c r="W6" i="4" s="1"/>
  <c r="X6" i="4" a="1"/>
  <c r="X6" i="4" s="1"/>
  <c r="Y6" i="4" a="1"/>
  <c r="Y6" i="4" s="1"/>
  <c r="Z6" i="4" a="1"/>
  <c r="Z6" i="4" s="1"/>
  <c r="AA6" i="4" a="1"/>
  <c r="AA6" i="4" s="1"/>
  <c r="AB6" i="4" a="1"/>
  <c r="AB6" i="4" s="1"/>
  <c r="AC6" i="4" a="1"/>
  <c r="AC6" i="4" s="1"/>
  <c r="AD6" i="4" a="1"/>
  <c r="AD6" i="4" s="1"/>
  <c r="AE6" i="4" a="1"/>
  <c r="AE6" i="4" s="1"/>
  <c r="AF6" i="4" a="1"/>
  <c r="AF6" i="4" s="1"/>
  <c r="AG6" i="4" a="1"/>
  <c r="AG6" i="4" s="1"/>
  <c r="AH6" i="4" a="1"/>
  <c r="AH6" i="4" s="1"/>
  <c r="AI6" i="4" a="1"/>
  <c r="AI6" i="4" s="1"/>
  <c r="AJ6" i="4" a="1"/>
  <c r="AJ6" i="4" s="1"/>
  <c r="AK6" i="4" a="1"/>
  <c r="AK6" i="4" s="1"/>
  <c r="AL6" i="4" a="1"/>
  <c r="AL6" i="4" s="1"/>
  <c r="AM6" i="4" a="1"/>
  <c r="AM6" i="4" s="1"/>
  <c r="AN6" i="4" a="1"/>
  <c r="AN6" i="4" s="1"/>
  <c r="AO6" i="4" a="1"/>
  <c r="AO6" i="4" s="1"/>
  <c r="C7" i="4" a="1"/>
  <c r="C7" i="4" s="1"/>
  <c r="D7" i="4" a="1"/>
  <c r="D7" i="4" s="1"/>
  <c r="E7" i="4" a="1"/>
  <c r="E7" i="4" s="1"/>
  <c r="F7" i="4" a="1"/>
  <c r="F7" i="4" s="1"/>
  <c r="G7" i="4" a="1"/>
  <c r="G7" i="4" s="1"/>
  <c r="H7" i="4" a="1"/>
  <c r="H7" i="4" s="1"/>
  <c r="J7" i="4" a="1"/>
  <c r="J7" i="4" s="1"/>
  <c r="K7" i="4" a="1"/>
  <c r="K7" i="4" s="1"/>
  <c r="L7" i="4" a="1"/>
  <c r="L7" i="4" s="1"/>
  <c r="M7" i="4" a="1"/>
  <c r="M7" i="4" s="1"/>
  <c r="N7" i="4" a="1"/>
  <c r="N7" i="4" s="1"/>
  <c r="O7" i="4" a="1"/>
  <c r="O7" i="4" s="1"/>
  <c r="P7" i="4" a="1"/>
  <c r="P7" i="4" s="1"/>
  <c r="Q7" i="4" a="1"/>
  <c r="Q7" i="4" s="1"/>
  <c r="R7" i="4" a="1"/>
  <c r="R7" i="4" s="1"/>
  <c r="S7" i="4" a="1"/>
  <c r="S7" i="4" s="1"/>
  <c r="T7" i="4" a="1"/>
  <c r="T7" i="4" s="1"/>
  <c r="U7" i="4" a="1"/>
  <c r="U7" i="4" s="1"/>
  <c r="V7" i="4" a="1"/>
  <c r="V7" i="4" s="1"/>
  <c r="W7" i="4" a="1"/>
  <c r="W7" i="4" s="1"/>
  <c r="X7" i="4" a="1"/>
  <c r="X7" i="4" s="1"/>
  <c r="Y7" i="4" a="1"/>
  <c r="Y7" i="4" s="1"/>
  <c r="Z7" i="4" a="1"/>
  <c r="Z7" i="4" s="1"/>
  <c r="AA7" i="4" a="1"/>
  <c r="AA7" i="4" s="1"/>
  <c r="AB7" i="4" a="1"/>
  <c r="AB7" i="4" s="1"/>
  <c r="AC7" i="4" a="1"/>
  <c r="AC7" i="4" s="1"/>
  <c r="AD7" i="4" a="1"/>
  <c r="AD7" i="4" s="1"/>
  <c r="AE7" i="4" a="1"/>
  <c r="AE7" i="4" s="1"/>
  <c r="AF7" i="4" a="1"/>
  <c r="AF7" i="4" s="1"/>
  <c r="AG7" i="4" a="1"/>
  <c r="AG7" i="4" s="1"/>
  <c r="AH7" i="4" a="1"/>
  <c r="AH7" i="4" s="1"/>
  <c r="AI7" i="4" a="1"/>
  <c r="AI7" i="4" s="1"/>
  <c r="AJ7" i="4" a="1"/>
  <c r="AJ7" i="4" s="1"/>
  <c r="AK7" i="4" a="1"/>
  <c r="AK7" i="4" s="1"/>
  <c r="AL7" i="4" a="1"/>
  <c r="AL7" i="4" s="1"/>
  <c r="AM7" i="4" a="1"/>
  <c r="AM7" i="4" s="1"/>
  <c r="AN7" i="4" a="1"/>
  <c r="AN7" i="4" s="1"/>
  <c r="AO7" i="4" a="1"/>
  <c r="AO7" i="4" s="1"/>
  <c r="C8" i="4" a="1"/>
  <c r="C8" i="4" s="1"/>
  <c r="D8" i="4" a="1"/>
  <c r="D8" i="4" s="1"/>
  <c r="E8" i="4" a="1"/>
  <c r="E8" i="4" s="1"/>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AG8" i="4" a="1"/>
  <c r="AG8" i="4" s="1"/>
  <c r="AH8" i="4" a="1"/>
  <c r="AH8" i="4" s="1"/>
  <c r="AI8" i="4" a="1"/>
  <c r="AI8" i="4" s="1"/>
  <c r="AJ8" i="4" a="1"/>
  <c r="AJ8" i="4" s="1"/>
  <c r="AK8" i="4" a="1"/>
  <c r="AK8" i="4" s="1"/>
  <c r="AL8" i="4" a="1"/>
  <c r="AL8" i="4" s="1"/>
  <c r="AM8" i="4" a="1"/>
  <c r="AM8" i="4" s="1"/>
  <c r="AN8" i="4" a="1"/>
  <c r="AN8" i="4" s="1"/>
  <c r="AO8" i="4" a="1"/>
  <c r="AO8" i="4" s="1"/>
  <c r="C9" i="4" a="1"/>
  <c r="C9" i="4" s="1"/>
  <c r="D9" i="4" a="1"/>
  <c r="D9" i="4" s="1"/>
  <c r="E9" i="4" a="1"/>
  <c r="E9" i="4" s="1"/>
  <c r="F9" i="4" a="1"/>
  <c r="F9" i="4" s="1"/>
  <c r="G9" i="4" a="1"/>
  <c r="G9" i="4" s="1"/>
  <c r="H9" i="4" a="1"/>
  <c r="H9" i="4" s="1"/>
  <c r="I9" i="4" a="1"/>
  <c r="I9" i="4" s="1"/>
  <c r="J9" i="4" a="1"/>
  <c r="J9" i="4" s="1"/>
  <c r="K9" i="4" a="1"/>
  <c r="K9" i="4" s="1"/>
  <c r="L9" i="4" a="1"/>
  <c r="L9" i="4" s="1"/>
  <c r="M9" i="4" a="1"/>
  <c r="M9" i="4" s="1"/>
  <c r="N9" i="4" a="1"/>
  <c r="N9" i="4" s="1"/>
  <c r="O9" i="4" a="1"/>
  <c r="O9" i="4" s="1"/>
  <c r="P9" i="4" a="1"/>
  <c r="P9" i="4" s="1"/>
  <c r="Q9" i="4" a="1"/>
  <c r="Q9" i="4" s="1"/>
  <c r="R9" i="4" a="1"/>
  <c r="R9" i="4" s="1"/>
  <c r="S9" i="4" a="1"/>
  <c r="S9" i="4" s="1"/>
  <c r="T9" i="4" a="1"/>
  <c r="T9" i="4" s="1"/>
  <c r="U9" i="4" a="1"/>
  <c r="U9" i="4" s="1"/>
  <c r="V9" i="4" a="1"/>
  <c r="V9" i="4" s="1"/>
  <c r="W9" i="4" a="1"/>
  <c r="W9" i="4" s="1"/>
  <c r="X9" i="4" a="1"/>
  <c r="X9" i="4" s="1"/>
  <c r="Z9" i="4" a="1"/>
  <c r="Z9" i="4" s="1"/>
  <c r="AA9" i="4" a="1"/>
  <c r="AA9" i="4" s="1"/>
  <c r="AB9" i="4" a="1"/>
  <c r="AB9" i="4" s="1"/>
  <c r="AC9" i="4" a="1"/>
  <c r="AC9" i="4" s="1"/>
  <c r="AD9" i="4" a="1"/>
  <c r="AD9" i="4" s="1"/>
  <c r="AE9" i="4" a="1"/>
  <c r="AE9" i="4" s="1"/>
  <c r="AF9" i="4" a="1"/>
  <c r="AF9" i="4" s="1"/>
  <c r="AG9" i="4" a="1"/>
  <c r="AG9" i="4" s="1"/>
  <c r="AH9" i="4" a="1"/>
  <c r="AH9" i="4" s="1"/>
  <c r="AI9" i="4" a="1"/>
  <c r="AI9" i="4" s="1"/>
  <c r="AJ9" i="4" a="1"/>
  <c r="AJ9" i="4" s="1"/>
  <c r="AK9" i="4" a="1"/>
  <c r="AK9" i="4" s="1"/>
  <c r="AL9" i="4" a="1"/>
  <c r="AL9" i="4" s="1"/>
  <c r="AM9" i="4" a="1"/>
  <c r="AM9" i="4" s="1"/>
  <c r="AN9" i="4" a="1"/>
  <c r="AN9" i="4" s="1"/>
  <c r="AO9" i="4" a="1"/>
  <c r="AO9" i="4" s="1"/>
  <c r="C10" i="4" a="1"/>
  <c r="C10" i="4" s="1"/>
  <c r="D10" i="4" a="1"/>
  <c r="D10" i="4" s="1"/>
  <c r="E10" i="4" a="1"/>
  <c r="E10" i="4" s="1"/>
  <c r="F10" i="4" a="1"/>
  <c r="F10" i="4" s="1"/>
  <c r="G10" i="4" a="1"/>
  <c r="G10" i="4" s="1"/>
  <c r="H10" i="4" a="1"/>
  <c r="H10" i="4" s="1"/>
  <c r="I10" i="4" a="1"/>
  <c r="I10" i="4" s="1"/>
  <c r="J10" i="4" a="1"/>
  <c r="J10" i="4" s="1"/>
  <c r="K10" i="4" a="1"/>
  <c r="K10" i="4" s="1"/>
  <c r="L10" i="4" a="1"/>
  <c r="L10" i="4" s="1"/>
  <c r="M10" i="4" a="1"/>
  <c r="M10" i="4" s="1"/>
  <c r="N10" i="4" a="1"/>
  <c r="N10" i="4" s="1"/>
  <c r="O10" i="4" a="1"/>
  <c r="O10" i="4" s="1"/>
  <c r="P10" i="4" a="1"/>
  <c r="P10" i="4" s="1"/>
  <c r="Q10" i="4" a="1"/>
  <c r="Q10" i="4" s="1"/>
  <c r="R10" i="4" a="1"/>
  <c r="R10" i="4" s="1"/>
  <c r="S10" i="4" a="1"/>
  <c r="S10" i="4" s="1"/>
  <c r="T10" i="4" a="1"/>
  <c r="T10" i="4" s="1"/>
  <c r="V10" i="4" a="1"/>
  <c r="V10" i="4" s="1"/>
  <c r="W10" i="4" a="1"/>
  <c r="W10" i="4" s="1"/>
  <c r="X10" i="4" a="1"/>
  <c r="X10" i="4" s="1"/>
  <c r="Y10" i="4" a="1"/>
  <c r="Y10" i="4" s="1"/>
  <c r="Z10" i="4" a="1"/>
  <c r="Z10" i="4" s="1"/>
  <c r="AA10" i="4" a="1"/>
  <c r="AA10" i="4" s="1"/>
  <c r="AB10" i="4" a="1"/>
  <c r="AB10" i="4" s="1"/>
  <c r="AC10" i="4" a="1"/>
  <c r="AC10" i="4" s="1"/>
  <c r="AD10" i="4" a="1"/>
  <c r="AD10" i="4" s="1"/>
  <c r="AE10" i="4" a="1"/>
  <c r="AE10" i="4" s="1"/>
  <c r="AF10" i="4" a="1"/>
  <c r="AF10" i="4" s="1"/>
  <c r="AH10" i="4" a="1"/>
  <c r="AH10" i="4" s="1"/>
  <c r="AI10" i="4" a="1"/>
  <c r="AI10" i="4" s="1"/>
  <c r="AJ10" i="4" a="1"/>
  <c r="AJ10" i="4" s="1"/>
  <c r="AK10" i="4" a="1"/>
  <c r="AK10" i="4" s="1"/>
  <c r="AL10" i="4" a="1"/>
  <c r="AL10" i="4" s="1"/>
  <c r="AM10" i="4" a="1"/>
  <c r="AM10" i="4" s="1"/>
  <c r="AN10" i="4" a="1"/>
  <c r="AN10" i="4" s="1"/>
  <c r="AO10" i="4" a="1"/>
  <c r="AO10" i="4" s="1"/>
  <c r="C11" i="4" a="1"/>
  <c r="C11" i="4" s="1"/>
  <c r="D11" i="4" a="1"/>
  <c r="D11" i="4" s="1"/>
  <c r="E11" i="4" a="1"/>
  <c r="E11" i="4" s="1"/>
  <c r="F11" i="4" a="1"/>
  <c r="F11" i="4" s="1"/>
  <c r="G11" i="4" a="1"/>
  <c r="G11" i="4" s="1"/>
  <c r="H11" i="4" a="1"/>
  <c r="H11" i="4" s="1"/>
  <c r="J11" i="4" a="1"/>
  <c r="J11" i="4" s="1"/>
  <c r="K11" i="4" a="1"/>
  <c r="K11" i="4" s="1"/>
  <c r="L11" i="4" a="1"/>
  <c r="L11" i="4" s="1"/>
  <c r="M11" i="4" a="1"/>
  <c r="M11" i="4" s="1"/>
  <c r="N11" i="4" a="1"/>
  <c r="N11" i="4" s="1"/>
  <c r="O11" i="4" a="1"/>
  <c r="O11" i="4" s="1"/>
  <c r="P11" i="4" a="1"/>
  <c r="P11" i="4" s="1"/>
  <c r="Q11" i="4" a="1"/>
  <c r="Q11" i="4" s="1"/>
  <c r="R11" i="4" a="1"/>
  <c r="R11" i="4" s="1"/>
  <c r="S11" i="4" a="1"/>
  <c r="S11" i="4" s="1"/>
  <c r="T11" i="4" a="1"/>
  <c r="T11" i="4" s="1"/>
  <c r="U11" i="4" a="1"/>
  <c r="U11" i="4" s="1"/>
  <c r="V11" i="4" a="1"/>
  <c r="V11" i="4" s="1"/>
  <c r="W11" i="4" a="1"/>
  <c r="W11" i="4" s="1"/>
  <c r="X11" i="4" a="1"/>
  <c r="X11" i="4" s="1"/>
  <c r="Y11" i="4" a="1"/>
  <c r="Y11" i="4" s="1"/>
  <c r="Z11" i="4" a="1"/>
  <c r="Z11" i="4" s="1"/>
  <c r="AA11" i="4" a="1"/>
  <c r="AA11" i="4" s="1"/>
  <c r="AB11" i="4" a="1"/>
  <c r="AB11" i="4" s="1"/>
  <c r="AC11" i="4" a="1"/>
  <c r="AC11" i="4" s="1"/>
  <c r="AD11" i="4" a="1"/>
  <c r="AD11" i="4" s="1"/>
  <c r="AE11" i="4" a="1"/>
  <c r="AE11" i="4" s="1"/>
  <c r="AF11" i="4" a="1"/>
  <c r="AF11" i="4" s="1"/>
  <c r="AG11" i="4" a="1"/>
  <c r="AG11" i="4" s="1"/>
  <c r="AH11" i="4" a="1"/>
  <c r="AH11" i="4" s="1"/>
  <c r="AI11" i="4" a="1"/>
  <c r="AI11" i="4" s="1"/>
  <c r="AJ11" i="4" a="1"/>
  <c r="AJ11" i="4" s="1"/>
  <c r="AK11" i="4" a="1"/>
  <c r="AK11" i="4" s="1"/>
  <c r="AL11" i="4" a="1"/>
  <c r="AL11" i="4" s="1"/>
  <c r="AM11" i="4" a="1"/>
  <c r="AM11" i="4" s="1"/>
  <c r="AN11" i="4" a="1"/>
  <c r="AN11" i="4" s="1"/>
  <c r="AO11" i="4" a="1"/>
  <c r="AO11" i="4" s="1"/>
  <c r="C12" i="4" a="1"/>
  <c r="C12" i="4" s="1"/>
  <c r="D12" i="4" a="1"/>
  <c r="D12" i="4" s="1"/>
  <c r="E12" i="4" a="1"/>
  <c r="E12" i="4" s="1"/>
  <c r="F12" i="4" a="1"/>
  <c r="F12" i="4" s="1"/>
  <c r="G12" i="4" a="1"/>
  <c r="G12" i="4" s="1"/>
  <c r="H12" i="4" a="1"/>
  <c r="H12" i="4" s="1"/>
  <c r="I12" i="4" a="1"/>
  <c r="I12" i="4" s="1"/>
  <c r="J12" i="4" a="1"/>
  <c r="J12" i="4" s="1"/>
  <c r="K12" i="4" a="1"/>
  <c r="K12" i="4" s="1"/>
  <c r="L12" i="4" a="1"/>
  <c r="L12" i="4" s="1"/>
  <c r="M12" i="4" a="1"/>
  <c r="M12" i="4" s="1"/>
  <c r="N12" i="4" a="1"/>
  <c r="N12" i="4" s="1"/>
  <c r="O12" i="4" a="1"/>
  <c r="O12" i="4" s="1"/>
  <c r="P12" i="4" a="1"/>
  <c r="P12" i="4" s="1"/>
  <c r="Q12" i="4" a="1"/>
  <c r="Q12" i="4" s="1"/>
  <c r="R12" i="4" a="1"/>
  <c r="R12" i="4" s="1"/>
  <c r="S12" i="4" a="1"/>
  <c r="S12" i="4" s="1"/>
  <c r="T12" i="4" a="1"/>
  <c r="T12" i="4" s="1"/>
  <c r="U12" i="4" a="1"/>
  <c r="U12" i="4" s="1"/>
  <c r="V12" i="4" a="1"/>
  <c r="V12" i="4" s="1"/>
  <c r="W12" i="4" a="1"/>
  <c r="W12" i="4" s="1"/>
  <c r="X12" i="4" a="1"/>
  <c r="X12" i="4" s="1"/>
  <c r="Y12" i="4" a="1"/>
  <c r="Y12" i="4" s="1"/>
  <c r="Z12" i="4" a="1"/>
  <c r="Z12" i="4" s="1"/>
  <c r="AA12" i="4" a="1"/>
  <c r="AA12" i="4" s="1"/>
  <c r="AB12" i="4" a="1"/>
  <c r="AB12" i="4" s="1"/>
  <c r="AC12" i="4" a="1"/>
  <c r="AC12" i="4" s="1"/>
  <c r="AD12" i="4" a="1"/>
  <c r="AD12" i="4" s="1"/>
  <c r="AE12" i="4" a="1"/>
  <c r="AE12" i="4" s="1"/>
  <c r="AF12" i="4" a="1"/>
  <c r="AF12" i="4" s="1"/>
  <c r="AG12" i="4" a="1"/>
  <c r="AG12" i="4" s="1"/>
  <c r="AH12" i="4" a="1"/>
  <c r="AH12" i="4" s="1"/>
  <c r="AI12" i="4" a="1"/>
  <c r="AI12" i="4" s="1"/>
  <c r="AJ12" i="4" a="1"/>
  <c r="AJ12" i="4" s="1"/>
  <c r="AK12" i="4" a="1"/>
  <c r="AK12" i="4" s="1"/>
  <c r="AL12" i="4" a="1"/>
  <c r="AL12" i="4" s="1"/>
  <c r="AM12" i="4" a="1"/>
  <c r="AM12" i="4" s="1"/>
  <c r="AN12" i="4" a="1"/>
  <c r="AN12" i="4" s="1"/>
  <c r="AO12" i="4" a="1"/>
  <c r="AO12" i="4" s="1"/>
  <c r="C13" i="4" a="1"/>
  <c r="C13" i="4" s="1"/>
  <c r="D13" i="4" a="1"/>
  <c r="D13" i="4" s="1"/>
  <c r="E13" i="4" a="1"/>
  <c r="E13" i="4" s="1"/>
  <c r="F13" i="4" a="1"/>
  <c r="F13" i="4" s="1"/>
  <c r="G13" i="4" a="1"/>
  <c r="G13" i="4" s="1"/>
  <c r="H13" i="4" a="1"/>
  <c r="H13" i="4" s="1"/>
  <c r="I13" i="4" a="1"/>
  <c r="I13" i="4" s="1"/>
  <c r="J13" i="4" a="1"/>
  <c r="J13" i="4" s="1"/>
  <c r="K13" i="4" a="1"/>
  <c r="K13" i="4" s="1"/>
  <c r="L13" i="4" a="1"/>
  <c r="L13" i="4" s="1"/>
  <c r="M13" i="4" a="1"/>
  <c r="M13" i="4" s="1"/>
  <c r="N13" i="4" a="1"/>
  <c r="N13" i="4" s="1"/>
  <c r="O13" i="4" a="1"/>
  <c r="O13" i="4" s="1"/>
  <c r="P13" i="4" a="1"/>
  <c r="P13" i="4" s="1"/>
  <c r="Q13" i="4" a="1"/>
  <c r="Q13" i="4" s="1"/>
  <c r="R13" i="4" a="1"/>
  <c r="R13" i="4" s="1"/>
  <c r="S13" i="4" a="1"/>
  <c r="S13" i="4" s="1"/>
  <c r="T13" i="4" a="1"/>
  <c r="T13" i="4" s="1"/>
  <c r="U13" i="4" a="1"/>
  <c r="U13" i="4" s="1"/>
  <c r="V13" i="4" a="1"/>
  <c r="V13" i="4" s="1"/>
  <c r="W13" i="4" a="1"/>
  <c r="W13" i="4" s="1"/>
  <c r="X13" i="4" a="1"/>
  <c r="X13" i="4" s="1"/>
  <c r="Y13" i="4" a="1"/>
  <c r="Y13" i="4" s="1"/>
  <c r="Z13" i="4" a="1"/>
  <c r="Z13" i="4" s="1"/>
  <c r="AA13" i="4" a="1"/>
  <c r="AA13" i="4" s="1"/>
  <c r="AB13" i="4" a="1"/>
  <c r="AB13" i="4" s="1"/>
  <c r="AC13" i="4" a="1"/>
  <c r="AC13" i="4" s="1"/>
  <c r="AD13" i="4" a="1"/>
  <c r="AD13" i="4" s="1"/>
  <c r="AE13" i="4" a="1"/>
  <c r="AE13" i="4" s="1"/>
  <c r="AF13" i="4" a="1"/>
  <c r="AF13" i="4" s="1"/>
  <c r="AG13" i="4" a="1"/>
  <c r="AG13" i="4" s="1"/>
  <c r="AH13" i="4" a="1"/>
  <c r="AH13" i="4" s="1"/>
  <c r="AI13" i="4" a="1"/>
  <c r="AI13" i="4" s="1"/>
  <c r="AJ13" i="4" a="1"/>
  <c r="AJ13" i="4" s="1"/>
  <c r="AK13" i="4" a="1"/>
  <c r="AK13" i="4" s="1"/>
  <c r="AL13" i="4" a="1"/>
  <c r="AL13" i="4" s="1"/>
  <c r="AM13" i="4" a="1"/>
  <c r="AM13" i="4" s="1"/>
  <c r="AN13" i="4" a="1"/>
  <c r="AN13" i="4" s="1"/>
  <c r="AO13" i="4" a="1"/>
  <c r="AO13" i="4" s="1"/>
  <c r="C14" i="4" a="1"/>
  <c r="C14" i="4" s="1"/>
  <c r="D14" i="4" a="1"/>
  <c r="D14" i="4" s="1"/>
  <c r="E14" i="4" a="1"/>
  <c r="E14" i="4" s="1"/>
  <c r="F14" i="4" a="1"/>
  <c r="F14" i="4" s="1"/>
  <c r="G14" i="4" a="1"/>
  <c r="G14" i="4" s="1"/>
  <c r="H14" i="4" a="1"/>
  <c r="H14" i="4" s="1"/>
  <c r="I14" i="4" a="1"/>
  <c r="I14" i="4" s="1"/>
  <c r="J14" i="4" a="1"/>
  <c r="J14" i="4" s="1"/>
  <c r="K14" i="4" a="1"/>
  <c r="K14" i="4" s="1"/>
  <c r="L14" i="4" a="1"/>
  <c r="L14" i="4" s="1"/>
  <c r="M14" i="4" a="1"/>
  <c r="M14" i="4" s="1"/>
  <c r="N14" i="4" a="1"/>
  <c r="N14" i="4" s="1"/>
  <c r="O14" i="4" a="1"/>
  <c r="O14" i="4" s="1"/>
  <c r="P14" i="4" a="1"/>
  <c r="P14" i="4" s="1"/>
  <c r="Q14" i="4" a="1"/>
  <c r="Q14" i="4" s="1"/>
  <c r="R14" i="4" a="1"/>
  <c r="R14" i="4" s="1"/>
  <c r="S14" i="4" a="1"/>
  <c r="S14" i="4" s="1"/>
  <c r="T14" i="4" a="1"/>
  <c r="T14" i="4" s="1"/>
  <c r="U14" i="4" a="1"/>
  <c r="U14" i="4" s="1"/>
  <c r="V14" i="4" a="1"/>
  <c r="V14" i="4" s="1"/>
  <c r="W14" i="4" a="1"/>
  <c r="W14" i="4" s="1"/>
  <c r="X14" i="4" a="1"/>
  <c r="X14" i="4" s="1"/>
  <c r="Y14" i="4" a="1"/>
  <c r="Y14" i="4" s="1"/>
  <c r="Z14" i="4" a="1"/>
  <c r="Z14" i="4" s="1"/>
  <c r="AA14" i="4" a="1"/>
  <c r="AA14" i="4" s="1"/>
  <c r="AB14" i="4" a="1"/>
  <c r="AB14" i="4" s="1"/>
  <c r="AC14" i="4" a="1"/>
  <c r="AC14" i="4" s="1"/>
  <c r="AD14" i="4" a="1"/>
  <c r="AD14" i="4" s="1"/>
  <c r="AE14" i="4" a="1"/>
  <c r="AE14" i="4" s="1"/>
  <c r="AF14" i="4" a="1"/>
  <c r="AF14" i="4" s="1"/>
  <c r="AG14" i="4" a="1"/>
  <c r="AG14" i="4" s="1"/>
  <c r="AH14" i="4" a="1"/>
  <c r="AH14" i="4" s="1"/>
  <c r="AI14" i="4" a="1"/>
  <c r="AI14" i="4" s="1"/>
  <c r="AJ14" i="4" a="1"/>
  <c r="AJ14" i="4" s="1"/>
  <c r="AK14" i="4" a="1"/>
  <c r="AK14" i="4" s="1"/>
  <c r="AL14" i="4" a="1"/>
  <c r="AL14" i="4" s="1"/>
  <c r="AM14" i="4" a="1"/>
  <c r="AM14" i="4" s="1"/>
  <c r="AN14" i="4" a="1"/>
  <c r="AN14" i="4" s="1"/>
  <c r="AO14" i="4" a="1"/>
  <c r="AO14" i="4" s="1"/>
  <c r="C15" i="4" a="1"/>
  <c r="C15" i="4" s="1"/>
  <c r="D15" i="4" a="1"/>
  <c r="D15" i="4" s="1"/>
  <c r="E15" i="4" a="1"/>
  <c r="E15" i="4" s="1"/>
  <c r="F15" i="4" a="1"/>
  <c r="F15" i="4" s="1"/>
  <c r="G15" i="4" a="1"/>
  <c r="G15" i="4" s="1"/>
  <c r="H15" i="4" a="1"/>
  <c r="H15" i="4" s="1"/>
  <c r="I15" i="4" a="1"/>
  <c r="I15" i="4" s="1"/>
  <c r="J15" i="4" a="1"/>
  <c r="J15" i="4" s="1"/>
  <c r="K15" i="4" a="1"/>
  <c r="K15" i="4" s="1"/>
  <c r="L15" i="4" a="1"/>
  <c r="L15" i="4" s="1"/>
  <c r="M15" i="4" a="1"/>
  <c r="M15" i="4" s="1"/>
  <c r="N15" i="4" a="1"/>
  <c r="N15" i="4" s="1"/>
  <c r="O15" i="4" a="1"/>
  <c r="O15" i="4" s="1"/>
  <c r="P15" i="4" a="1"/>
  <c r="P15" i="4" s="1"/>
  <c r="Q15" i="4" a="1"/>
  <c r="Q15" i="4" s="1"/>
  <c r="R15" i="4" a="1"/>
  <c r="R15" i="4" s="1"/>
  <c r="S15" i="4" a="1"/>
  <c r="S15" i="4" s="1"/>
  <c r="T15" i="4" a="1"/>
  <c r="T15" i="4" s="1"/>
  <c r="U15" i="4" a="1"/>
  <c r="U15" i="4" s="1"/>
  <c r="V15" i="4" a="1"/>
  <c r="V15" i="4" s="1"/>
  <c r="W15" i="4" a="1"/>
  <c r="W15" i="4" s="1"/>
  <c r="X15" i="4" a="1"/>
  <c r="X15" i="4" s="1"/>
  <c r="Y15" i="4" a="1"/>
  <c r="Y15" i="4" s="1"/>
  <c r="Z15" i="4" a="1"/>
  <c r="Z15" i="4" s="1"/>
  <c r="AA15" i="4" a="1"/>
  <c r="AA15" i="4" s="1"/>
  <c r="AB15" i="4" a="1"/>
  <c r="AB15" i="4" s="1"/>
  <c r="AC15" i="4" a="1"/>
  <c r="AC15" i="4" s="1"/>
  <c r="AD15" i="4" a="1"/>
  <c r="AD15" i="4" s="1"/>
  <c r="AE15" i="4" a="1"/>
  <c r="AE15" i="4" s="1"/>
  <c r="AF15" i="4" a="1"/>
  <c r="AF15" i="4" s="1"/>
  <c r="AG15" i="4" a="1"/>
  <c r="AG15" i="4" s="1"/>
  <c r="AH15" i="4" a="1"/>
  <c r="AH15" i="4" s="1"/>
  <c r="AI15" i="4" a="1"/>
  <c r="AI15" i="4" s="1"/>
  <c r="AJ15" i="4" a="1"/>
  <c r="AJ15" i="4" s="1"/>
  <c r="AK15" i="4" a="1"/>
  <c r="AK15" i="4" s="1"/>
  <c r="AL15" i="4" a="1"/>
  <c r="AL15" i="4" s="1"/>
  <c r="AM15" i="4" a="1"/>
  <c r="AM15" i="4" s="1"/>
  <c r="AN15" i="4" a="1"/>
  <c r="AN15" i="4" s="1"/>
  <c r="AO15" i="4" a="1"/>
  <c r="AO15" i="4" s="1"/>
  <c r="C16" i="4" a="1"/>
  <c r="C16" i="4" s="1"/>
  <c r="D16" i="4" a="1"/>
  <c r="D16" i="4" s="1"/>
  <c r="E16" i="4" a="1"/>
  <c r="E16" i="4" s="1"/>
  <c r="F16" i="4" a="1"/>
  <c r="F16" i="4" s="1"/>
  <c r="G16" i="4" a="1"/>
  <c r="G16" i="4" s="1"/>
  <c r="H16" i="4" a="1"/>
  <c r="H16" i="4" s="1"/>
  <c r="I16" i="4" a="1"/>
  <c r="I16" i="4" s="1"/>
  <c r="J16" i="4" a="1"/>
  <c r="J16" i="4" s="1"/>
  <c r="K16" i="4" a="1"/>
  <c r="K16" i="4" s="1"/>
  <c r="L16" i="4" a="1"/>
  <c r="L16" i="4" s="1"/>
  <c r="M16" i="4" a="1"/>
  <c r="M16" i="4" s="1"/>
  <c r="N16" i="4" a="1"/>
  <c r="N16" i="4" s="1"/>
  <c r="O16" i="4" a="1"/>
  <c r="O16" i="4" s="1"/>
  <c r="P16" i="4" a="1"/>
  <c r="P16" i="4" s="1"/>
  <c r="Q16" i="4" a="1"/>
  <c r="Q16" i="4" s="1"/>
  <c r="R16" i="4" a="1"/>
  <c r="R16" i="4" s="1"/>
  <c r="S16" i="4" a="1"/>
  <c r="S16" i="4" s="1"/>
  <c r="T16" i="4" a="1"/>
  <c r="T16" i="4" s="1"/>
  <c r="U16" i="4" a="1"/>
  <c r="U16" i="4" s="1"/>
  <c r="V16" i="4" a="1"/>
  <c r="V16" i="4" s="1"/>
  <c r="W16" i="4" a="1"/>
  <c r="W16" i="4" s="1"/>
  <c r="X16" i="4" a="1"/>
  <c r="X16" i="4" s="1"/>
  <c r="Y16" i="4" a="1"/>
  <c r="Y16" i="4" s="1"/>
  <c r="Z16" i="4" a="1"/>
  <c r="Z16" i="4" s="1"/>
  <c r="AA16" i="4" a="1"/>
  <c r="AA16" i="4" s="1"/>
  <c r="AB16" i="4" a="1"/>
  <c r="AB16" i="4" s="1"/>
  <c r="AC16" i="4" a="1"/>
  <c r="AC16" i="4" s="1"/>
  <c r="AD16" i="4" a="1"/>
  <c r="AD16" i="4" s="1"/>
  <c r="AE16" i="4" a="1"/>
  <c r="AE16" i="4" s="1"/>
  <c r="AF16" i="4" a="1"/>
  <c r="AF16" i="4" s="1"/>
  <c r="AG16" i="4" a="1"/>
  <c r="AG16" i="4" s="1"/>
  <c r="AH16" i="4" a="1"/>
  <c r="AH16" i="4" s="1"/>
  <c r="AI16" i="4" a="1"/>
  <c r="AI16" i="4" s="1"/>
  <c r="AJ16" i="4" a="1"/>
  <c r="AJ16" i="4" s="1"/>
  <c r="AK16" i="4" a="1"/>
  <c r="AK16" i="4" s="1"/>
  <c r="AL16" i="4" a="1"/>
  <c r="AL16" i="4" s="1"/>
  <c r="AM16" i="4" a="1"/>
  <c r="AM16" i="4" s="1"/>
  <c r="AN16" i="4" a="1"/>
  <c r="AN16" i="4" s="1"/>
  <c r="AO16" i="4" a="1"/>
  <c r="AO16" i="4" s="1"/>
  <c r="C17" i="4" a="1"/>
  <c r="C17" i="4" s="1"/>
  <c r="D17" i="4" a="1"/>
  <c r="D17" i="4" s="1"/>
  <c r="E17" i="4" a="1"/>
  <c r="E17" i="4" s="1"/>
  <c r="F17" i="4" a="1"/>
  <c r="F17" i="4" s="1"/>
  <c r="G17" i="4" a="1"/>
  <c r="G17" i="4" s="1"/>
  <c r="H17" i="4" a="1"/>
  <c r="H17" i="4" s="1"/>
  <c r="I17" i="4" a="1"/>
  <c r="I17" i="4" s="1"/>
  <c r="J17" i="4" a="1"/>
  <c r="J17" i="4" s="1"/>
  <c r="K17" i="4" a="1"/>
  <c r="K17" i="4" s="1"/>
  <c r="L17" i="4" a="1"/>
  <c r="L17" i="4" s="1"/>
  <c r="M17" i="4" a="1"/>
  <c r="M17" i="4" s="1"/>
  <c r="N17" i="4" a="1"/>
  <c r="N17" i="4" s="1"/>
  <c r="O17" i="4" a="1"/>
  <c r="O17" i="4" s="1"/>
  <c r="P17" i="4" a="1"/>
  <c r="P17" i="4" s="1"/>
  <c r="Q17" i="4" a="1"/>
  <c r="Q17" i="4" s="1"/>
  <c r="R17" i="4" a="1"/>
  <c r="R17" i="4" s="1"/>
  <c r="S17" i="4" a="1"/>
  <c r="S17" i="4" s="1"/>
  <c r="T17" i="4" a="1"/>
  <c r="T17" i="4" s="1"/>
  <c r="U17" i="4" a="1"/>
  <c r="U17" i="4" s="1"/>
  <c r="V17" i="4" a="1"/>
  <c r="V17" i="4" s="1"/>
  <c r="W17" i="4" a="1"/>
  <c r="W17" i="4" s="1"/>
  <c r="X17" i="4" a="1"/>
  <c r="X17" i="4" s="1"/>
  <c r="Y17" i="4" a="1"/>
  <c r="Y17" i="4" s="1"/>
  <c r="Z17" i="4" a="1"/>
  <c r="Z17" i="4" s="1"/>
  <c r="AA17" i="4" a="1"/>
  <c r="AA17" i="4" s="1"/>
  <c r="AB17" i="4" a="1"/>
  <c r="AB17" i="4" s="1"/>
  <c r="AC17" i="4" a="1"/>
  <c r="AC17" i="4" s="1"/>
  <c r="AD17" i="4" a="1"/>
  <c r="AD17" i="4" s="1"/>
  <c r="AE17" i="4" a="1"/>
  <c r="AE17" i="4" s="1"/>
  <c r="AF17" i="4" a="1"/>
  <c r="AF17" i="4" s="1"/>
  <c r="AG17" i="4" a="1"/>
  <c r="AG17" i="4" s="1"/>
  <c r="AH17" i="4" a="1"/>
  <c r="AH17" i="4" s="1"/>
  <c r="AI17" i="4" a="1"/>
  <c r="AI17" i="4" s="1"/>
  <c r="AJ17" i="4" a="1"/>
  <c r="AJ17" i="4" s="1"/>
  <c r="AK17" i="4" a="1"/>
  <c r="AK17" i="4" s="1"/>
  <c r="AL17" i="4" a="1"/>
  <c r="AL17" i="4" s="1"/>
  <c r="AM17" i="4" a="1"/>
  <c r="AM17" i="4" s="1"/>
  <c r="AN17" i="4" a="1"/>
  <c r="AN17" i="4" s="1"/>
  <c r="AO17" i="4" a="1"/>
  <c r="AO17" i="4" s="1"/>
  <c r="C18" i="4" a="1"/>
  <c r="C18" i="4" s="1"/>
  <c r="D18" i="4" a="1"/>
  <c r="D18" i="4" s="1"/>
  <c r="E18" i="4" a="1"/>
  <c r="E18" i="4" s="1"/>
  <c r="F18" i="4" a="1"/>
  <c r="F18" i="4" s="1"/>
  <c r="G18" i="4" a="1"/>
  <c r="G18" i="4" s="1"/>
  <c r="H18" i="4" a="1"/>
  <c r="H18" i="4" s="1"/>
  <c r="I18" i="4" a="1"/>
  <c r="I18" i="4" s="1"/>
  <c r="J18" i="4" a="1"/>
  <c r="J18" i="4" s="1"/>
  <c r="K18" i="4" a="1"/>
  <c r="K18" i="4" s="1"/>
  <c r="L18" i="4" a="1"/>
  <c r="L18" i="4" s="1"/>
  <c r="M18" i="4" a="1"/>
  <c r="M18" i="4" s="1"/>
  <c r="N18" i="4" a="1"/>
  <c r="N18" i="4" s="1"/>
  <c r="O18" i="4" a="1"/>
  <c r="O18" i="4" s="1"/>
  <c r="P18" i="4" a="1"/>
  <c r="P18" i="4" s="1"/>
  <c r="Q18" i="4" a="1"/>
  <c r="Q18" i="4" s="1"/>
  <c r="R18" i="4" a="1"/>
  <c r="R18" i="4" s="1"/>
  <c r="S18" i="4" a="1"/>
  <c r="S18" i="4" s="1"/>
  <c r="T18" i="4" a="1"/>
  <c r="T18" i="4" s="1"/>
  <c r="U18" i="4" a="1"/>
  <c r="U18" i="4" s="1"/>
  <c r="V18" i="4" a="1"/>
  <c r="V18" i="4" s="1"/>
  <c r="W18" i="4" a="1"/>
  <c r="W18" i="4" s="1"/>
  <c r="X18" i="4" a="1"/>
  <c r="X18" i="4" s="1"/>
  <c r="Y18" i="4" a="1"/>
  <c r="Y18" i="4" s="1"/>
  <c r="Z18" i="4" a="1"/>
  <c r="Z18" i="4" s="1"/>
  <c r="AA18" i="4" a="1"/>
  <c r="AA18" i="4" s="1"/>
  <c r="AB18" i="4" a="1"/>
  <c r="AB18" i="4" s="1"/>
  <c r="AC18" i="4" a="1"/>
  <c r="AC18" i="4" s="1"/>
  <c r="AD18" i="4" a="1"/>
  <c r="AD18" i="4" s="1"/>
  <c r="AE18" i="4" a="1"/>
  <c r="AE18" i="4" s="1"/>
  <c r="AF18" i="4" a="1"/>
  <c r="AF18" i="4" s="1"/>
  <c r="AG18" i="4" a="1"/>
  <c r="AG18" i="4" s="1"/>
  <c r="AH18" i="4" a="1"/>
  <c r="AH18" i="4" s="1"/>
  <c r="AI18" i="4" a="1"/>
  <c r="AI18" i="4" s="1"/>
  <c r="AJ18" i="4" a="1"/>
  <c r="AJ18" i="4" s="1"/>
  <c r="AK18" i="4" a="1"/>
  <c r="AK18" i="4" s="1"/>
  <c r="AL18" i="4" a="1"/>
  <c r="AL18" i="4" s="1"/>
  <c r="AM18" i="4" a="1"/>
  <c r="AM18" i="4" s="1"/>
  <c r="AN18" i="4" a="1"/>
  <c r="AN18" i="4" s="1"/>
  <c r="AO18" i="4" a="1"/>
  <c r="AO18" i="4" s="1"/>
  <c r="B3" i="4" a="1"/>
  <c r="B3" i="4" s="1"/>
  <c r="B4" i="4" a="1"/>
  <c r="B4" i="4" s="1"/>
  <c r="B18" i="4" a="1"/>
  <c r="B18" i="4" s="1"/>
  <c r="F957" i="3"/>
  <c r="G957" i="3"/>
  <c r="H957" i="3"/>
  <c r="I957" i="3"/>
  <c r="J957" i="3"/>
  <c r="K957" i="3"/>
  <c r="L957" i="3"/>
  <c r="M957" i="3"/>
  <c r="N957" i="3"/>
  <c r="O957" i="3"/>
  <c r="P957" i="3"/>
  <c r="Q957" i="3"/>
  <c r="R957" i="3"/>
  <c r="S957" i="3"/>
  <c r="T957" i="3"/>
  <c r="U957" i="3"/>
  <c r="V957" i="3"/>
  <c r="W957" i="3"/>
  <c r="X957" i="3"/>
  <c r="Y957" i="3"/>
  <c r="Z957" i="3"/>
  <c r="AA957" i="3"/>
  <c r="AB957" i="3"/>
  <c r="AC957" i="3"/>
  <c r="AD957" i="3"/>
  <c r="AE957" i="3"/>
  <c r="AF957" i="3"/>
  <c r="AG957" i="3"/>
  <c r="AH957" i="3"/>
  <c r="AJ957" i="3"/>
  <c r="AK957" i="3"/>
  <c r="AL957" i="3"/>
  <c r="AM957" i="3"/>
  <c r="AN957" i="3"/>
  <c r="AO957" i="3"/>
  <c r="AP957" i="3"/>
  <c r="AQ957" i="3"/>
  <c r="E957" i="3"/>
  <c r="E962" i="3" a="1"/>
  <c r="E962" i="3" s="1"/>
  <c r="E961" i="3" a="1"/>
  <c r="E961" i="3" s="1"/>
  <c r="E960" i="3" a="1"/>
  <c r="E960" i="3" s="1"/>
  <c r="E959" i="3" a="1"/>
  <c r="E959" i="3" s="1"/>
  <c r="E963" i="3" s="1"/>
  <c r="D963" i="3"/>
  <c r="D962" i="3"/>
  <c r="D962" i="3" a="1"/>
  <c r="D961" i="3"/>
  <c r="D961" i="3" a="1"/>
  <c r="D960" i="3"/>
  <c r="D960" i="3" a="1"/>
  <c r="D959" i="3"/>
  <c r="D959" i="3" a="1"/>
  <c r="D908" i="3" a="1"/>
  <c r="D908" i="3" s="1"/>
  <c r="D909" i="3" a="1"/>
  <c r="D909" i="3" s="1"/>
  <c r="D910" i="3" a="1"/>
  <c r="D910" i="3" s="1"/>
  <c r="D911" i="3" a="1"/>
  <c r="D911" i="3" s="1"/>
  <c r="E906" i="3"/>
  <c r="F906" i="3"/>
  <c r="G906" i="3"/>
  <c r="H906" i="3"/>
  <c r="I906" i="3"/>
  <c r="J906" i="3"/>
  <c r="K906" i="3"/>
  <c r="L906" i="3"/>
  <c r="M906" i="3"/>
  <c r="N906" i="3"/>
  <c r="O906" i="3"/>
  <c r="P906" i="3"/>
  <c r="Q906" i="3"/>
  <c r="R906" i="3"/>
  <c r="S906" i="3"/>
  <c r="T906" i="3"/>
  <c r="U906" i="3"/>
  <c r="V906" i="3"/>
  <c r="W906" i="3"/>
  <c r="X906" i="3"/>
  <c r="Y906" i="3"/>
  <c r="Z906" i="3"/>
  <c r="AA906" i="3"/>
  <c r="AB906" i="3"/>
  <c r="AC906" i="3"/>
  <c r="AD906" i="3"/>
  <c r="AE906" i="3"/>
  <c r="AF906" i="3"/>
  <c r="AG906" i="3"/>
  <c r="AH906" i="3"/>
  <c r="AJ906" i="3"/>
  <c r="AK906" i="3"/>
  <c r="AL906" i="3"/>
  <c r="AM906" i="3"/>
  <c r="AN906" i="3"/>
  <c r="AO906" i="3"/>
  <c r="AP906" i="3"/>
  <c r="AQ906" i="3"/>
  <c r="D906" i="3"/>
  <c r="D860" i="3" a="1"/>
  <c r="D860" i="3" s="1"/>
  <c r="D859" i="3" a="1"/>
  <c r="D859" i="3" s="1"/>
  <c r="D858" i="3" a="1"/>
  <c r="D858" i="3" s="1"/>
  <c r="D857" i="3" a="1"/>
  <c r="D857" i="3" s="1"/>
  <c r="E855" i="3"/>
  <c r="F855" i="3"/>
  <c r="G855" i="3"/>
  <c r="H855" i="3"/>
  <c r="I855" i="3"/>
  <c r="J855" i="3"/>
  <c r="K855" i="3"/>
  <c r="L855" i="3"/>
  <c r="M855" i="3"/>
  <c r="N855" i="3"/>
  <c r="O855" i="3"/>
  <c r="P855" i="3"/>
  <c r="Q855" i="3"/>
  <c r="R855" i="3"/>
  <c r="S855" i="3"/>
  <c r="T855" i="3"/>
  <c r="U855" i="3"/>
  <c r="V855" i="3"/>
  <c r="W855" i="3"/>
  <c r="X855" i="3"/>
  <c r="Y855" i="3"/>
  <c r="Z855" i="3"/>
  <c r="AA855" i="3"/>
  <c r="AB855" i="3"/>
  <c r="AC855" i="3"/>
  <c r="AD855" i="3"/>
  <c r="AE855" i="3"/>
  <c r="AF855" i="3"/>
  <c r="AG855" i="3"/>
  <c r="AH855" i="3"/>
  <c r="AJ855" i="3"/>
  <c r="AK855" i="3"/>
  <c r="AL855" i="3"/>
  <c r="AM855" i="3"/>
  <c r="AN855" i="3"/>
  <c r="AO855" i="3"/>
  <c r="AP855" i="3"/>
  <c r="AQ855" i="3"/>
  <c r="D855" i="3"/>
  <c r="D796" i="3" a="1"/>
  <c r="D796" i="3" s="1"/>
  <c r="E792" i="3"/>
  <c r="F792" i="3"/>
  <c r="G792" i="3"/>
  <c r="H792" i="3"/>
  <c r="I792" i="3"/>
  <c r="J792" i="3"/>
  <c r="K792" i="3"/>
  <c r="L792" i="3"/>
  <c r="M792" i="3"/>
  <c r="N792" i="3"/>
  <c r="O792" i="3"/>
  <c r="P792" i="3"/>
  <c r="Q792" i="3"/>
  <c r="R792" i="3"/>
  <c r="S792" i="3"/>
  <c r="T792" i="3"/>
  <c r="U792" i="3"/>
  <c r="V792" i="3"/>
  <c r="W792" i="3"/>
  <c r="X792" i="3"/>
  <c r="Y792" i="3"/>
  <c r="Z792" i="3"/>
  <c r="AA792" i="3"/>
  <c r="AB792" i="3"/>
  <c r="AC792" i="3"/>
  <c r="AD792" i="3"/>
  <c r="AE792" i="3"/>
  <c r="AF792" i="3"/>
  <c r="AG792" i="3"/>
  <c r="AH792" i="3"/>
  <c r="AJ792" i="3"/>
  <c r="AK792" i="3"/>
  <c r="AL792" i="3"/>
  <c r="AM792" i="3"/>
  <c r="AN792" i="3"/>
  <c r="AO792" i="3"/>
  <c r="AP792" i="3"/>
  <c r="AQ792" i="3"/>
  <c r="D792" i="3"/>
  <c r="D797" i="3" a="1"/>
  <c r="D797" i="3" s="1"/>
  <c r="D795" i="3" a="1"/>
  <c r="D795" i="3" s="1"/>
  <c r="D794" i="3" a="1"/>
  <c r="D794" i="3" s="1"/>
  <c r="D740" i="3" a="1"/>
  <c r="D740" i="3" s="1"/>
  <c r="D739" i="3" a="1"/>
  <c r="D739" i="3" s="1"/>
  <c r="D738" i="3" a="1"/>
  <c r="D738" i="3" s="1"/>
  <c r="D737" i="3" a="1"/>
  <c r="D737" i="3" s="1"/>
  <c r="E630" i="3"/>
  <c r="D682" i="3"/>
  <c r="E735" i="3"/>
  <c r="F735" i="3"/>
  <c r="G735" i="3"/>
  <c r="H735" i="3"/>
  <c r="I735" i="3"/>
  <c r="J735" i="3"/>
  <c r="K735" i="3"/>
  <c r="L735" i="3"/>
  <c r="M735" i="3"/>
  <c r="N735" i="3"/>
  <c r="O735" i="3"/>
  <c r="P735" i="3"/>
  <c r="Q735" i="3"/>
  <c r="R735" i="3"/>
  <c r="S735" i="3"/>
  <c r="T735" i="3"/>
  <c r="U735" i="3"/>
  <c r="V735" i="3"/>
  <c r="W735" i="3"/>
  <c r="X735" i="3"/>
  <c r="Y735" i="3"/>
  <c r="Z735" i="3"/>
  <c r="AA735" i="3"/>
  <c r="AB735" i="3"/>
  <c r="AC735" i="3"/>
  <c r="AD735" i="3"/>
  <c r="AE735" i="3"/>
  <c r="AF735" i="3"/>
  <c r="AG735" i="3"/>
  <c r="AH735" i="3"/>
  <c r="AJ735" i="3"/>
  <c r="AK735" i="3"/>
  <c r="AL735" i="3"/>
  <c r="AM735" i="3"/>
  <c r="AN735" i="3"/>
  <c r="AO735" i="3"/>
  <c r="AP735" i="3"/>
  <c r="AQ735" i="3"/>
  <c r="D735" i="3"/>
  <c r="D687" i="3" a="1"/>
  <c r="D687" i="3" s="1"/>
  <c r="D686" i="3" a="1"/>
  <c r="D686" i="3" s="1"/>
  <c r="D685" i="3" a="1"/>
  <c r="D685" i="3" s="1"/>
  <c r="D684" i="3" a="1"/>
  <c r="D684" i="3" s="1"/>
  <c r="E682" i="3"/>
  <c r="F682" i="3"/>
  <c r="G682" i="3"/>
  <c r="H682" i="3"/>
  <c r="I682" i="3"/>
  <c r="J682" i="3"/>
  <c r="K682" i="3"/>
  <c r="L682" i="3"/>
  <c r="M682" i="3"/>
  <c r="N682" i="3"/>
  <c r="O682" i="3"/>
  <c r="P682" i="3"/>
  <c r="Q682" i="3"/>
  <c r="R682" i="3"/>
  <c r="S682" i="3"/>
  <c r="T682" i="3"/>
  <c r="U682" i="3"/>
  <c r="V682" i="3"/>
  <c r="W682" i="3"/>
  <c r="X682" i="3"/>
  <c r="Y682" i="3"/>
  <c r="Z682" i="3"/>
  <c r="AA682" i="3"/>
  <c r="AB682" i="3"/>
  <c r="AC682" i="3"/>
  <c r="AD682" i="3"/>
  <c r="AE682" i="3"/>
  <c r="AF682" i="3"/>
  <c r="AG682" i="3"/>
  <c r="AH682" i="3"/>
  <c r="AJ682" i="3"/>
  <c r="AK682" i="3"/>
  <c r="AL682" i="3"/>
  <c r="AM682" i="3"/>
  <c r="AN682" i="3"/>
  <c r="AO682" i="3"/>
  <c r="AP682" i="3"/>
  <c r="AQ682" i="3"/>
  <c r="F630" i="3"/>
  <c r="G630" i="3"/>
  <c r="H630" i="3"/>
  <c r="I630" i="3"/>
  <c r="J630" i="3"/>
  <c r="K630" i="3"/>
  <c r="L630" i="3"/>
  <c r="M630" i="3"/>
  <c r="N630" i="3"/>
  <c r="O630" i="3"/>
  <c r="P630" i="3"/>
  <c r="Q630" i="3"/>
  <c r="R630" i="3"/>
  <c r="S630" i="3"/>
  <c r="T630" i="3"/>
  <c r="U630" i="3"/>
  <c r="V630" i="3"/>
  <c r="W630" i="3"/>
  <c r="X630" i="3"/>
  <c r="Y630" i="3"/>
  <c r="Z630" i="3"/>
  <c r="AA630" i="3"/>
  <c r="AB630" i="3"/>
  <c r="AC630" i="3"/>
  <c r="AD630" i="3"/>
  <c r="AE630" i="3"/>
  <c r="AF630" i="3"/>
  <c r="AG630" i="3"/>
  <c r="AH630" i="3"/>
  <c r="AJ630" i="3"/>
  <c r="AK630" i="3"/>
  <c r="AL630" i="3"/>
  <c r="AM630" i="3"/>
  <c r="AN630" i="3"/>
  <c r="AO630" i="3"/>
  <c r="AP630" i="3"/>
  <c r="AQ630" i="3"/>
  <c r="E635" i="3" a="1"/>
  <c r="E635" i="3" s="1"/>
  <c r="E634" i="3" a="1"/>
  <c r="E634" i="3" s="1"/>
  <c r="E633" i="3" a="1"/>
  <c r="E633" i="3" s="1"/>
  <c r="E632" i="3" a="1"/>
  <c r="E632" i="3" s="1"/>
  <c r="D635" i="3" a="1"/>
  <c r="D635" i="3" s="1"/>
  <c r="D634" i="3" a="1"/>
  <c r="D634" i="3" s="1"/>
  <c r="D633" i="3" a="1"/>
  <c r="D633" i="3" s="1"/>
  <c r="D632" i="3" a="1"/>
  <c r="D632" i="3" s="1"/>
  <c r="D581" i="3" a="1"/>
  <c r="D581" i="3" s="1"/>
  <c r="D580" i="3" a="1"/>
  <c r="D580" i="3" s="1"/>
  <c r="D579" i="3" a="1"/>
  <c r="D579" i="3" s="1"/>
  <c r="D578" i="3" a="1"/>
  <c r="D578" i="3" s="1"/>
  <c r="E576" i="3"/>
  <c r="F576" i="3"/>
  <c r="G576" i="3"/>
  <c r="H576" i="3"/>
  <c r="I576" i="3"/>
  <c r="J576" i="3"/>
  <c r="K576" i="3"/>
  <c r="L576" i="3"/>
  <c r="M576" i="3"/>
  <c r="N576" i="3"/>
  <c r="O576" i="3"/>
  <c r="P576" i="3"/>
  <c r="Q576" i="3"/>
  <c r="R576" i="3"/>
  <c r="S576" i="3"/>
  <c r="T576" i="3"/>
  <c r="U576" i="3"/>
  <c r="V576" i="3"/>
  <c r="W576" i="3"/>
  <c r="X576" i="3"/>
  <c r="Y576" i="3"/>
  <c r="Z576" i="3"/>
  <c r="AA576" i="3"/>
  <c r="AB576" i="3"/>
  <c r="AC576" i="3"/>
  <c r="AD576" i="3"/>
  <c r="AE576" i="3"/>
  <c r="AF576" i="3"/>
  <c r="AG576" i="3"/>
  <c r="AH576" i="3"/>
  <c r="AJ576" i="3"/>
  <c r="AK576" i="3"/>
  <c r="AL576" i="3"/>
  <c r="AM576" i="3"/>
  <c r="AN576" i="3"/>
  <c r="AO576" i="3"/>
  <c r="AP576" i="3"/>
  <c r="AQ576" i="3"/>
  <c r="D576" i="3"/>
  <c r="E518" i="3"/>
  <c r="F518" i="3"/>
  <c r="G518" i="3"/>
  <c r="H518" i="3"/>
  <c r="I518" i="3"/>
  <c r="J518" i="3"/>
  <c r="K518" i="3"/>
  <c r="L518" i="3"/>
  <c r="M518" i="3"/>
  <c r="N518" i="3"/>
  <c r="O518" i="3"/>
  <c r="P518" i="3"/>
  <c r="Q518" i="3"/>
  <c r="R518" i="3"/>
  <c r="S518" i="3"/>
  <c r="T518" i="3"/>
  <c r="U518" i="3"/>
  <c r="V518" i="3"/>
  <c r="W518" i="3"/>
  <c r="X518" i="3"/>
  <c r="Y518" i="3"/>
  <c r="Z518" i="3"/>
  <c r="AA518" i="3"/>
  <c r="AB518" i="3"/>
  <c r="AC518" i="3"/>
  <c r="AD518" i="3"/>
  <c r="AE518" i="3"/>
  <c r="AF518" i="3"/>
  <c r="AG518" i="3"/>
  <c r="AH518" i="3"/>
  <c r="AI518" i="3"/>
  <c r="AJ518" i="3"/>
  <c r="AK518" i="3"/>
  <c r="AL518" i="3"/>
  <c r="AM518" i="3"/>
  <c r="AN518" i="3"/>
  <c r="AO518" i="3"/>
  <c r="AP518" i="3"/>
  <c r="AQ518" i="3"/>
  <c r="D518" i="3"/>
  <c r="D523" i="3" a="1"/>
  <c r="D523" i="3" s="1"/>
  <c r="D522" i="3" a="1"/>
  <c r="D522" i="3" s="1"/>
  <c r="D521" i="3" a="1"/>
  <c r="D521" i="3" s="1"/>
  <c r="D520" i="3" a="1"/>
  <c r="D520" i="3" s="1"/>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AJ2" i="6"/>
  <c r="AK2" i="6"/>
  <c r="AL2" i="6"/>
  <c r="AM2" i="6"/>
  <c r="AN2" i="6"/>
  <c r="AO2" i="6"/>
  <c r="AP2" i="6"/>
  <c r="AQ2" i="6"/>
  <c r="AR2" i="6"/>
  <c r="AS2" i="6"/>
  <c r="AT2" i="6"/>
  <c r="AU2" i="6"/>
  <c r="AV2" i="6"/>
  <c r="AW2" i="6"/>
  <c r="AX2" i="6"/>
  <c r="AY2" i="6"/>
  <c r="AZ2" i="6"/>
  <c r="BA2" i="6"/>
  <c r="BB2" i="6"/>
  <c r="BC2" i="6"/>
  <c r="BD2" i="6"/>
  <c r="BE2" i="6"/>
  <c r="BF2" i="6"/>
  <c r="BG2" i="6"/>
  <c r="BH2" i="6"/>
  <c r="BI2" i="6"/>
  <c r="BJ2" i="6"/>
  <c r="BK2" i="6"/>
  <c r="BL2" i="6"/>
  <c r="BM2" i="6"/>
  <c r="BN2" i="6"/>
  <c r="BO2" i="6"/>
  <c r="BP2" i="6"/>
  <c r="BQ2" i="6"/>
  <c r="BR2" i="6"/>
  <c r="BS2" i="6"/>
  <c r="BT2" i="6"/>
  <c r="BU2" i="6"/>
  <c r="BV2" i="6"/>
  <c r="BW2" i="6"/>
  <c r="BX2" i="6"/>
  <c r="BY2" i="6"/>
  <c r="BZ2" i="6"/>
  <c r="CA2" i="6"/>
  <c r="CB2" i="6"/>
  <c r="CC2" i="6"/>
  <c r="CD2" i="6"/>
  <c r="CE2" i="6"/>
  <c r="CF2" i="6"/>
  <c r="CG2" i="6"/>
  <c r="CH2" i="6"/>
  <c r="CI2" i="6"/>
  <c r="CJ2" i="6"/>
  <c r="CK2" i="6"/>
  <c r="CL2" i="6"/>
  <c r="CM2" i="6"/>
  <c r="CN2" i="6"/>
  <c r="CO2" i="6"/>
  <c r="CP2" i="6"/>
  <c r="CQ2" i="6"/>
  <c r="CR2" i="6"/>
  <c r="CS2" i="6"/>
  <c r="CT2" i="6"/>
  <c r="CU2" i="6"/>
  <c r="CV2" i="6"/>
  <c r="CW2" i="6"/>
  <c r="D3" i="6"/>
  <c r="E3" i="6"/>
  <c r="F3" i="6"/>
  <c r="G3" i="6"/>
  <c r="H3" i="6"/>
  <c r="I3" i="6"/>
  <c r="J3" i="6"/>
  <c r="K3" i="6"/>
  <c r="L3" i="6"/>
  <c r="M3" i="6"/>
  <c r="N3" i="6"/>
  <c r="O3" i="6"/>
  <c r="P3" i="6"/>
  <c r="Q3" i="6"/>
  <c r="R3" i="6"/>
  <c r="S3" i="6"/>
  <c r="T3" i="6"/>
  <c r="U3" i="6"/>
  <c r="V3" i="6"/>
  <c r="W3" i="6"/>
  <c r="X3" i="6"/>
  <c r="Y3" i="6"/>
  <c r="Z3" i="6"/>
  <c r="AA3" i="6"/>
  <c r="AB3" i="6"/>
  <c r="AC3" i="6"/>
  <c r="AD3" i="6"/>
  <c r="AE3" i="6"/>
  <c r="AF3" i="6"/>
  <c r="AG3" i="6"/>
  <c r="AH3" i="6"/>
  <c r="AI3" i="6"/>
  <c r="AJ3" i="6"/>
  <c r="AK3" i="6"/>
  <c r="AL3" i="6"/>
  <c r="AM3" i="6"/>
  <c r="AN3" i="6"/>
  <c r="AO3" i="6"/>
  <c r="AP3" i="6"/>
  <c r="AQ3" i="6"/>
  <c r="AR3" i="6"/>
  <c r="AS3" i="6"/>
  <c r="AT3" i="6"/>
  <c r="AU3" i="6"/>
  <c r="AV3" i="6"/>
  <c r="AW3" i="6"/>
  <c r="AX3" i="6"/>
  <c r="AY3" i="6"/>
  <c r="AZ3" i="6"/>
  <c r="BA3" i="6"/>
  <c r="BB3" i="6"/>
  <c r="BC3" i="6"/>
  <c r="BD3" i="6"/>
  <c r="BE3" i="6"/>
  <c r="BF3" i="6"/>
  <c r="BG3" i="6"/>
  <c r="BH3" i="6"/>
  <c r="BI3" i="6"/>
  <c r="BJ3" i="6"/>
  <c r="BK3" i="6"/>
  <c r="BL3" i="6"/>
  <c r="BM3" i="6"/>
  <c r="BN3" i="6"/>
  <c r="BO3" i="6"/>
  <c r="BP3" i="6"/>
  <c r="BQ3" i="6"/>
  <c r="BR3" i="6"/>
  <c r="BS3" i="6"/>
  <c r="BT3" i="6"/>
  <c r="BU3" i="6"/>
  <c r="BV3" i="6"/>
  <c r="BW3" i="6"/>
  <c r="BX3" i="6"/>
  <c r="BY3" i="6"/>
  <c r="BZ3" i="6"/>
  <c r="CA3" i="6"/>
  <c r="CB3" i="6"/>
  <c r="CC3" i="6"/>
  <c r="CD3" i="6"/>
  <c r="CE3" i="6"/>
  <c r="CF3" i="6"/>
  <c r="CG3" i="6"/>
  <c r="CH3" i="6"/>
  <c r="CI3" i="6"/>
  <c r="CJ3" i="6"/>
  <c r="CK3" i="6"/>
  <c r="CL3" i="6"/>
  <c r="CM3" i="6"/>
  <c r="CN3" i="6"/>
  <c r="CO3" i="6"/>
  <c r="CP3" i="6"/>
  <c r="CQ3" i="6"/>
  <c r="CR3" i="6"/>
  <c r="CS3" i="6"/>
  <c r="CT3" i="6"/>
  <c r="CU3" i="6"/>
  <c r="CV3" i="6"/>
  <c r="CW3" i="6"/>
  <c r="D4" i="6"/>
  <c r="E4" i="6"/>
  <c r="F4" i="6"/>
  <c r="G4" i="6"/>
  <c r="H4" i="6"/>
  <c r="I4" i="6"/>
  <c r="J4" i="6"/>
  <c r="K4" i="6"/>
  <c r="L4" i="6"/>
  <c r="M4" i="6"/>
  <c r="N4" i="6"/>
  <c r="O4" i="6"/>
  <c r="P4" i="6"/>
  <c r="Q4" i="6"/>
  <c r="R4" i="6"/>
  <c r="S4" i="6"/>
  <c r="T4" i="6"/>
  <c r="U4" i="6"/>
  <c r="V4" i="6"/>
  <c r="W4" i="6"/>
  <c r="X4" i="6"/>
  <c r="Y4" i="6"/>
  <c r="Z4" i="6"/>
  <c r="AA4" i="6"/>
  <c r="AB4" i="6"/>
  <c r="AC4" i="6"/>
  <c r="AD4" i="6"/>
  <c r="AE4" i="6"/>
  <c r="AF4" i="6"/>
  <c r="AG4" i="6"/>
  <c r="AH4" i="6"/>
  <c r="AI4" i="6"/>
  <c r="AJ4" i="6"/>
  <c r="AK4" i="6"/>
  <c r="AL4" i="6"/>
  <c r="AM4" i="6"/>
  <c r="AN4" i="6"/>
  <c r="AO4" i="6"/>
  <c r="AP4" i="6"/>
  <c r="AQ4" i="6"/>
  <c r="AR4" i="6"/>
  <c r="AS4" i="6"/>
  <c r="AT4" i="6"/>
  <c r="AU4" i="6"/>
  <c r="AV4" i="6"/>
  <c r="AW4" i="6"/>
  <c r="AX4" i="6"/>
  <c r="AY4" i="6"/>
  <c r="AZ4" i="6"/>
  <c r="BA4" i="6"/>
  <c r="BB4" i="6"/>
  <c r="BC4" i="6"/>
  <c r="BD4" i="6"/>
  <c r="BE4" i="6"/>
  <c r="BF4" i="6"/>
  <c r="BG4" i="6"/>
  <c r="BH4" i="6"/>
  <c r="BI4" i="6"/>
  <c r="BJ4" i="6"/>
  <c r="BK4" i="6"/>
  <c r="BL4" i="6"/>
  <c r="BM4" i="6"/>
  <c r="BN4" i="6"/>
  <c r="BO4" i="6"/>
  <c r="BP4" i="6"/>
  <c r="BQ4" i="6"/>
  <c r="BR4" i="6"/>
  <c r="BS4" i="6"/>
  <c r="BT4" i="6"/>
  <c r="BU4" i="6"/>
  <c r="BV4" i="6"/>
  <c r="BW4" i="6"/>
  <c r="BX4" i="6"/>
  <c r="BY4" i="6"/>
  <c r="BZ4" i="6"/>
  <c r="CA4" i="6"/>
  <c r="CB4" i="6"/>
  <c r="CC4" i="6"/>
  <c r="CD4" i="6"/>
  <c r="CE4" i="6"/>
  <c r="CF4" i="6"/>
  <c r="CG4" i="6"/>
  <c r="CH4" i="6"/>
  <c r="CI4" i="6"/>
  <c r="CJ4" i="6"/>
  <c r="CK4" i="6"/>
  <c r="CL4" i="6"/>
  <c r="CM4" i="6"/>
  <c r="CN4" i="6"/>
  <c r="CO4" i="6"/>
  <c r="CP4" i="6"/>
  <c r="CQ4" i="6"/>
  <c r="CR4" i="6"/>
  <c r="CS4" i="6"/>
  <c r="CT4" i="6"/>
  <c r="CU4" i="6"/>
  <c r="CV4" i="6"/>
  <c r="CW4"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AI5" i="6"/>
  <c r="AJ5" i="6"/>
  <c r="AK5" i="6"/>
  <c r="AL5" i="6"/>
  <c r="AM5" i="6"/>
  <c r="AN5" i="6"/>
  <c r="AO5" i="6"/>
  <c r="AP5" i="6"/>
  <c r="AQ5" i="6"/>
  <c r="AR5" i="6"/>
  <c r="AS5" i="6"/>
  <c r="AT5"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BY5" i="6"/>
  <c r="BZ5" i="6"/>
  <c r="CA5" i="6"/>
  <c r="CB5" i="6"/>
  <c r="CC5" i="6"/>
  <c r="CD5" i="6"/>
  <c r="CE5" i="6"/>
  <c r="CF5" i="6"/>
  <c r="CG5" i="6"/>
  <c r="CH5" i="6"/>
  <c r="CI5" i="6"/>
  <c r="CJ5" i="6"/>
  <c r="CK5" i="6"/>
  <c r="CL5" i="6"/>
  <c r="CM5" i="6"/>
  <c r="CN5" i="6"/>
  <c r="CO5" i="6"/>
  <c r="CP5" i="6"/>
  <c r="CQ5" i="6"/>
  <c r="CR5" i="6"/>
  <c r="CS5" i="6"/>
  <c r="CT5" i="6"/>
  <c r="CU5" i="6"/>
  <c r="CV5" i="6"/>
  <c r="CW5"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AJ6" i="6"/>
  <c r="AK6" i="6"/>
  <c r="AL6" i="6"/>
  <c r="AM6" i="6"/>
  <c r="AN6" i="6"/>
  <c r="AO6" i="6"/>
  <c r="AP6" i="6"/>
  <c r="AQ6" i="6"/>
  <c r="AR6" i="6"/>
  <c r="AS6" i="6"/>
  <c r="AT6" i="6"/>
  <c r="AU6" i="6"/>
  <c r="AV6" i="6"/>
  <c r="AW6" i="6"/>
  <c r="AX6" i="6"/>
  <c r="AY6" i="6"/>
  <c r="AZ6" i="6"/>
  <c r="BA6" i="6"/>
  <c r="BB6" i="6"/>
  <c r="BC6" i="6"/>
  <c r="BD6" i="6"/>
  <c r="BE6" i="6"/>
  <c r="BF6" i="6"/>
  <c r="BG6" i="6"/>
  <c r="BH6" i="6"/>
  <c r="BI6" i="6"/>
  <c r="BJ6" i="6"/>
  <c r="CM6" i="6"/>
  <c r="CN6" i="6"/>
  <c r="CO6" i="6"/>
  <c r="CP6" i="6"/>
  <c r="CQ6" i="6"/>
  <c r="CR6" i="6"/>
  <c r="CS6" i="6"/>
  <c r="CT6" i="6"/>
  <c r="CU6" i="6"/>
  <c r="CV6" i="6"/>
  <c r="CW6"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AJ7" i="6"/>
  <c r="AK7" i="6"/>
  <c r="AL7" i="6"/>
  <c r="AM7" i="6"/>
  <c r="AN7" i="6"/>
  <c r="AO7" i="6"/>
  <c r="AP7" i="6"/>
  <c r="AQ7" i="6"/>
  <c r="AR7" i="6"/>
  <c r="AS7" i="6"/>
  <c r="AT7" i="6"/>
  <c r="AU7" i="6"/>
  <c r="AV7" i="6"/>
  <c r="AW7" i="6"/>
  <c r="AX7" i="6"/>
  <c r="AY7" i="6"/>
  <c r="AZ7" i="6"/>
  <c r="BA7" i="6"/>
  <c r="BB7" i="6"/>
  <c r="BC7" i="6"/>
  <c r="BD7" i="6"/>
  <c r="BE7" i="6"/>
  <c r="BF7" i="6"/>
  <c r="BG7" i="6"/>
  <c r="BH7" i="6"/>
  <c r="BI7" i="6"/>
  <c r="BJ7" i="6"/>
  <c r="BK7" i="6"/>
  <c r="BL7" i="6"/>
  <c r="BM7" i="6"/>
  <c r="BN7" i="6"/>
  <c r="BO7" i="6"/>
  <c r="BP7" i="6"/>
  <c r="BQ7" i="6"/>
  <c r="BR7" i="6"/>
  <c r="BS7" i="6"/>
  <c r="BT7" i="6"/>
  <c r="BU7" i="6"/>
  <c r="BV7" i="6"/>
  <c r="BW7" i="6"/>
  <c r="BX7" i="6"/>
  <c r="BY7" i="6"/>
  <c r="BZ7" i="6"/>
  <c r="CA7" i="6"/>
  <c r="CB7" i="6"/>
  <c r="CC7" i="6"/>
  <c r="CD7" i="6"/>
  <c r="CE7" i="6"/>
  <c r="CF7" i="6"/>
  <c r="CG7" i="6"/>
  <c r="CH7" i="6"/>
  <c r="CI7" i="6"/>
  <c r="CJ7" i="6"/>
  <c r="CK7" i="6"/>
  <c r="CL7" i="6"/>
  <c r="CM7" i="6"/>
  <c r="CN7" i="6"/>
  <c r="CO7" i="6"/>
  <c r="CP7" i="6"/>
  <c r="CQ7" i="6"/>
  <c r="CR7" i="6"/>
  <c r="CS7" i="6"/>
  <c r="CT7" i="6"/>
  <c r="CU7" i="6"/>
  <c r="CV7" i="6"/>
  <c r="CW7" i="6"/>
  <c r="D8"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AJ8" i="6"/>
  <c r="AK8" i="6"/>
  <c r="AL8" i="6"/>
  <c r="AM8" i="6"/>
  <c r="AN8" i="6"/>
  <c r="AO8" i="6"/>
  <c r="AP8" i="6"/>
  <c r="AQ8" i="6"/>
  <c r="AR8" i="6"/>
  <c r="AS8" i="6"/>
  <c r="AT8" i="6"/>
  <c r="AU8" i="6"/>
  <c r="AV8" i="6"/>
  <c r="AW8" i="6"/>
  <c r="AX8" i="6"/>
  <c r="AY8" i="6"/>
  <c r="AZ8" i="6"/>
  <c r="BA8" i="6"/>
  <c r="BB8" i="6"/>
  <c r="BC8" i="6"/>
  <c r="BD8" i="6"/>
  <c r="BE8" i="6"/>
  <c r="BF8" i="6"/>
  <c r="BG8" i="6"/>
  <c r="BH8" i="6"/>
  <c r="BI8" i="6"/>
  <c r="BJ8" i="6"/>
  <c r="BK8" i="6"/>
  <c r="BL8" i="6"/>
  <c r="BM8" i="6"/>
  <c r="BN8" i="6"/>
  <c r="BO8" i="6"/>
  <c r="BP8" i="6"/>
  <c r="BQ8" i="6"/>
  <c r="BR8" i="6"/>
  <c r="BS8" i="6"/>
  <c r="BT8" i="6"/>
  <c r="BU8" i="6"/>
  <c r="BV8" i="6"/>
  <c r="BW8" i="6"/>
  <c r="BX8" i="6"/>
  <c r="BY8" i="6"/>
  <c r="BZ8" i="6"/>
  <c r="CA8" i="6"/>
  <c r="CB8" i="6"/>
  <c r="CC8" i="6"/>
  <c r="CD8" i="6"/>
  <c r="CE8" i="6"/>
  <c r="CF8" i="6"/>
  <c r="CG8" i="6"/>
  <c r="CH8" i="6"/>
  <c r="CI8" i="6"/>
  <c r="CJ8" i="6"/>
  <c r="CK8" i="6"/>
  <c r="CL8" i="6"/>
  <c r="CM8" i="6"/>
  <c r="CN8" i="6"/>
  <c r="CO8" i="6"/>
  <c r="CP8" i="6"/>
  <c r="CQ8" i="6"/>
  <c r="CR8" i="6"/>
  <c r="CS8" i="6"/>
  <c r="CT8" i="6"/>
  <c r="CU8" i="6"/>
  <c r="CV8" i="6"/>
  <c r="CW8"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AH9" i="6"/>
  <c r="AI9" i="6"/>
  <c r="AJ9" i="6"/>
  <c r="AK9" i="6"/>
  <c r="AL9" i="6"/>
  <c r="AM9" i="6"/>
  <c r="AN9" i="6"/>
  <c r="AO9" i="6"/>
  <c r="AP9" i="6"/>
  <c r="AQ9" i="6"/>
  <c r="AR9" i="6"/>
  <c r="AS9" i="6"/>
  <c r="AT9" i="6"/>
  <c r="AU9" i="6"/>
  <c r="AV9" i="6"/>
  <c r="AW9" i="6"/>
  <c r="AX9" i="6"/>
  <c r="AY9" i="6"/>
  <c r="AZ9" i="6"/>
  <c r="BA9" i="6"/>
  <c r="BB9" i="6"/>
  <c r="BC9" i="6"/>
  <c r="BD9" i="6"/>
  <c r="BE9" i="6"/>
  <c r="BF9" i="6"/>
  <c r="BG9" i="6"/>
  <c r="BH9" i="6"/>
  <c r="BI9" i="6"/>
  <c r="BJ9" i="6"/>
  <c r="BK9" i="6"/>
  <c r="BL9" i="6"/>
  <c r="BM9" i="6"/>
  <c r="BN9" i="6"/>
  <c r="BO9" i="6"/>
  <c r="BP9" i="6"/>
  <c r="BQ9" i="6"/>
  <c r="BR9" i="6"/>
  <c r="BS9" i="6"/>
  <c r="BT9" i="6"/>
  <c r="BU9" i="6"/>
  <c r="BV9" i="6"/>
  <c r="BW9" i="6"/>
  <c r="BX9" i="6"/>
  <c r="BY9" i="6"/>
  <c r="BZ9" i="6"/>
  <c r="CA9" i="6"/>
  <c r="CB9" i="6"/>
  <c r="CC9" i="6"/>
  <c r="CD9" i="6"/>
  <c r="CE9" i="6"/>
  <c r="CF9" i="6"/>
  <c r="CG9" i="6"/>
  <c r="CH9" i="6"/>
  <c r="CI9" i="6"/>
  <c r="CJ9" i="6"/>
  <c r="CK9" i="6"/>
  <c r="CL9" i="6"/>
  <c r="CM9" i="6"/>
  <c r="CN9" i="6"/>
  <c r="CO9" i="6"/>
  <c r="CP9" i="6"/>
  <c r="CQ9" i="6"/>
  <c r="CR9" i="6"/>
  <c r="CS9" i="6"/>
  <c r="CT9" i="6"/>
  <c r="CU9" i="6"/>
  <c r="CV9" i="6"/>
  <c r="CW9"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AI10" i="6"/>
  <c r="AJ10" i="6"/>
  <c r="AK10" i="6"/>
  <c r="AL10" i="6"/>
  <c r="AM10" i="6"/>
  <c r="AN10" i="6"/>
  <c r="AO10" i="6"/>
  <c r="AP10" i="6"/>
  <c r="AQ10" i="6"/>
  <c r="AR10" i="6"/>
  <c r="AS10" i="6"/>
  <c r="AT10" i="6"/>
  <c r="AU10" i="6"/>
  <c r="AV10" i="6"/>
  <c r="AW10" i="6"/>
  <c r="AX10" i="6"/>
  <c r="AY10" i="6"/>
  <c r="AZ10" i="6"/>
  <c r="BA10" i="6"/>
  <c r="BB10" i="6"/>
  <c r="BC10" i="6"/>
  <c r="BD10" i="6"/>
  <c r="BE10" i="6"/>
  <c r="BF10" i="6"/>
  <c r="BG10" i="6"/>
  <c r="BH10" i="6"/>
  <c r="BI10" i="6"/>
  <c r="BJ10" i="6"/>
  <c r="BK10" i="6"/>
  <c r="BL10" i="6"/>
  <c r="BM10" i="6"/>
  <c r="BN10" i="6"/>
  <c r="BO10" i="6"/>
  <c r="BP10" i="6"/>
  <c r="BQ10" i="6"/>
  <c r="BR10" i="6"/>
  <c r="BS10" i="6"/>
  <c r="BT10" i="6"/>
  <c r="BU10" i="6"/>
  <c r="BV10" i="6"/>
  <c r="BW10" i="6"/>
  <c r="BX10" i="6"/>
  <c r="BY10" i="6"/>
  <c r="BZ10" i="6"/>
  <c r="CA10" i="6"/>
  <c r="CB10" i="6"/>
  <c r="CC10" i="6"/>
  <c r="CD10" i="6"/>
  <c r="CE10" i="6"/>
  <c r="CF10" i="6"/>
  <c r="CG10" i="6"/>
  <c r="CH10" i="6"/>
  <c r="CI10" i="6"/>
  <c r="CJ10" i="6"/>
  <c r="CK10" i="6"/>
  <c r="CL10" i="6"/>
  <c r="CM10" i="6"/>
  <c r="CN10" i="6"/>
  <c r="CO10" i="6"/>
  <c r="CP10" i="6"/>
  <c r="CQ10" i="6"/>
  <c r="CR10" i="6"/>
  <c r="CS10" i="6"/>
  <c r="CT10" i="6"/>
  <c r="CU10" i="6"/>
  <c r="CV10" i="6"/>
  <c r="CW10"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AJ11" i="6"/>
  <c r="AK11" i="6"/>
  <c r="AL11" i="6"/>
  <c r="AM11" i="6"/>
  <c r="AN11" i="6"/>
  <c r="AO11" i="6"/>
  <c r="AP11" i="6"/>
  <c r="AQ11" i="6"/>
  <c r="AR11" i="6"/>
  <c r="AS11" i="6"/>
  <c r="AT11" i="6"/>
  <c r="AU11" i="6"/>
  <c r="AV11" i="6"/>
  <c r="AW11" i="6"/>
  <c r="AX11" i="6"/>
  <c r="AY11" i="6"/>
  <c r="AZ11" i="6"/>
  <c r="BA11" i="6"/>
  <c r="BB11" i="6"/>
  <c r="BC11" i="6"/>
  <c r="BD11" i="6"/>
  <c r="BE11" i="6"/>
  <c r="BF11" i="6"/>
  <c r="BG11" i="6"/>
  <c r="BH11" i="6"/>
  <c r="BI11" i="6"/>
  <c r="BJ11" i="6"/>
  <c r="BK11" i="6"/>
  <c r="BL11" i="6"/>
  <c r="BM11" i="6"/>
  <c r="BN11" i="6"/>
  <c r="BO11" i="6"/>
  <c r="BP11" i="6"/>
  <c r="BQ11" i="6"/>
  <c r="BR11" i="6"/>
  <c r="BS11" i="6"/>
  <c r="BT11" i="6"/>
  <c r="BU11" i="6"/>
  <c r="BV11" i="6"/>
  <c r="BW11" i="6"/>
  <c r="BX11" i="6"/>
  <c r="BY11" i="6"/>
  <c r="BZ11" i="6"/>
  <c r="CA11" i="6"/>
  <c r="CB11" i="6"/>
  <c r="CC11" i="6"/>
  <c r="CD11" i="6"/>
  <c r="CE11" i="6"/>
  <c r="CF11" i="6"/>
  <c r="CG11" i="6"/>
  <c r="CH11" i="6"/>
  <c r="CI11" i="6"/>
  <c r="CJ11" i="6"/>
  <c r="CK11" i="6"/>
  <c r="CL11" i="6"/>
  <c r="CM11" i="6"/>
  <c r="CN11" i="6"/>
  <c r="CO11" i="6"/>
  <c r="CP11" i="6"/>
  <c r="CQ11" i="6"/>
  <c r="CR11" i="6"/>
  <c r="CS11" i="6"/>
  <c r="CT11" i="6"/>
  <c r="CU11" i="6"/>
  <c r="CV11" i="6"/>
  <c r="CW11"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AK12" i="6"/>
  <c r="AL12" i="6"/>
  <c r="AM12" i="6"/>
  <c r="AN12" i="6"/>
  <c r="AO12" i="6"/>
  <c r="AP12" i="6"/>
  <c r="AQ12" i="6"/>
  <c r="AR12" i="6"/>
  <c r="AS12" i="6"/>
  <c r="AT12" i="6"/>
  <c r="AU12" i="6"/>
  <c r="AV12" i="6"/>
  <c r="AW12" i="6"/>
  <c r="AX12" i="6"/>
  <c r="AY12" i="6"/>
  <c r="AZ12" i="6"/>
  <c r="BA12" i="6"/>
  <c r="BB12" i="6"/>
  <c r="BC12" i="6"/>
  <c r="BD12" i="6"/>
  <c r="BE12" i="6"/>
  <c r="BF12" i="6"/>
  <c r="BG12" i="6"/>
  <c r="BH12" i="6"/>
  <c r="BI12" i="6"/>
  <c r="BJ12" i="6"/>
  <c r="BK12" i="6"/>
  <c r="BL12" i="6"/>
  <c r="BM12" i="6"/>
  <c r="BN12" i="6"/>
  <c r="BO12" i="6"/>
  <c r="BP12" i="6"/>
  <c r="BQ12" i="6"/>
  <c r="BR12" i="6"/>
  <c r="BS12" i="6"/>
  <c r="BT12" i="6"/>
  <c r="BU12" i="6"/>
  <c r="BV12" i="6"/>
  <c r="BW12" i="6"/>
  <c r="BX12" i="6"/>
  <c r="BY12" i="6"/>
  <c r="BZ12" i="6"/>
  <c r="CA12" i="6"/>
  <c r="CB12" i="6"/>
  <c r="CC12" i="6"/>
  <c r="CD12" i="6"/>
  <c r="CE12" i="6"/>
  <c r="CF12" i="6"/>
  <c r="CG12" i="6"/>
  <c r="CH12" i="6"/>
  <c r="CI12" i="6"/>
  <c r="CJ12" i="6"/>
  <c r="CK12" i="6"/>
  <c r="CL12" i="6"/>
  <c r="CM12" i="6"/>
  <c r="CN12" i="6"/>
  <c r="CO12" i="6"/>
  <c r="CP12" i="6"/>
  <c r="CQ12" i="6"/>
  <c r="CR12" i="6"/>
  <c r="CS12" i="6"/>
  <c r="CT12" i="6"/>
  <c r="CU12" i="6"/>
  <c r="CV12" i="6"/>
  <c r="CW12"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AN13" i="6"/>
  <c r="AO13" i="6"/>
  <c r="AP13" i="6"/>
  <c r="AQ13" i="6"/>
  <c r="AR13" i="6"/>
  <c r="AS13" i="6"/>
  <c r="AT13" i="6"/>
  <c r="AU13" i="6"/>
  <c r="AV13" i="6"/>
  <c r="AW13" i="6"/>
  <c r="AX13" i="6"/>
  <c r="AY13" i="6"/>
  <c r="AZ13" i="6"/>
  <c r="BA13" i="6"/>
  <c r="BB13" i="6"/>
  <c r="BC13" i="6"/>
  <c r="BD13" i="6"/>
  <c r="BE13" i="6"/>
  <c r="BF13" i="6"/>
  <c r="BG13" i="6"/>
  <c r="BH13" i="6"/>
  <c r="BI13" i="6"/>
  <c r="BJ13" i="6"/>
  <c r="BK13" i="6"/>
  <c r="BL13" i="6"/>
  <c r="BM13" i="6"/>
  <c r="BN13" i="6"/>
  <c r="BO13" i="6"/>
  <c r="BP13" i="6"/>
  <c r="BQ13" i="6"/>
  <c r="BR13" i="6"/>
  <c r="BS13" i="6"/>
  <c r="BT13" i="6"/>
  <c r="BU13" i="6"/>
  <c r="BV13" i="6"/>
  <c r="BW13" i="6"/>
  <c r="BX13" i="6"/>
  <c r="BY13" i="6"/>
  <c r="BZ13" i="6"/>
  <c r="CA13" i="6"/>
  <c r="CB13" i="6"/>
  <c r="CC13" i="6"/>
  <c r="CD13" i="6"/>
  <c r="CE13" i="6"/>
  <c r="CF13" i="6"/>
  <c r="CG13" i="6"/>
  <c r="CH13" i="6"/>
  <c r="CI13" i="6"/>
  <c r="CJ13" i="6"/>
  <c r="CK13" i="6"/>
  <c r="CL13" i="6"/>
  <c r="CM13" i="6"/>
  <c r="CN13" i="6"/>
  <c r="CO13" i="6"/>
  <c r="CP13" i="6"/>
  <c r="CQ13" i="6"/>
  <c r="CR13" i="6"/>
  <c r="CS13" i="6"/>
  <c r="CT13" i="6"/>
  <c r="CU13" i="6"/>
  <c r="CV13" i="6"/>
  <c r="CW13"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AI14" i="6"/>
  <c r="AJ14" i="6"/>
  <c r="AK14" i="6"/>
  <c r="AL14" i="6"/>
  <c r="AM14" i="6"/>
  <c r="AN14" i="6"/>
  <c r="AO14" i="6"/>
  <c r="AP14" i="6"/>
  <c r="AQ14" i="6"/>
  <c r="AR14" i="6"/>
  <c r="AS14" i="6"/>
  <c r="AT14" i="6"/>
  <c r="AU14" i="6"/>
  <c r="AV14" i="6"/>
  <c r="AW14" i="6"/>
  <c r="AX14" i="6"/>
  <c r="AY14" i="6"/>
  <c r="AZ14" i="6"/>
  <c r="BA14" i="6"/>
  <c r="BB14" i="6"/>
  <c r="BC14" i="6"/>
  <c r="BD14" i="6"/>
  <c r="BE14" i="6"/>
  <c r="BF14" i="6"/>
  <c r="BG14" i="6"/>
  <c r="BH14" i="6"/>
  <c r="BI14" i="6"/>
  <c r="BJ14" i="6"/>
  <c r="BK14" i="6"/>
  <c r="BL14" i="6"/>
  <c r="BM14" i="6"/>
  <c r="BN14" i="6"/>
  <c r="BO14" i="6"/>
  <c r="BP14" i="6"/>
  <c r="BQ14" i="6"/>
  <c r="BR14" i="6"/>
  <c r="BS14" i="6"/>
  <c r="BT14" i="6"/>
  <c r="BU14" i="6"/>
  <c r="BV14" i="6"/>
  <c r="BW14" i="6"/>
  <c r="BX14" i="6"/>
  <c r="BY14" i="6"/>
  <c r="BZ14" i="6"/>
  <c r="CA14" i="6"/>
  <c r="CB14" i="6"/>
  <c r="CC14" i="6"/>
  <c r="CD14" i="6"/>
  <c r="CE14" i="6"/>
  <c r="CF14" i="6"/>
  <c r="CG14" i="6"/>
  <c r="CH14" i="6"/>
  <c r="CI14" i="6"/>
  <c r="CJ14" i="6"/>
  <c r="CK14" i="6"/>
  <c r="CL14" i="6"/>
  <c r="CM14" i="6"/>
  <c r="CN14" i="6"/>
  <c r="CO14" i="6"/>
  <c r="CP14" i="6"/>
  <c r="CQ14" i="6"/>
  <c r="CR14" i="6"/>
  <c r="CS14" i="6"/>
  <c r="CT14" i="6"/>
  <c r="CU14" i="6"/>
  <c r="CV14" i="6"/>
  <c r="CW14"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BG15" i="6"/>
  <c r="BH15" i="6"/>
  <c r="BI15" i="6"/>
  <c r="BJ15" i="6"/>
  <c r="BM15" i="6"/>
  <c r="BN15" i="6"/>
  <c r="BO15" i="6"/>
  <c r="BP15" i="6"/>
  <c r="BQ15" i="6"/>
  <c r="BR15" i="6"/>
  <c r="BS15" i="6"/>
  <c r="BT15" i="6"/>
  <c r="BU15" i="6"/>
  <c r="BV15" i="6"/>
  <c r="BW15" i="6"/>
  <c r="BX15" i="6"/>
  <c r="BY15" i="6"/>
  <c r="BZ15" i="6"/>
  <c r="CA15" i="6"/>
  <c r="CB15" i="6"/>
  <c r="CC15" i="6"/>
  <c r="CD15" i="6"/>
  <c r="CE15" i="6"/>
  <c r="CF15" i="6"/>
  <c r="CG15" i="6"/>
  <c r="CH15" i="6"/>
  <c r="CI15" i="6"/>
  <c r="CJ15" i="6"/>
  <c r="CK15" i="6"/>
  <c r="CL15" i="6"/>
  <c r="CM15" i="6"/>
  <c r="CN15" i="6"/>
  <c r="CO15" i="6"/>
  <c r="CP15" i="6"/>
  <c r="CQ15" i="6"/>
  <c r="CR15" i="6"/>
  <c r="CS15" i="6"/>
  <c r="CT15" i="6"/>
  <c r="CU15" i="6"/>
  <c r="CV15" i="6"/>
  <c r="CW15"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BG16" i="6"/>
  <c r="BH16" i="6"/>
  <c r="BI16" i="6"/>
  <c r="BJ16" i="6"/>
  <c r="BK16" i="6"/>
  <c r="BL16" i="6"/>
  <c r="BM16" i="6"/>
  <c r="BN16" i="6"/>
  <c r="BO16" i="6"/>
  <c r="BP16" i="6"/>
  <c r="BQ16" i="6"/>
  <c r="BR16" i="6"/>
  <c r="BS16" i="6"/>
  <c r="BT16" i="6"/>
  <c r="BU16" i="6"/>
  <c r="BV16" i="6"/>
  <c r="BW16" i="6"/>
  <c r="BX16" i="6"/>
  <c r="BY16" i="6"/>
  <c r="BZ16" i="6"/>
  <c r="CA16" i="6"/>
  <c r="CB16" i="6"/>
  <c r="CC16" i="6"/>
  <c r="CD16" i="6"/>
  <c r="CE16" i="6"/>
  <c r="CF16" i="6"/>
  <c r="CG16" i="6"/>
  <c r="CH16" i="6"/>
  <c r="CI16" i="6"/>
  <c r="CJ16" i="6"/>
  <c r="CK16" i="6"/>
  <c r="CL16" i="6"/>
  <c r="CM16" i="6"/>
  <c r="CN16" i="6"/>
  <c r="CO16" i="6"/>
  <c r="CP16" i="6"/>
  <c r="CQ16" i="6"/>
  <c r="CR16" i="6"/>
  <c r="CS16" i="6"/>
  <c r="CT16" i="6"/>
  <c r="CU16" i="6"/>
  <c r="CV16" i="6"/>
  <c r="CW16"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7" i="6"/>
  <c r="BH17" i="6"/>
  <c r="BI17" i="6"/>
  <c r="BJ17" i="6"/>
  <c r="BK17" i="6"/>
  <c r="BL17" i="6"/>
  <c r="BM17" i="6"/>
  <c r="BN17" i="6"/>
  <c r="BO17" i="6"/>
  <c r="BP17" i="6"/>
  <c r="BQ17" i="6"/>
  <c r="BR17" i="6"/>
  <c r="BS17" i="6"/>
  <c r="BT17" i="6"/>
  <c r="BU17" i="6"/>
  <c r="BV17" i="6"/>
  <c r="BW17" i="6"/>
  <c r="BX17" i="6"/>
  <c r="BY17" i="6"/>
  <c r="BZ17" i="6"/>
  <c r="CA17" i="6"/>
  <c r="CB17" i="6"/>
  <c r="CC17" i="6"/>
  <c r="CD17" i="6"/>
  <c r="CE17" i="6"/>
  <c r="CF17" i="6"/>
  <c r="CG17" i="6"/>
  <c r="CH17" i="6"/>
  <c r="CI17" i="6"/>
  <c r="CJ17" i="6"/>
  <c r="CK17" i="6"/>
  <c r="CL17" i="6"/>
  <c r="CM17" i="6"/>
  <c r="CN17" i="6"/>
  <c r="CO17" i="6"/>
  <c r="CP17" i="6"/>
  <c r="CQ17" i="6"/>
  <c r="CR17" i="6"/>
  <c r="CS17" i="6"/>
  <c r="CT17" i="6"/>
  <c r="CU17" i="6"/>
  <c r="CV17" i="6"/>
  <c r="CW17"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AN18" i="6"/>
  <c r="AO18" i="6"/>
  <c r="AP18" i="6"/>
  <c r="AQ18" i="6"/>
  <c r="AR18" i="6"/>
  <c r="AS18" i="6"/>
  <c r="AT18" i="6"/>
  <c r="AU18" i="6"/>
  <c r="AV18" i="6"/>
  <c r="AW18" i="6"/>
  <c r="AX18" i="6"/>
  <c r="AY18" i="6"/>
  <c r="AZ18" i="6"/>
  <c r="BA18" i="6"/>
  <c r="BB18" i="6"/>
  <c r="BC18" i="6"/>
  <c r="BD18" i="6"/>
  <c r="BE18" i="6"/>
  <c r="BF18" i="6"/>
  <c r="BG18" i="6"/>
  <c r="BH18" i="6"/>
  <c r="BI18" i="6"/>
  <c r="BJ18" i="6"/>
  <c r="BK18" i="6"/>
  <c r="BL18" i="6"/>
  <c r="BM18" i="6"/>
  <c r="BN18" i="6"/>
  <c r="BO18" i="6"/>
  <c r="BP18" i="6"/>
  <c r="BQ18" i="6"/>
  <c r="BR18" i="6"/>
  <c r="BS18" i="6"/>
  <c r="BT18" i="6"/>
  <c r="BU18" i="6"/>
  <c r="BV18" i="6"/>
  <c r="BW18" i="6"/>
  <c r="BX18" i="6"/>
  <c r="BY18" i="6"/>
  <c r="BZ18" i="6"/>
  <c r="CA18" i="6"/>
  <c r="CB18" i="6"/>
  <c r="CC18" i="6"/>
  <c r="CD18" i="6"/>
  <c r="CE18" i="6"/>
  <c r="CF18" i="6"/>
  <c r="CG18" i="6"/>
  <c r="CH18" i="6"/>
  <c r="CI18" i="6"/>
  <c r="CJ18" i="6"/>
  <c r="CK18" i="6"/>
  <c r="CL18" i="6"/>
  <c r="CM18" i="6"/>
  <c r="CN18" i="6"/>
  <c r="CO18" i="6"/>
  <c r="CP18" i="6"/>
  <c r="CQ18" i="6"/>
  <c r="CR18" i="6"/>
  <c r="CS18" i="6"/>
  <c r="CT18" i="6"/>
  <c r="CU18" i="6"/>
  <c r="CV18" i="6"/>
  <c r="CW18" i="6"/>
  <c r="C3" i="6"/>
  <c r="C4" i="6"/>
  <c r="C5" i="6"/>
  <c r="C6" i="6"/>
  <c r="C7" i="6"/>
  <c r="C8" i="6"/>
  <c r="C9" i="6"/>
  <c r="C10" i="6"/>
  <c r="C11" i="6"/>
  <c r="C12" i="6"/>
  <c r="C13" i="6"/>
  <c r="C14" i="6"/>
  <c r="C15" i="6"/>
  <c r="C16" i="6"/>
  <c r="C17" i="6"/>
  <c r="C18" i="6"/>
  <c r="C2" i="6"/>
  <c r="F457" i="3"/>
  <c r="G457" i="3"/>
  <c r="H457" i="3"/>
  <c r="I457" i="3"/>
  <c r="J457" i="3"/>
  <c r="K457" i="3"/>
  <c r="L457" i="3"/>
  <c r="M457" i="3"/>
  <c r="N457" i="3"/>
  <c r="O457" i="3"/>
  <c r="P457" i="3"/>
  <c r="Q457" i="3"/>
  <c r="R457" i="3"/>
  <c r="S457" i="3"/>
  <c r="T457" i="3"/>
  <c r="U457" i="3"/>
  <c r="V457" i="3"/>
  <c r="W457" i="3"/>
  <c r="X457" i="3"/>
  <c r="Y457" i="3"/>
  <c r="Z457" i="3"/>
  <c r="AA457" i="3"/>
  <c r="AB457" i="3"/>
  <c r="AC457" i="3"/>
  <c r="AD457" i="3"/>
  <c r="AE457" i="3"/>
  <c r="AF457" i="3"/>
  <c r="AG457" i="3"/>
  <c r="AH457" i="3"/>
  <c r="AI457" i="3"/>
  <c r="AJ457" i="3"/>
  <c r="AK457" i="3"/>
  <c r="AL457" i="3"/>
  <c r="AM457" i="3"/>
  <c r="AN457" i="3"/>
  <c r="AO457" i="3"/>
  <c r="AP457" i="3"/>
  <c r="AQ457" i="3"/>
  <c r="E457" i="3"/>
  <c r="E459" i="3" a="1"/>
  <c r="E459" i="3" s="1"/>
  <c r="E462" i="3" a="1"/>
  <c r="E462" i="3" s="1"/>
  <c r="E461" i="3" a="1"/>
  <c r="E461" i="3" s="1"/>
  <c r="E460" i="3" a="1"/>
  <c r="E460" i="3" s="1"/>
  <c r="D462" i="3" a="1"/>
  <c r="D462" i="3" s="1"/>
  <c r="D461" i="3" a="1"/>
  <c r="D461" i="3" s="1"/>
  <c r="D460" i="3" a="1"/>
  <c r="D460" i="3" s="1"/>
  <c r="D459" i="3" a="1"/>
  <c r="D459" i="3" s="1"/>
  <c r="AQ390" i="3"/>
  <c r="E405" i="3"/>
  <c r="F405" i="3"/>
  <c r="G405" i="3"/>
  <c r="H405" i="3"/>
  <c r="I405" i="3"/>
  <c r="J405" i="3"/>
  <c r="K405" i="3"/>
  <c r="L405" i="3"/>
  <c r="M405" i="3"/>
  <c r="N405" i="3"/>
  <c r="O405" i="3"/>
  <c r="P405" i="3"/>
  <c r="Q405" i="3"/>
  <c r="R405" i="3"/>
  <c r="S405" i="3"/>
  <c r="T405" i="3"/>
  <c r="U405" i="3"/>
  <c r="V405" i="3"/>
  <c r="W405" i="3"/>
  <c r="X405" i="3"/>
  <c r="Y405" i="3"/>
  <c r="Z405" i="3"/>
  <c r="AA405" i="3"/>
  <c r="AB405" i="3"/>
  <c r="AC405" i="3"/>
  <c r="AD405" i="3"/>
  <c r="AE405" i="3"/>
  <c r="AF405" i="3"/>
  <c r="AG405" i="3"/>
  <c r="AH405" i="3"/>
  <c r="AI405" i="3"/>
  <c r="AJ405" i="3"/>
  <c r="AK405" i="3"/>
  <c r="AL405" i="3"/>
  <c r="AM405" i="3"/>
  <c r="AN405" i="3"/>
  <c r="AO405" i="3"/>
  <c r="AP405" i="3"/>
  <c r="AQ405" i="3"/>
  <c r="D405" i="3"/>
  <c r="E347" i="3"/>
  <c r="D410" i="3" a="1"/>
  <c r="D410" i="3" s="1"/>
  <c r="D409" i="3" a="1"/>
  <c r="D409" i="3" s="1"/>
  <c r="D408" i="3" a="1"/>
  <c r="D408" i="3" s="1"/>
  <c r="D407" i="3" a="1"/>
  <c r="D407" i="3" s="1"/>
  <c r="F347" i="3"/>
  <c r="G347" i="3"/>
  <c r="H347" i="3"/>
  <c r="I347" i="3"/>
  <c r="J347" i="3"/>
  <c r="K347" i="3"/>
  <c r="L347" i="3"/>
  <c r="M347" i="3"/>
  <c r="N347" i="3"/>
  <c r="O347" i="3"/>
  <c r="P347" i="3"/>
  <c r="Q347" i="3"/>
  <c r="R347" i="3"/>
  <c r="S347" i="3"/>
  <c r="T347" i="3"/>
  <c r="U347" i="3"/>
  <c r="V347" i="3"/>
  <c r="W347" i="3"/>
  <c r="X347" i="3"/>
  <c r="Y347" i="3"/>
  <c r="Z347" i="3"/>
  <c r="AA347" i="3"/>
  <c r="AB347" i="3"/>
  <c r="AC347" i="3"/>
  <c r="AD347" i="3"/>
  <c r="AE347" i="3"/>
  <c r="AF347" i="3"/>
  <c r="AG347" i="3"/>
  <c r="AH347" i="3"/>
  <c r="AI347" i="3"/>
  <c r="AJ347" i="3"/>
  <c r="AK347" i="3"/>
  <c r="AL347" i="3"/>
  <c r="AM347" i="3"/>
  <c r="AN347" i="3"/>
  <c r="AO347" i="3"/>
  <c r="AP347" i="3"/>
  <c r="AQ347" i="3"/>
  <c r="D347" i="3"/>
  <c r="D352" i="3" a="1"/>
  <c r="D352" i="3" s="1"/>
  <c r="D351" i="3" a="1"/>
  <c r="D351" i="3" s="1"/>
  <c r="D350" i="3" a="1"/>
  <c r="D350" i="3" s="1"/>
  <c r="D349" i="3" a="1"/>
  <c r="D349" i="3" s="1"/>
  <c r="D912" i="3" l="1"/>
  <c r="B17" i="4" s="1" a="1"/>
  <c r="B17" i="4" s="1"/>
  <c r="D861" i="3"/>
  <c r="B16" i="4" s="1" a="1"/>
  <c r="B16" i="4" s="1"/>
  <c r="D798" i="3"/>
  <c r="B15" i="4" s="1" a="1"/>
  <c r="B15" i="4" s="1"/>
  <c r="D741" i="3"/>
  <c r="B14" i="4" s="1" a="1"/>
  <c r="B14" i="4" s="1"/>
  <c r="D688" i="3"/>
  <c r="B13" i="4" s="1" a="1"/>
  <c r="B13" i="4" s="1"/>
  <c r="D636" i="3"/>
  <c r="B12" i="4" s="1" a="1"/>
  <c r="B12" i="4" s="1"/>
  <c r="E636" i="3"/>
  <c r="D582" i="3"/>
  <c r="B11" i="4" s="1" a="1"/>
  <c r="B11" i="4" s="1"/>
  <c r="D524" i="3"/>
  <c r="B10" i="4" s="1" a="1"/>
  <c r="B10" i="4" s="1"/>
  <c r="E463" i="3"/>
  <c r="D463" i="3"/>
  <c r="B9" i="4" s="1" a="1"/>
  <c r="B9" i="4" s="1"/>
  <c r="D411" i="3"/>
  <c r="B8" i="4" s="1" a="1"/>
  <c r="B8" i="4" s="1"/>
  <c r="D353" i="3"/>
  <c r="B7" i="4" s="1" a="1"/>
  <c r="B7" i="4" s="1"/>
  <c r="D288" i="3" l="1"/>
  <c r="D292" i="3" a="1"/>
  <c r="D292" i="3" s="1"/>
  <c r="D291" i="3" a="1"/>
  <c r="D291" i="3" s="1"/>
  <c r="D290" i="3" a="1"/>
  <c r="D290" i="3" s="1"/>
  <c r="D289" i="3" a="1"/>
  <c r="D289" i="3" s="1"/>
  <c r="D235" i="3" a="1"/>
  <c r="D235" i="3" s="1"/>
  <c r="D234" i="3" a="1"/>
  <c r="D234" i="3" s="1"/>
  <c r="D233" i="3" a="1"/>
  <c r="D233" i="3" s="1"/>
  <c r="E224" i="3"/>
  <c r="F224" i="3"/>
  <c r="G224" i="3"/>
  <c r="H224" i="3"/>
  <c r="I224" i="3"/>
  <c r="J224" i="3"/>
  <c r="K224" i="3"/>
  <c r="L224" i="3"/>
  <c r="M224" i="3"/>
  <c r="N224" i="3"/>
  <c r="O224" i="3"/>
  <c r="P224" i="3"/>
  <c r="Q224" i="3"/>
  <c r="R224" i="3"/>
  <c r="S224" i="3"/>
  <c r="T224" i="3"/>
  <c r="U224" i="3"/>
  <c r="V224" i="3"/>
  <c r="W224" i="3"/>
  <c r="X224" i="3"/>
  <c r="Y224" i="3"/>
  <c r="Z224" i="3"/>
  <c r="AA224" i="3"/>
  <c r="AB224" i="3"/>
  <c r="AC224" i="3"/>
  <c r="AD224" i="3"/>
  <c r="AE224" i="3"/>
  <c r="AF224" i="3"/>
  <c r="AG224" i="3"/>
  <c r="AH224" i="3"/>
  <c r="AI224" i="3"/>
  <c r="AJ224" i="3"/>
  <c r="AK224" i="3"/>
  <c r="AL224" i="3"/>
  <c r="AM224" i="3"/>
  <c r="AN224" i="3"/>
  <c r="AO224" i="3"/>
  <c r="AP224" i="3"/>
  <c r="AQ224" i="3"/>
  <c r="D224" i="3"/>
  <c r="D232" i="3" s="1" a="1"/>
  <c r="D232" i="3" s="1"/>
  <c r="E176" i="3" a="1"/>
  <c r="E176" i="3" s="1"/>
  <c r="E175" i="3" a="1"/>
  <c r="E175" i="3" s="1"/>
  <c r="E174" i="3" a="1"/>
  <c r="E174" i="3" s="1"/>
  <c r="F165" i="3"/>
  <c r="G165" i="3"/>
  <c r="H165" i="3"/>
  <c r="I165" i="3"/>
  <c r="J165" i="3"/>
  <c r="K165" i="3"/>
  <c r="L165" i="3"/>
  <c r="M165" i="3"/>
  <c r="N165" i="3"/>
  <c r="O165" i="3"/>
  <c r="P165" i="3"/>
  <c r="Q165" i="3"/>
  <c r="R165" i="3"/>
  <c r="S165" i="3"/>
  <c r="T165" i="3"/>
  <c r="U165" i="3"/>
  <c r="V165" i="3"/>
  <c r="W165" i="3"/>
  <c r="X165" i="3"/>
  <c r="Y165" i="3"/>
  <c r="Z165" i="3"/>
  <c r="AA165" i="3"/>
  <c r="AB165" i="3"/>
  <c r="AC165" i="3"/>
  <c r="AD165" i="3"/>
  <c r="AE165" i="3"/>
  <c r="AF165" i="3"/>
  <c r="AG165" i="3"/>
  <c r="AH165" i="3"/>
  <c r="AI165" i="3"/>
  <c r="AJ165" i="3"/>
  <c r="AK165" i="3"/>
  <c r="AL165" i="3"/>
  <c r="AM165" i="3"/>
  <c r="AN165" i="3"/>
  <c r="AO165" i="3"/>
  <c r="AP165" i="3"/>
  <c r="AQ165" i="3"/>
  <c r="E165" i="3"/>
  <c r="E173" i="3" a="1"/>
  <c r="E173" i="3" s="1"/>
  <c r="E119" i="3" a="1"/>
  <c r="E119" i="3" s="1"/>
  <c r="E118" i="3" a="1"/>
  <c r="E118" i="3" s="1"/>
  <c r="E117" i="3" a="1"/>
  <c r="E117" i="3" s="1"/>
  <c r="E116" i="3" a="1"/>
  <c r="E116" i="3" s="1"/>
  <c r="D66" i="3" a="1"/>
  <c r="D66" i="3" s="1"/>
  <c r="D65" i="3" a="1"/>
  <c r="D65" i="3" s="1"/>
  <c r="D64" i="3" a="1"/>
  <c r="D64" i="3" s="1"/>
  <c r="D293" i="3" l="1"/>
  <c r="B6" i="4" s="1" a="1"/>
  <c r="B6" i="4" s="1"/>
  <c r="D236" i="3"/>
  <c r="B5" i="4" s="1" a="1"/>
  <c r="B5" i="4" s="1"/>
  <c r="E177" i="3"/>
  <c r="E120" i="3"/>
  <c r="D67" i="3"/>
  <c r="B2" i="4" s="1" a="1"/>
  <c r="B2" i="4" s="1"/>
  <c r="DP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<sst xmlns="http://schemas.openxmlformats.org/spreadsheetml/2006/main" count="11506" uniqueCount="273">
  <si>
    <t>BRK</t>
  </si>
  <si>
    <t>Sr. Unsecured Domestic</t>
  </si>
  <si>
    <t>AA2</t>
  </si>
  <si>
    <t>MMC</t>
  </si>
  <si>
    <t>A2</t>
  </si>
  <si>
    <t>BAA2</t>
  </si>
  <si>
    <t>BAA1</t>
  </si>
  <si>
    <t>AA3</t>
  </si>
  <si>
    <t>PGR</t>
  </si>
  <si>
    <t>A1</t>
  </si>
  <si>
    <t>ALL</t>
  </si>
  <si>
    <t>A3</t>
  </si>
  <si>
    <t>AJG</t>
  </si>
  <si>
    <t>MET</t>
  </si>
  <si>
    <t>PRU</t>
  </si>
  <si>
    <t>TRV</t>
  </si>
  <si>
    <t>AIG</t>
  </si>
  <si>
    <t>FNF</t>
  </si>
  <si>
    <t>MKL</t>
  </si>
  <si>
    <t>FAF</t>
  </si>
  <si>
    <t>HIG</t>
  </si>
  <si>
    <t>BRO</t>
  </si>
  <si>
    <t>AIZ</t>
  </si>
  <si>
    <t>AFL</t>
  </si>
  <si>
    <t>UNM</t>
  </si>
  <si>
    <t>ORI</t>
  </si>
  <si>
    <t>AFG</t>
  </si>
  <si>
    <t>WRB</t>
  </si>
  <si>
    <t>KMPR</t>
  </si>
  <si>
    <t>STC</t>
  </si>
  <si>
    <t>CNA</t>
  </si>
  <si>
    <t>CINF</t>
  </si>
  <si>
    <t>THG</t>
  </si>
  <si>
    <t>MCY</t>
  </si>
  <si>
    <t>RGA</t>
  </si>
  <si>
    <t>GL</t>
  </si>
  <si>
    <t>CNO</t>
  </si>
  <si>
    <t>GNW</t>
  </si>
  <si>
    <t>SIGI</t>
  </si>
  <si>
    <t>HMN</t>
  </si>
  <si>
    <t>UVE</t>
  </si>
  <si>
    <t>RDN</t>
  </si>
  <si>
    <t>RLI</t>
  </si>
  <si>
    <t>PRA</t>
  </si>
  <si>
    <t>UFCS</t>
  </si>
  <si>
    <t>SAFT</t>
  </si>
  <si>
    <t>DGICA</t>
  </si>
  <si>
    <t>Quarter Ending</t>
  </si>
  <si>
    <t>Current</t>
  </si>
  <si>
    <t>Market Capitalization</t>
  </si>
  <si>
    <t>Market Cap Growth</t>
  </si>
  <si>
    <t>Enterprise Value</t>
  </si>
  <si>
    <t>PE Ratio</t>
  </si>
  <si>
    <t>PS Ratio</t>
  </si>
  <si>
    <t>PB Ratio</t>
  </si>
  <si>
    <t>P/FCF Ratio</t>
  </si>
  <si>
    <t>P/OCF Ratio</t>
  </si>
  <si>
    <t>Debt / Equity Ratio</t>
  </si>
  <si>
    <t>Interest Coverage</t>
  </si>
  <si>
    <t>Return on Capital (ROIC)</t>
  </si>
  <si>
    <t>Buyback Yield / Dilution</t>
  </si>
  <si>
    <t>Total Shareholder Return</t>
  </si>
  <si>
    <t>Dividend Yield</t>
  </si>
  <si>
    <t>Payout Ratio</t>
  </si>
  <si>
    <t>Quick Ratio</t>
  </si>
  <si>
    <t>Current Ratio</t>
  </si>
  <si>
    <t>AAA</t>
  </si>
  <si>
    <t>BAA3</t>
  </si>
  <si>
    <t>NULL</t>
  </si>
  <si>
    <t>BA1</t>
  </si>
  <si>
    <t>Altman Z-Score for Non-Manufacturing Companies (Z''-Score)</t>
  </si>
  <si>
    <t>Z′′=6.56×(WorkingCapital/TotalAssets)+3.26×(RetainedEarnings/TotalAssets)+6.72×(EBIT/TotalAssets)+1.05×(BookValueofEquity/TotalLiabilities)</t>
  </si>
  <si>
    <t>Cash &amp; Equivalents</t>
  </si>
  <si>
    <t>Cash Growth</t>
  </si>
  <si>
    <t>Receivables</t>
  </si>
  <si>
    <t>Inventory</t>
  </si>
  <si>
    <t>Property, Plant &amp; Equipment</t>
  </si>
  <si>
    <t>Total Assets</t>
  </si>
  <si>
    <t>Accounts Payable</t>
  </si>
  <si>
    <t>Total Liabilities</t>
  </si>
  <si>
    <t>Total Debt</t>
  </si>
  <si>
    <t>Retained Earnings</t>
  </si>
  <si>
    <t>Shareholders' Equity</t>
  </si>
  <si>
    <t>Net Cash Per Share</t>
  </si>
  <si>
    <t>Book Value Per Share</t>
  </si>
  <si>
    <t>Other Current Assets</t>
  </si>
  <si>
    <t>Total Current Assets</t>
  </si>
  <si>
    <t>Long-Term Investments</t>
  </si>
  <si>
    <t>Other Long-Term Assets</t>
  </si>
  <si>
    <t>Total Current Liabilities</t>
  </si>
  <si>
    <t>Other Current Liabilities</t>
  </si>
  <si>
    <t>Long-Term Debt</t>
  </si>
  <si>
    <t>Other Long-Term Liabilities</t>
  </si>
  <si>
    <t>Working Capital</t>
  </si>
  <si>
    <t>S&amp;P Global</t>
  </si>
  <si>
    <t>Fiscal Quarter</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</si>
  <si>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</si>
  <si>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</si>
  <si>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</si>
  <si>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</si>
  <si>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</si>
  <si>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</si>
  <si>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</si>
  <si>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</si>
  <si>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</si>
  <si>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</si>
  <si>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</si>
  <si>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</si>
  <si>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</si>
  <si>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</si>
  <si>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</si>
  <si>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</si>
  <si>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</si>
  <si>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</si>
  <si>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</si>
  <si>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</si>
  <si>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</si>
  <si>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</si>
  <si>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</si>
  <si>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</si>
  <si>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</si>
  <si>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</si>
  <si>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</si>
  <si>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</si>
  <si>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</si>
  <si>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</si>
  <si>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</si>
  <si>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</si>
  <si>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</si>
  <si>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</si>
  <si>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</si>
  <si>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</si>
  <si>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</si>
  <si>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</si>
  <si>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</si>
  <si>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</si>
  <si>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Period Ending</t>
  </si>
  <si>
    <t>Short-Term Investments</t>
  </si>
  <si>
    <t>-</t>
  </si>
  <si>
    <t>Cash &amp; Short-Term Investments</t>
  </si>
  <si>
    <t>Accounts Receivable</t>
  </si>
  <si>
    <t>Other Receivables</t>
  </si>
  <si>
    <t>Restricted Cash</t>
  </si>
  <si>
    <t>Goodwill</t>
  </si>
  <si>
    <t>Other Intangible Assets</t>
  </si>
  <si>
    <t>Long-Term Deferred Charges</t>
  </si>
  <si>
    <t>Short-Term Debt</t>
  </si>
  <si>
    <t>Current Portion of Long-Term Debt</t>
  </si>
  <si>
    <t>Current Portion of Leases</t>
  </si>
  <si>
    <t>Current Income Taxes Payable</t>
  </si>
  <si>
    <t>Long-Term Leases</t>
  </si>
  <si>
    <t>Long-Term Unearned Revenue</t>
  </si>
  <si>
    <t>Long-Term Deferred Tax Liabilities</t>
  </si>
  <si>
    <t>Common Stock</t>
  </si>
  <si>
    <t>Additional Paid-In Capital</t>
  </si>
  <si>
    <t>Treasury Stock</t>
  </si>
  <si>
    <t>Comprensive Income &amp; Other</t>
  </si>
  <si>
    <t>Total Common Equity</t>
  </si>
  <si>
    <t>Minority Interest</t>
  </si>
  <si>
    <t>Total Liabilities &amp; Equity</t>
  </si>
  <si>
    <t>Net Cash (Debt)</t>
  </si>
  <si>
    <t>Net Cash Growth</t>
  </si>
  <si>
    <t>Filing Date Shares Outstanding</t>
  </si>
  <si>
    <t>Total Common Shares Outstanding</t>
  </si>
  <si>
    <t>Tangible Book Value</t>
  </si>
  <si>
    <t>Tangible Book Value Per Share</t>
  </si>
  <si>
    <t>Land</t>
  </si>
  <si>
    <t>Buildings</t>
  </si>
  <si>
    <t>Machinery</t>
  </si>
  <si>
    <t>Construction In Progress</t>
  </si>
  <si>
    <t>Working Capital/Total Assets</t>
  </si>
  <si>
    <t>RetainedEarnings/TotalAssets</t>
  </si>
  <si>
    <t>EBIT/TotalAssets</t>
  </si>
  <si>
    <t>EBIT</t>
  </si>
  <si>
    <t>BookValueofEquity/TotalLiabilities</t>
  </si>
  <si>
    <t>Altmans Z- Score</t>
  </si>
  <si>
    <t>Long-Term Deferred Tax Assets</t>
  </si>
  <si>
    <t>Accrued Expenses</t>
  </si>
  <si>
    <t>Comprehensive Income &amp; Other</t>
  </si>
  <si>
    <t>Q3 2024</t>
  </si>
  <si>
    <t>NA</t>
  </si>
  <si>
    <t>Investments in Debt Securities</t>
  </si>
  <si>
    <t>Investments in Equity &amp; Preferred Securities</t>
  </si>
  <si>
    <t>Other Investments</t>
  </si>
  <si>
    <t>Total Investments</t>
  </si>
  <si>
    <t>Reinsurance Recoverable</t>
  </si>
  <si>
    <t>Deferred Policy Acquisition Cost</t>
  </si>
  <si>
    <t>Insurance &amp; Annuity Liabilities</t>
  </si>
  <si>
    <t>Unpaid Claims</t>
  </si>
  <si>
    <t>Unearned Premiums</t>
  </si>
  <si>
    <t>Preferred Stock, Redeemable</t>
  </si>
  <si>
    <t>Policy Loans</t>
  </si>
  <si>
    <t>Separate Account Assets</t>
  </si>
  <si>
    <t>Separate Account Liability</t>
  </si>
  <si>
    <t>Total Preferred Equity</t>
  </si>
  <si>
    <t>Trading Asset Securities</t>
  </si>
  <si>
    <t>Prepaid Expenses</t>
  </si>
  <si>
    <t>Current Unearned Revenue</t>
  </si>
  <si>
    <t>CPI</t>
  </si>
  <si>
    <t>TTM EBIT</t>
  </si>
  <si>
    <t>Reinsurance Payable</t>
  </si>
  <si>
    <t>Annual using last month</t>
  </si>
  <si>
    <t>CAA1</t>
  </si>
  <si>
    <t>Rating</t>
  </si>
  <si>
    <t>Tier</t>
  </si>
  <si>
    <t>*10 highest - 1 lowest</t>
  </si>
  <si>
    <t>Preferred Stock, Convertible</t>
  </si>
  <si>
    <t>Ticker</t>
  </si>
  <si>
    <t>Metric</t>
  </si>
  <si>
    <t>Website</t>
  </si>
  <si>
    <t>NOTE</t>
  </si>
  <si>
    <t>Q4 2000</t>
  </si>
  <si>
    <t>Q1 2001</t>
  </si>
  <si>
    <t>Q2 2001</t>
  </si>
  <si>
    <t>Q3 2011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</si>
  <si>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</si>
  <si>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</si>
  <si>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</si>
  <si>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</si>
  <si>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</si>
  <si>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</si>
  <si>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</si>
  <si>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</si>
  <si>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</si>
  <si>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</si>
  <si>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</si>
  <si>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</si>
  <si>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</si>
  <si>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</si>
  <si>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</si>
  <si>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</si>
  <si>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</si>
  <si>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</si>
  <si>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</si>
  <si>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</si>
  <si>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</si>
  <si>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</si>
  <si>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</si>
  <si>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</si>
  <si>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</si>
  <si>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</si>
  <si>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</si>
  <si>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</si>
  <si>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</si>
  <si>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</si>
  <si>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</si>
  <si>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</si>
  <si>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</si>
  <si>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</si>
  <si>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</si>
  <si>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</si>
  <si>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</si>
  <si>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</si>
  <si>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</si>
  <si>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Q4 2011</t>
  </si>
  <si>
    <t>Q1 2012</t>
  </si>
  <si>
    <t>Q2 2012</t>
  </si>
  <si>
    <t>Q3 2012</t>
  </si>
  <si>
    <t>Q4 2012</t>
  </si>
  <si>
    <t>Q1 2013</t>
  </si>
  <si>
    <t>Q2 2013</t>
  </si>
  <si>
    <t>Q3 2013</t>
  </si>
  <si>
    <t>Q4 2013</t>
  </si>
  <si>
    <t>Q1 2014</t>
  </si>
  <si>
    <t>Q2 2014</t>
  </si>
  <si>
    <t>U.S. GDP 1960-2024 | MacroTrends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</si>
  <si>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</si>
  <si>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In Billions</t>
  </si>
  <si>
    <t>REAL GDP</t>
  </si>
  <si>
    <t>IAK Historical Stock Price Data - Stock Analysis</t>
  </si>
  <si>
    <t>Last day of Qarter used</t>
  </si>
  <si>
    <t>Largest, lowest Exp ratio Insurance ETF</t>
  </si>
  <si>
    <t>IAK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</si>
</sst>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1"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2"/>
      <color rgb="FF111827"/>
      <name val="Arial"/>
      <family val="2"/>
    </font>
    <font>
      <sz val="12"/>
      <color rgb="FF111827"/>
      <name val="Arial"/>
      <family val="2"/>
    </font>
    <font>
      <b/>
      <sz val="12"/>
      <color rgb="FF111827"/>
      <name val="Arial"/>
      <family val="2"/>
    </font>
    <font>
      <sz val="14"/>
      <color rgb="FF111827"/>
      <name val="Arial"/>
      <family val="2"/>
    </font>
    <font>
      <sz val="11"/>
      <color theme="4"/>
      <name val="Aptos Narrow"/>
      <family val="2"/>
      <scheme val="minor"/>
    </font>
    <font>
      <sz val="11"/>
      <name val="Aptos Narrow"/>
      <family val="2"/>
      <scheme val="minor"/>
    </font>
    <font>
      <sz val="14"/>
      <color rgb="FF111827"/>
      <name val="Arial"/>
      <family val="2"/>
    </font>
    <font>
      <b/>
      <sz val="14"/>
      <color rgb="FF111827"/>
      <name val="Arial"/>
      <family val="2"/>
    </font>
    <font>
      <sz val="10"/>
      <color rgb="FF000000"/>
      <name val="Tahoma"/>
      <family val="2"/>
    </font>
    <font>
      <sz val="14"/>
      <color rgb="FF111827"/>
      <name val="Arial"/>
      <family val="2"/>
    </font>
    <font>
      <sz val="14"/>
      <name val="Arial"/>
      <family val="2"/>
    </font>
    <font>
      <sz val="14"/>
      <name val="Arial"/>
      <family val="2"/>
    </font>
    <font>
      <b/>
      <sz val="14"/>
      <name val="Arial"/>
      <family val="2"/>
    </font>
    <font>
      <u/>
      <sz val="11"/>
      <color theme="1"/>
      <name val="Aptos Narrow"/>
      <family val="2"/>
      <scheme val="minor"/>
    </font>
    <font>
      <u/>
      <sz val="11"/>
      <color theme="10"/>
      <name val="Aptos Narrow"/>
      <family val="2"/>
      <scheme val="minor"/>
    </font>
    <font>
      <i/>
      <sz val="11"/>
      <color theme="1"/>
      <name val="Aptos Narrow"/>
      <family val="2"/>
      <scheme val="minor"/>
    </font>
    <font>
      <i/>
      <sz val="12"/>
      <color rgb="FF444444"/>
      <name val="Arial"/>
      <family val="2"/>
    </font>
  </fonts>
  <fills count="10">
    <fill>
      <patternFill patternType="none"/>
    </fill>
    <fill>
      <patternFill patternType="gray125"/>
    </fill>
    <fill>
      <patternFill patternType="solid">
        <fgColor theme="3" tint="0.89999084444715716"/>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6F7F8"/>
        <bgColor indexed="64"/>
      </patternFill>
    </fill>
    <fill>
      <patternFill patternType="solid">
        <fgColor theme="9" tint="0.79998168889431442"/>
        <bgColor indexed="64"/>
      </patternFill>
    </fill>
    <fill>
      <patternFill patternType="solid">
        <fgColor rgb="FFF2F9FF"/>
        <bgColor indexed="64"/>
      </patternFill>
    </fill>
    <fill>
      <patternFill patternType="solid">
        <fgColor rgb="FFFFFF00"/>
        <bgColor indexed="64"/>
      </patternFill>
    </fill>
    <fill>
      <patternFill patternType="solid">
        <fgColor theme="2" tint="-9.9978637043366805E-2"/>
        <bgColor indexed="64"/>
      </patternFill>
    </fill>
  </fills>
  <borders count="15">
    <border>
      <left/>
      <right/>
      <top/>
      <bottom/>
      <diagonal/>
    </border>
    <border>
      <left/>
      <right style="medium">
        <color rgb="FFD1D5DB"/>
      </right>
      <top/>
      <bottom style="medium">
        <color rgb="FFD1D5DB"/>
      </bottom>
      <diagonal/>
    </border>
    <border>
      <left/>
      <right/>
      <top/>
      <bottom style="medium">
        <color rgb="FFD1D5DB"/>
      </bottom>
      <diagonal/>
    </border>
    <border>
      <left/>
      <right style="medium">
        <color rgb="FFD1D5DB"/>
      </right>
      <top style="medium">
        <color rgb="FFD1D5DB"/>
      </top>
      <bottom/>
      <diagonal/>
    </border>
    <border>
      <left/>
      <right/>
      <top style="medium">
        <color rgb="FFD1D5DB"/>
      </top>
      <bottom/>
      <diagonal/>
    </border>
    <border>
      <left/>
      <right style="medium">
        <color rgb="FFD1D5DB"/>
      </right>
      <top style="medium">
        <color rgb="FFD1D5DB"/>
      </top>
      <bottom style="medium">
        <color rgb="FFD1D5DB"/>
      </bottom>
      <diagonal/>
    </border>
    <border>
      <left/>
      <right/>
      <top style="medium">
        <color rgb="FFD1D5DB"/>
      </top>
      <bottom style="medium">
        <color rgb="FFD1D5DB"/>
      </bottom>
      <diagonal/>
    </border>
    <border>
      <left/>
      <right style="medium">
        <color rgb="FFD1D5DB"/>
      </right>
      <top style="medium">
        <color rgb="FFD1D5DB"/>
      </top>
      <bottom style="thick">
        <color rgb="FFD1D5DB"/>
      </bottom>
      <diagonal/>
    </border>
    <border>
      <left/>
      <right/>
      <top style="medium">
        <color rgb="FFD1D5DB"/>
      </top>
      <bottom style="thick">
        <color rgb="FFD1D5DB"/>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44" fontId="1" fillId="0" borderId="0" applyFont="0" applyFill="0" applyBorder="0" applyAlignment="0" applyProtection="0"/>
    <xf numFmtId="0" fontId="18" fillId="0" borderId="0" applyNumberFormat="0" applyFill="0" applyBorder="0" applyAlignment="0" applyProtection="0"/>
  </cellStyleXfs>
  <cellXfs count="148">
    <xf numFmtId="0" fontId="0" fillId="0" borderId="0" xfId="0"/>
    <xf numFmtId="14" fontId="0" fillId="0" borderId="0" xfId="0" applyNumberFormat="1"/>
    <xf numFmtId="0" fontId="0" fillId="2" borderId="0" xfId="0" applyFill="1"/>
    <xf numFmtId="0" fontId="0" fillId="3" borderId="0" xfId="0" applyFill="1"/>
    <xf numFmtId="10" fontId="0" fillId="0" borderId="0" xfId="0" applyNumberFormat="1"/>
    <xf numFmtId="0" fontId="2" fillId="0" borderId="0" xfId="0" applyFont="1"/>
    <xf numFmtId="14" fontId="2" fillId="0" borderId="0" xfId="0" applyNumberFormat="1" applyFont="1"/>
    <xf numFmtId="43" fontId="0" fillId="0" borderId="0" xfId="1" applyFont="1"/>
    <xf numFmtId="43" fontId="0" fillId="0" borderId="0" xfId="0" applyNumberFormat="1"/>
    <xf numFmtId="0" fontId="3" fillId="0" borderId="0" xfId="2"/>
    <xf numFmtId="1" fontId="3" fillId="0" borderId="0" xfId="2" applyNumberFormat="1"/>
    <xf numFmtId="10" fontId="3" fillId="0" borderId="0" xfId="2" applyNumberFormat="1"/>
    <xf numFmtId="2" fontId="3" fillId="0" borderId="0" xfId="2" applyNumberFormat="1"/>
    <xf numFmtId="0" fontId="4" fillId="5" borderId="0" xfId="0" applyFont="1" applyFill="1" applyAlignment="1">
      <alignment horizontal="left" vertical="center" wrapText="1"/>
    </xf>
    <xf numFmtId="0" fontId="4" fillId="5" borderId="1" xfId="0" applyFont="1" applyFill="1" applyBorder="1" applyAlignment="1">
      <alignment horizontal="right" vertical="center" wrapText="1"/>
    </xf>
    <xf numFmtId="0" fontId="4" fillId="5" borderId="2" xfId="0" applyFont="1" applyFill="1" applyBorder="1" applyAlignment="1">
      <alignment horizontal="right" vertical="center" wrapText="1"/>
    </xf>
    <xf numFmtId="15" fontId="4" fillId="5" borderId="1" xfId="0" applyNumberFormat="1" applyFont="1" applyFill="1" applyBorder="1" applyAlignment="1">
      <alignment horizontal="right" vertical="center" wrapText="1"/>
    </xf>
    <xf numFmtId="15" fontId="4" fillId="5" borderId="2" xfId="0" applyNumberFormat="1" applyFont="1" applyFill="1" applyBorder="1" applyAlignment="1">
      <alignment horizontal="right" vertical="center" wrapText="1"/>
    </xf>
    <xf numFmtId="0" fontId="5" fillId="5" borderId="0" xfId="0" applyFont="1" applyFill="1" applyAlignment="1">
      <alignment vertical="center"/>
    </xf>
    <xf numFmtId="3" fontId="5" fillId="4" borderId="3" xfId="0" applyNumberFormat="1" applyFont="1" applyFill="1" applyBorder="1" applyAlignment="1">
      <alignment horizontal="right" vertical="center" wrapText="1"/>
    </xf>
    <xf numFmtId="3" fontId="5" fillId="4" borderId="4" xfId="0" applyNumberFormat="1" applyFont="1" applyFill="1" applyBorder="1" applyAlignment="1">
      <alignment horizontal="right" vertical="center" wrapText="1"/>
    </xf>
    <xf numFmtId="0" fontId="5" fillId="4" borderId="3" xfId="0" applyFont="1" applyFill="1" applyBorder="1" applyAlignment="1">
      <alignment horizontal="right" vertical="center" wrapText="1"/>
    </xf>
    <xf numFmtId="0" fontId="4" fillId="5" borderId="0" xfId="0" applyFont="1" applyFill="1" applyAlignment="1">
      <alignment vertical="center"/>
    </xf>
    <xf numFmtId="3" fontId="4" fillId="4" borderId="3" xfId="0" applyNumberFormat="1" applyFont="1" applyFill="1" applyBorder="1" applyAlignment="1">
      <alignment horizontal="right" vertical="center" wrapText="1"/>
    </xf>
    <xf numFmtId="3" fontId="4" fillId="4" borderId="4" xfId="0" applyNumberFormat="1" applyFont="1" applyFill="1" applyBorder="1" applyAlignment="1">
      <alignment horizontal="right" vertical="center" wrapText="1"/>
    </xf>
    <xf numFmtId="10" fontId="5" fillId="4" borderId="5" xfId="0" applyNumberFormat="1" applyFont="1" applyFill="1" applyBorder="1" applyAlignment="1">
      <alignment horizontal="right" vertical="center" wrapText="1"/>
    </xf>
    <xf numFmtId="10" fontId="5" fillId="4" borderId="6"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3" fontId="4" fillId="4" borderId="5" xfId="0" applyNumberFormat="1" applyFont="1" applyFill="1" applyBorder="1" applyAlignment="1">
      <alignment horizontal="right" vertical="center" wrapText="1"/>
    </xf>
    <xf numFmtId="3" fontId="4" fillId="4" borderId="6" xfId="0" applyNumberFormat="1" applyFont="1" applyFill="1" applyBorder="1" applyAlignment="1">
      <alignment horizontal="right" vertical="center" wrapText="1"/>
    </xf>
    <xf numFmtId="0" fontId="6" fillId="5" borderId="0" xfId="0" applyFont="1" applyFill="1" applyAlignment="1">
      <alignment vertical="center"/>
    </xf>
    <xf numFmtId="3" fontId="6" fillId="4" borderId="7" xfId="0" applyNumberFormat="1" applyFont="1" applyFill="1" applyBorder="1" applyAlignment="1">
      <alignment horizontal="right" vertical="center" wrapText="1"/>
    </xf>
    <xf numFmtId="3" fontId="6" fillId="4" borderId="8" xfId="0" applyNumberFormat="1" applyFont="1" applyFill="1" applyBorder="1" applyAlignment="1">
      <alignment horizontal="right" vertical="center" wrapText="1"/>
    </xf>
    <xf numFmtId="3" fontId="6" fillId="4" borderId="3" xfId="0" applyNumberFormat="1" applyFont="1" applyFill="1" applyBorder="1" applyAlignment="1">
      <alignment horizontal="right" vertical="center" wrapText="1"/>
    </xf>
    <xf numFmtId="3" fontId="6" fillId="4" borderId="4" xfId="0" applyNumberFormat="1" applyFont="1" applyFill="1" applyBorder="1" applyAlignment="1">
      <alignment horizontal="right" vertical="center" wrapText="1"/>
    </xf>
    <xf numFmtId="3" fontId="5" fillId="4" borderId="5" xfId="0" applyNumberFormat="1" applyFont="1" applyFill="1" applyBorder="1" applyAlignment="1">
      <alignment horizontal="right" vertical="center" wrapText="1"/>
    </xf>
    <xf numFmtId="3" fontId="5" fillId="4" borderId="6" xfId="0" applyNumberFormat="1" applyFont="1" applyFill="1" applyBorder="1" applyAlignment="1">
      <alignment horizontal="right" vertical="center" wrapText="1"/>
    </xf>
    <xf numFmtId="0" fontId="4" fillId="4" borderId="3" xfId="0" applyFont="1" applyFill="1" applyBorder="1" applyAlignment="1">
      <alignment horizontal="right" vertical="center" wrapText="1"/>
    </xf>
    <xf numFmtId="10" fontId="5" fillId="4" borderId="3" xfId="0" applyNumberFormat="1" applyFont="1" applyFill="1" applyBorder="1" applyAlignment="1">
      <alignment horizontal="right" vertical="center" wrapText="1"/>
    </xf>
    <xf numFmtId="10" fontId="5" fillId="4" borderId="4" xfId="0" applyNumberFormat="1" applyFont="1" applyFill="1" applyBorder="1" applyAlignment="1">
      <alignment horizontal="right" vertical="center" wrapText="1"/>
    </xf>
    <xf numFmtId="0" fontId="5" fillId="4" borderId="5" xfId="0" applyFont="1" applyFill="1" applyBorder="1" applyAlignment="1">
      <alignment horizontal="right" vertical="center" wrapText="1"/>
    </xf>
    <xf numFmtId="0" fontId="5" fillId="4" borderId="6" xfId="0" applyFont="1" applyFill="1" applyBorder="1" applyAlignment="1">
      <alignment horizontal="right" vertical="center" wrapText="1"/>
    </xf>
    <xf numFmtId="2" fontId="0" fillId="0" borderId="0" xfId="0" applyNumberFormat="1"/>
    <xf numFmtId="3" fontId="7" fillId="4" borderId="3" xfId="0" applyNumberFormat="1" applyFont="1" applyFill="1" applyBorder="1" applyAlignment="1">
      <alignment horizontal="right" vertical="center" wrapText="1"/>
    </xf>
    <xf numFmtId="0" fontId="7" fillId="4" borderId="3" xfId="0" applyFont="1" applyFill="1" applyBorder="1" applyAlignment="1">
      <alignment horizontal="right" vertical="center" wrapText="1"/>
    </xf>
    <xf numFmtId="3" fontId="7" fillId="4" borderId="4" xfId="0" applyNumberFormat="1" applyFont="1" applyFill="1" applyBorder="1" applyAlignment="1">
      <alignment horizontal="right" vertical="center" wrapText="1"/>
    </xf>
    <xf numFmtId="0" fontId="2" fillId="0" borderId="0" xfId="0" applyFont="1" applyAlignment="1">
      <alignment horizontal="center"/>
    </xf>
    <xf numFmtId="0" fontId="8" fillId="0" borderId="0" xfId="0" applyFont="1"/>
    <xf numFmtId="0" fontId="9" fillId="0" borderId="0" xfId="0" applyFont="1"/>
    <xf numFmtId="0" fontId="8" fillId="6" borderId="0" xfId="0" applyFont="1" applyFill="1"/>
    <xf numFmtId="0" fontId="9" fillId="6" borderId="0" xfId="0" applyFont="1" applyFill="1"/>
    <xf numFmtId="0" fontId="7" fillId="5" borderId="0" xfId="0" applyFont="1" applyFill="1" applyAlignment="1">
      <alignment horizontal="left" vertical="center" wrapText="1"/>
    </xf>
    <xf numFmtId="0" fontId="7" fillId="5" borderId="1" xfId="0" applyFont="1" applyFill="1" applyBorder="1" applyAlignment="1">
      <alignment horizontal="right" vertical="center" wrapText="1"/>
    </xf>
    <xf numFmtId="0" fontId="7" fillId="5" borderId="2" xfId="0" applyFont="1" applyFill="1" applyBorder="1" applyAlignment="1">
      <alignment horizontal="right" vertical="center" wrapText="1"/>
    </xf>
    <xf numFmtId="15" fontId="7" fillId="5" borderId="1" xfId="0" applyNumberFormat="1" applyFont="1" applyFill="1" applyBorder="1" applyAlignment="1">
      <alignment horizontal="right" vertical="center" wrapText="1"/>
    </xf>
    <xf numFmtId="15" fontId="7" fillId="5" borderId="2" xfId="0" applyNumberFormat="1" applyFont="1" applyFill="1" applyBorder="1" applyAlignment="1">
      <alignment horizontal="right" vertical="center" wrapText="1"/>
    </xf>
    <xf numFmtId="0" fontId="10" fillId="5" borderId="0" xfId="0" applyFont="1" applyFill="1" applyAlignment="1">
      <alignment vertical="center"/>
    </xf>
    <xf numFmtId="3" fontId="10" fillId="4" borderId="3" xfId="0" applyNumberFormat="1" applyFont="1" applyFill="1" applyBorder="1" applyAlignment="1">
      <alignment horizontal="right" vertical="center" wrapText="1"/>
    </xf>
    <xf numFmtId="0" fontId="10" fillId="4" borderId="3" xfId="0" applyFont="1" applyFill="1" applyBorder="1" applyAlignment="1">
      <alignment horizontal="right" vertical="center" wrapText="1"/>
    </xf>
    <xf numFmtId="3" fontId="10" fillId="4" borderId="4" xfId="0" applyNumberFormat="1" applyFont="1" applyFill="1" applyBorder="1" applyAlignment="1">
      <alignment horizontal="right" vertical="center" wrapText="1"/>
    </xf>
    <xf numFmtId="0" fontId="7" fillId="5" borderId="0" xfId="0" applyFont="1" applyFill="1" applyAlignment="1">
      <alignment vertical="center"/>
    </xf>
    <xf numFmtId="10" fontId="10" fillId="4" borderId="5" xfId="0" applyNumberFormat="1" applyFont="1" applyFill="1" applyBorder="1" applyAlignment="1">
      <alignment horizontal="right" vertical="center" wrapText="1"/>
    </xf>
    <xf numFmtId="10" fontId="10" fillId="4" borderId="6" xfId="0" applyNumberFormat="1" applyFont="1" applyFill="1" applyBorder="1" applyAlignment="1">
      <alignment horizontal="right" vertical="center" wrapText="1"/>
    </xf>
    <xf numFmtId="0" fontId="10" fillId="4" borderId="4" xfId="0" applyFont="1" applyFill="1" applyBorder="1" applyAlignment="1">
      <alignment horizontal="right" vertical="center" wrapText="1"/>
    </xf>
    <xf numFmtId="3" fontId="7" fillId="4" borderId="5" xfId="0" applyNumberFormat="1" applyFont="1" applyFill="1" applyBorder="1" applyAlignment="1">
      <alignment horizontal="right" vertical="center" wrapText="1"/>
    </xf>
    <xf numFmtId="3" fontId="7" fillId="4" borderId="6" xfId="0" applyNumberFormat="1" applyFont="1" applyFill="1" applyBorder="1" applyAlignment="1">
      <alignment horizontal="right" vertical="center" wrapText="1"/>
    </xf>
    <xf numFmtId="0" fontId="11" fillId="5" borderId="0" xfId="0" applyFont="1" applyFill="1" applyAlignment="1">
      <alignment vertical="center"/>
    </xf>
    <xf numFmtId="3" fontId="11" fillId="4" borderId="7" xfId="0" applyNumberFormat="1" applyFont="1" applyFill="1" applyBorder="1" applyAlignment="1">
      <alignment horizontal="right" vertical="center" wrapText="1"/>
    </xf>
    <xf numFmtId="3" fontId="11" fillId="4" borderId="8" xfId="0" applyNumberFormat="1" applyFont="1" applyFill="1" applyBorder="1" applyAlignment="1">
      <alignment horizontal="right" vertical="center" wrapText="1"/>
    </xf>
    <xf numFmtId="3" fontId="11" fillId="4" borderId="3" xfId="0" applyNumberFormat="1" applyFont="1" applyFill="1" applyBorder="1" applyAlignment="1">
      <alignment horizontal="right" vertical="center" wrapText="1"/>
    </xf>
    <xf numFmtId="3" fontId="11" fillId="4" borderId="4" xfId="0" applyNumberFormat="1" applyFont="1" applyFill="1" applyBorder="1" applyAlignment="1">
      <alignment horizontal="right" vertical="center" wrapText="1"/>
    </xf>
    <xf numFmtId="3" fontId="10" fillId="4" borderId="5" xfId="0" applyNumberFormat="1" applyFont="1" applyFill="1" applyBorder="1" applyAlignment="1">
      <alignment horizontal="right" vertical="center" wrapText="1"/>
    </xf>
    <xf numFmtId="3" fontId="10" fillId="4" borderId="6" xfId="0" applyNumberFormat="1" applyFont="1" applyFill="1" applyBorder="1" applyAlignment="1">
      <alignment horizontal="right" vertical="center" wrapText="1"/>
    </xf>
    <xf numFmtId="0" fontId="10" fillId="4" borderId="5" xfId="0" applyFont="1" applyFill="1" applyBorder="1" applyAlignment="1">
      <alignment horizontal="right" vertical="center" wrapText="1"/>
    </xf>
    <xf numFmtId="0" fontId="10" fillId="4" borderId="6" xfId="0" applyFont="1" applyFill="1" applyBorder="1" applyAlignment="1">
      <alignment horizontal="right" vertical="center" wrapText="1"/>
    </xf>
    <xf numFmtId="9" fontId="7" fillId="5" borderId="2" xfId="3" applyFont="1" applyFill="1" applyBorder="1" applyAlignment="1">
      <alignment horizontal="right" vertical="center" wrapText="1"/>
    </xf>
    <xf numFmtId="2" fontId="0" fillId="6" borderId="0" xfId="0" applyNumberFormat="1" applyFill="1"/>
    <xf numFmtId="0" fontId="10" fillId="7" borderId="0" xfId="0" applyFont="1" applyFill="1" applyAlignment="1">
      <alignment vertical="center"/>
    </xf>
    <xf numFmtId="3" fontId="10" fillId="7" borderId="3" xfId="0" applyNumberFormat="1" applyFont="1" applyFill="1" applyBorder="1" applyAlignment="1">
      <alignment horizontal="right" vertical="center" wrapText="1"/>
    </xf>
    <xf numFmtId="3" fontId="10" fillId="6" borderId="3" xfId="0" applyNumberFormat="1" applyFont="1" applyFill="1" applyBorder="1" applyAlignment="1">
      <alignment horizontal="right" vertical="center" wrapText="1"/>
    </xf>
    <xf numFmtId="3" fontId="7" fillId="7" borderId="3" xfId="0" applyNumberFormat="1" applyFont="1" applyFill="1" applyBorder="1" applyAlignment="1">
      <alignment horizontal="right" vertical="center" wrapText="1"/>
    </xf>
    <xf numFmtId="0" fontId="7" fillId="7" borderId="3" xfId="0" applyFont="1" applyFill="1" applyBorder="1" applyAlignment="1">
      <alignment horizontal="right" vertical="center" wrapText="1"/>
    </xf>
    <xf numFmtId="0" fontId="7" fillId="7" borderId="4" xfId="0" applyFont="1" applyFill="1" applyBorder="1" applyAlignment="1">
      <alignment horizontal="right" vertical="center" wrapText="1"/>
    </xf>
    <xf numFmtId="0" fontId="7" fillId="4" borderId="4" xfId="0" applyFont="1" applyFill="1" applyBorder="1" applyAlignment="1">
      <alignment horizontal="right" vertical="center" wrapText="1"/>
    </xf>
    <xf numFmtId="0" fontId="4" fillId="5" borderId="1" xfId="0" applyFont="1" applyFill="1" applyBorder="1" applyAlignment="1">
      <alignment horizontal="right" vertical="center"/>
    </xf>
    <xf numFmtId="0" fontId="4" fillId="5" borderId="2" xfId="0" applyFont="1" applyFill="1" applyBorder="1" applyAlignment="1">
      <alignment horizontal="right" vertical="center"/>
    </xf>
    <xf numFmtId="10" fontId="0" fillId="0" borderId="0" xfId="3" applyNumberFormat="1" applyFont="1"/>
    <xf numFmtId="10" fontId="12" fillId="0" borderId="0" xfId="0" applyNumberFormat="1" applyFont="1"/>
    <xf numFmtId="3" fontId="0" fillId="0" borderId="0" xfId="0" applyNumberFormat="1"/>
    <xf numFmtId="0" fontId="13" fillId="5" borderId="0" xfId="0" applyFont="1" applyFill="1" applyAlignment="1">
      <alignment horizontal="left" vertical="center" wrapText="1"/>
    </xf>
    <xf numFmtId="0" fontId="13" fillId="5" borderId="1" xfId="0" applyFont="1" applyFill="1" applyBorder="1" applyAlignment="1">
      <alignment horizontal="right" vertical="center" wrapText="1"/>
    </xf>
    <xf numFmtId="0" fontId="13" fillId="5" borderId="2" xfId="0" applyFont="1" applyFill="1" applyBorder="1" applyAlignment="1">
      <alignment horizontal="right" vertical="center" wrapText="1"/>
    </xf>
    <xf numFmtId="15" fontId="13" fillId="5" borderId="1" xfId="0" applyNumberFormat="1" applyFont="1" applyFill="1" applyBorder="1" applyAlignment="1">
      <alignment horizontal="right" vertical="center" wrapText="1"/>
    </xf>
    <xf numFmtId="15" fontId="13" fillId="5" borderId="2" xfId="0" applyNumberFormat="1" applyFont="1" applyFill="1" applyBorder="1" applyAlignment="1">
      <alignment horizontal="right" vertical="center" wrapText="1"/>
    </xf>
    <xf numFmtId="0" fontId="13" fillId="5" borderId="0" xfId="0" applyFont="1" applyFill="1" applyAlignment="1">
      <alignment vertical="center"/>
    </xf>
    <xf numFmtId="3" fontId="13" fillId="4" borderId="5" xfId="0" applyNumberFormat="1" applyFont="1" applyFill="1" applyBorder="1" applyAlignment="1">
      <alignment horizontal="right" vertical="center" wrapText="1"/>
    </xf>
    <xf numFmtId="3" fontId="13" fillId="4" borderId="6" xfId="0" applyNumberFormat="1" applyFont="1" applyFill="1" applyBorder="1" applyAlignment="1">
      <alignment horizontal="right" vertical="center" wrapText="1"/>
    </xf>
    <xf numFmtId="0" fontId="7" fillId="4" borderId="5" xfId="0" applyFont="1" applyFill="1" applyBorder="1" applyAlignment="1">
      <alignment horizontal="right" vertical="center" wrapText="1"/>
    </xf>
    <xf numFmtId="0" fontId="7" fillId="4" borderId="6" xfId="0" applyFont="1" applyFill="1" applyBorder="1" applyAlignment="1">
      <alignment horizontal="right" vertical="center" wrapText="1"/>
    </xf>
    <xf numFmtId="3" fontId="13" fillId="4" borderId="3" xfId="0" applyNumberFormat="1" applyFont="1" applyFill="1" applyBorder="1" applyAlignment="1">
      <alignment horizontal="right" vertical="center" wrapText="1"/>
    </xf>
    <xf numFmtId="3" fontId="13" fillId="4" borderId="4" xfId="0" applyNumberFormat="1" applyFont="1" applyFill="1" applyBorder="1" applyAlignment="1">
      <alignment horizontal="right" vertical="center" wrapText="1"/>
    </xf>
    <xf numFmtId="3" fontId="7" fillId="4" borderId="0" xfId="0" applyNumberFormat="1" applyFont="1" applyFill="1" applyAlignment="1">
      <alignment horizontal="right" vertical="center" wrapText="1"/>
    </xf>
    <xf numFmtId="3" fontId="13" fillId="7" borderId="3" xfId="0" applyNumberFormat="1" applyFont="1" applyFill="1" applyBorder="1" applyAlignment="1">
      <alignment horizontal="right" vertical="center" wrapText="1"/>
    </xf>
    <xf numFmtId="0" fontId="13" fillId="7" borderId="3" xfId="0" applyFont="1" applyFill="1" applyBorder="1" applyAlignment="1">
      <alignment horizontal="right" vertical="center" wrapText="1"/>
    </xf>
    <xf numFmtId="3" fontId="13" fillId="7" borderId="4" xfId="0" applyNumberFormat="1" applyFont="1" applyFill="1" applyBorder="1" applyAlignment="1">
      <alignment horizontal="right" vertical="center" wrapText="1"/>
    </xf>
    <xf numFmtId="0" fontId="13" fillId="5" borderId="0" xfId="0" applyFont="1" applyFill="1" applyAlignment="1">
      <alignment horizontal="left" vertical="center"/>
    </xf>
    <xf numFmtId="0" fontId="13" fillId="5" borderId="1" xfId="0" applyFont="1" applyFill="1" applyBorder="1" applyAlignment="1">
      <alignment horizontal="right" vertical="center"/>
    </xf>
    <xf numFmtId="0" fontId="13" fillId="5" borderId="2" xfId="0" applyFont="1" applyFill="1" applyBorder="1" applyAlignment="1">
      <alignment horizontal="right" vertical="center"/>
    </xf>
    <xf numFmtId="0" fontId="13" fillId="4" borderId="3" xfId="0" applyFont="1" applyFill="1" applyBorder="1" applyAlignment="1">
      <alignment horizontal="right" vertical="center" wrapText="1"/>
    </xf>
    <xf numFmtId="44" fontId="7" fillId="4" borderId="4" xfId="4" applyFont="1" applyFill="1" applyBorder="1" applyAlignment="1">
      <alignment horizontal="right"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center"/>
    </xf>
    <xf numFmtId="0" fontId="13" fillId="4" borderId="4" xfId="0" applyFont="1" applyFill="1" applyBorder="1" applyAlignment="1">
      <alignment horizontal="right" vertical="center" wrapText="1"/>
    </xf>
    <xf numFmtId="10" fontId="7" fillId="4" borderId="3" xfId="0" applyNumberFormat="1" applyFont="1" applyFill="1" applyBorder="1" applyAlignment="1">
      <alignment horizontal="right" vertical="center" wrapText="1"/>
    </xf>
    <xf numFmtId="2" fontId="9" fillId="0" borderId="0" xfId="0" applyNumberFormat="1" applyFont="1"/>
    <xf numFmtId="10" fontId="7" fillId="4" borderId="5" xfId="0" applyNumberFormat="1" applyFont="1" applyFill="1" applyBorder="1" applyAlignment="1">
      <alignment horizontal="right" vertical="center" wrapText="1"/>
    </xf>
    <xf numFmtId="10" fontId="7" fillId="4" borderId="6" xfId="0" applyNumberFormat="1" applyFont="1" applyFill="1" applyBorder="1" applyAlignment="1">
      <alignment horizontal="right" vertical="center" wrapText="1"/>
    </xf>
    <xf numFmtId="0" fontId="13" fillId="7" borderId="4" xfId="0" applyFont="1" applyFill="1" applyBorder="1" applyAlignment="1">
      <alignment horizontal="right" vertical="center" wrapText="1"/>
    </xf>
    <xf numFmtId="0" fontId="14" fillId="5" borderId="1" xfId="0" applyFont="1" applyFill="1" applyBorder="1" applyAlignment="1">
      <alignment horizontal="right" vertical="center" wrapText="1"/>
    </xf>
    <xf numFmtId="15" fontId="14" fillId="5" borderId="1" xfId="0" applyNumberFormat="1" applyFont="1" applyFill="1" applyBorder="1" applyAlignment="1">
      <alignment horizontal="right" vertical="center" wrapText="1"/>
    </xf>
    <xf numFmtId="3" fontId="15" fillId="4" borderId="3" xfId="0" applyNumberFormat="1" applyFont="1" applyFill="1" applyBorder="1" applyAlignment="1">
      <alignment horizontal="right" vertical="center" wrapText="1"/>
    </xf>
    <xf numFmtId="0" fontId="15" fillId="4" borderId="3" xfId="0" applyFont="1" applyFill="1" applyBorder="1" applyAlignment="1">
      <alignment horizontal="right" vertical="center" wrapText="1"/>
    </xf>
    <xf numFmtId="3" fontId="14" fillId="4" borderId="5" xfId="0" applyNumberFormat="1" applyFont="1" applyFill="1" applyBorder="1" applyAlignment="1">
      <alignment horizontal="right" vertical="center" wrapText="1"/>
    </xf>
    <xf numFmtId="3" fontId="16" fillId="4" borderId="7" xfId="0" applyNumberFormat="1" applyFont="1" applyFill="1" applyBorder="1" applyAlignment="1">
      <alignment horizontal="right" vertical="center" wrapText="1"/>
    </xf>
    <xf numFmtId="3" fontId="15" fillId="4" borderId="5" xfId="0" applyNumberFormat="1" applyFont="1" applyFill="1" applyBorder="1" applyAlignment="1">
      <alignment horizontal="right" vertical="center" wrapText="1"/>
    </xf>
    <xf numFmtId="0" fontId="15" fillId="4" borderId="5" xfId="0" applyFont="1" applyFill="1" applyBorder="1" applyAlignment="1">
      <alignment horizontal="right" vertical="center" wrapText="1"/>
    </xf>
    <xf numFmtId="3" fontId="14" fillId="4" borderId="3" xfId="0" applyNumberFormat="1" applyFont="1" applyFill="1" applyBorder="1" applyAlignment="1">
      <alignment horizontal="right" vertical="center" wrapText="1"/>
    </xf>
    <xf numFmtId="3" fontId="9" fillId="0" borderId="0" xfId="0" applyNumberFormat="1" applyFont="1"/>
    <xf numFmtId="0" fontId="14" fillId="4" borderId="3" xfId="0" applyFont="1" applyFill="1" applyBorder="1" applyAlignment="1">
      <alignment horizontal="right" vertical="center" wrapText="1"/>
    </xf>
    <xf numFmtId="3" fontId="15" fillId="4" borderId="0" xfId="0" applyNumberFormat="1" applyFont="1" applyFill="1" applyAlignment="1">
      <alignment horizontal="right" vertical="center" wrapText="1"/>
    </xf>
    <xf numFmtId="10" fontId="15" fillId="4" borderId="5" xfId="0" applyNumberFormat="1" applyFont="1" applyFill="1" applyBorder="1" applyAlignment="1">
      <alignment horizontal="right" vertical="center" wrapText="1"/>
    </xf>
    <xf numFmtId="3" fontId="16" fillId="4" borderId="3" xfId="0" applyNumberFormat="1" applyFont="1" applyFill="1" applyBorder="1" applyAlignment="1">
      <alignment horizontal="right" vertical="center" wrapText="1"/>
    </xf>
    <xf numFmtId="0" fontId="14" fillId="7" borderId="3" xfId="0" applyFont="1" applyFill="1" applyBorder="1" applyAlignment="1">
      <alignment horizontal="right" vertical="center" wrapText="1"/>
    </xf>
    <xf numFmtId="0" fontId="17" fillId="0" borderId="0" xfId="0" applyFont="1"/>
    <xf numFmtId="0" fontId="0" fillId="8" borderId="0" xfId="0" applyFill="1"/>
    <xf numFmtId="10" fontId="2" fillId="0" borderId="0" xfId="3" applyNumberFormat="1" applyFont="1" applyAlignment="1">
      <alignment horizontal="center"/>
    </xf>
    <xf numFmtId="10" fontId="19" fillId="0" borderId="0" xfId="3" applyNumberFormat="1" applyFont="1"/>
    <xf numFmtId="0" fontId="18" fillId="0" borderId="0" xfId="5"/>
    <xf numFmtId="0" fontId="20" fillId="0" borderId="0" xfId="0" applyFont="1"/>
    <xf numFmtId="0" fontId="19" fillId="0" borderId="0" xfId="0" applyFont="1"/>
    <xf numFmtId="43" fontId="8" fillId="0" borderId="0" xfId="0" applyNumberFormat="1" applyFont="1"/>
    <xf numFmtId="43" fontId="0" fillId="9" borderId="0" xfId="1" applyFont="1" applyFill="1"/>
    <xf numFmtId="43" fontId="12" fillId="9" borderId="0" xfId="1" applyFont="1" applyFill="1"/>
  </cellXfs>
  <cellStyles count="6">
    <cellStyle name="Comma" xfId="1" builtinId="3"/>
    <cellStyle name="Currency" xfId="4" builtinId="4"/>
    <cellStyle name="Hyperlink" xfId="5" builtinId="8"/>
    <cellStyle name="Normal" xfId="0" builtinId="0"/>
    <cellStyle name="Normal 2" xfId="2" xr:uid="{F0554EFF-A563-4BFB-B2BE-76D488857E1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s://stockanalysis.com/etf/iak/history/" TargetMode="External"/><Relationship Id="rId1" Type="http://schemas.openxmlformats.org/officeDocument/2006/relationships/hyperlink" Target="https://www.macrotrends.net/global-metrics/countries/USA/united-states/gdp-gross-domestic-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E779D-2F50-4EE4-8C9B-37F68C0E3EA1}">
  <dimension ref="A1:DP598"/>
  <sheetViews>
    <sheetView workbookViewId="0">
      <pane xSplit="2" ySplit="1" topLeftCell="BT2" activePane="bottomRight" state="frozen"/>
      <selection pane="topRight" activeCell="C1" sqref="C1"/>
      <selection pane="bottomLeft" activeCell="A2" sqref="A2"/>
      <selection pane="bottomRight" activeCell="A2" sqref="A2"/>
    </sheetView>
  </sheetViews>
  <sheetFormatPr defaultRowHeight="14.25" x14ac:dyDescent="0.45"/>
  <cols>
    <col min="2" max="2" width="14.265625" bestFit="1" customWidth="1"/>
    <col min="3" max="118" width="10.3984375" bestFit="1" customWidth="1"/>
  </cols>
  <sheetData>
    <row r="1" spans="1:120" x14ac:dyDescent="0.45">
      <c r="B1" s="5" t="s">
        <v>47</v>
      </c>
      <c r="C1" s="6">
        <v>35064</v>
      </c>
      <c r="D1" s="6">
        <v>35155</v>
      </c>
      <c r="E1" s="6">
        <v>35246</v>
      </c>
      <c r="F1" s="6">
        <v>35338</v>
      </c>
      <c r="G1" s="6">
        <v>35430</v>
      </c>
      <c r="H1" s="6">
        <v>35520</v>
      </c>
      <c r="I1" s="6">
        <v>35611</v>
      </c>
      <c r="J1" s="6">
        <v>35703</v>
      </c>
      <c r="K1" s="6">
        <v>35795</v>
      </c>
      <c r="L1" s="6">
        <v>35885</v>
      </c>
      <c r="M1" s="6">
        <v>35976</v>
      </c>
      <c r="N1" s="6">
        <v>36068</v>
      </c>
      <c r="O1" s="6">
        <v>36160</v>
      </c>
      <c r="P1" s="6">
        <v>36250</v>
      </c>
      <c r="Q1" s="6">
        <v>36341</v>
      </c>
      <c r="R1" s="6">
        <v>36433</v>
      </c>
      <c r="S1" s="6">
        <v>36525</v>
      </c>
      <c r="T1" s="6">
        <v>36616</v>
      </c>
      <c r="U1" s="6">
        <v>36707</v>
      </c>
      <c r="V1" s="6">
        <v>36799</v>
      </c>
      <c r="W1" s="6">
        <v>36891</v>
      </c>
      <c r="X1" s="6">
        <v>36981</v>
      </c>
      <c r="Y1" s="6">
        <v>37072</v>
      </c>
      <c r="Z1" s="6">
        <v>37164</v>
      </c>
      <c r="AA1" s="6">
        <v>37256</v>
      </c>
      <c r="AB1" s="6">
        <v>37346</v>
      </c>
      <c r="AC1" s="6">
        <v>37437</v>
      </c>
      <c r="AD1" s="6">
        <v>37529</v>
      </c>
      <c r="AE1" s="6">
        <v>37621</v>
      </c>
      <c r="AF1" s="6">
        <v>37711</v>
      </c>
      <c r="AG1" s="6">
        <v>37802</v>
      </c>
      <c r="AH1" s="6">
        <v>37894</v>
      </c>
      <c r="AI1" s="6">
        <v>37986</v>
      </c>
      <c r="AJ1" s="6">
        <v>38077</v>
      </c>
      <c r="AK1" s="6">
        <v>38168</v>
      </c>
      <c r="AL1" s="6">
        <v>38260</v>
      </c>
      <c r="AM1" s="6">
        <v>38352</v>
      </c>
      <c r="AN1" s="6">
        <v>38442</v>
      </c>
      <c r="AO1" s="6">
        <v>38533</v>
      </c>
      <c r="AP1" s="6">
        <v>38625</v>
      </c>
      <c r="AQ1" s="6">
        <v>38717</v>
      </c>
      <c r="AR1" s="6">
        <v>38807</v>
      </c>
      <c r="AS1" s="6">
        <v>38898</v>
      </c>
      <c r="AT1" s="6">
        <v>38990</v>
      </c>
      <c r="AU1" s="6">
        <v>39082</v>
      </c>
      <c r="AV1" s="6">
        <v>39172</v>
      </c>
      <c r="AW1" s="6">
        <v>39263</v>
      </c>
      <c r="AX1" s="6">
        <v>39355</v>
      </c>
      <c r="AY1" s="6">
        <v>39447</v>
      </c>
      <c r="AZ1" s="6">
        <v>39538</v>
      </c>
      <c r="BA1" s="6">
        <v>39629</v>
      </c>
      <c r="BB1" s="6">
        <v>39721</v>
      </c>
      <c r="BC1" s="6">
        <v>39813</v>
      </c>
      <c r="BD1" s="6">
        <v>39903</v>
      </c>
      <c r="BE1" s="6">
        <v>39994</v>
      </c>
      <c r="BF1" s="6">
        <v>40086</v>
      </c>
      <c r="BG1" s="6">
        <v>40178</v>
      </c>
      <c r="BH1" s="6">
        <v>40268</v>
      </c>
      <c r="BI1" s="6">
        <v>40359</v>
      </c>
      <c r="BJ1" s="6">
        <v>40451</v>
      </c>
      <c r="BK1" s="6">
        <v>40543</v>
      </c>
      <c r="BL1" s="6">
        <v>40633</v>
      </c>
      <c r="BM1" s="6">
        <v>40724</v>
      </c>
      <c r="BN1" s="6">
        <v>40816</v>
      </c>
      <c r="BO1" s="6">
        <v>40908</v>
      </c>
      <c r="BP1" s="6">
        <v>40999</v>
      </c>
      <c r="BQ1" s="6">
        <v>41090</v>
      </c>
      <c r="BR1" s="6">
        <v>41182</v>
      </c>
      <c r="BS1" s="6">
        <v>41274</v>
      </c>
      <c r="BT1" s="6">
        <v>41364</v>
      </c>
      <c r="BU1" s="6">
        <v>41455</v>
      </c>
      <c r="BV1" s="6">
        <v>41547</v>
      </c>
      <c r="BW1" s="6">
        <v>41639</v>
      </c>
      <c r="BX1" s="6">
        <v>41729</v>
      </c>
      <c r="BY1" s="6">
        <v>41820</v>
      </c>
      <c r="BZ1" s="6">
        <v>41912</v>
      </c>
      <c r="CA1" s="6">
        <v>42004</v>
      </c>
      <c r="CB1" s="6">
        <v>42094</v>
      </c>
      <c r="CC1" s="6">
        <v>42185</v>
      </c>
      <c r="CD1" s="6">
        <v>42277</v>
      </c>
      <c r="CE1" s="6">
        <v>42369</v>
      </c>
      <c r="CF1" s="6">
        <v>42460</v>
      </c>
      <c r="CG1" s="6">
        <v>42551</v>
      </c>
      <c r="CH1" s="6">
        <v>42643</v>
      </c>
      <c r="CI1" s="6">
        <v>42735</v>
      </c>
      <c r="CJ1" s="6">
        <v>42825</v>
      </c>
      <c r="CK1" s="6">
        <v>42916</v>
      </c>
      <c r="CL1" s="6">
        <v>43008</v>
      </c>
      <c r="CM1" s="6">
        <v>43100</v>
      </c>
      <c r="CN1" s="6">
        <v>43190</v>
      </c>
      <c r="CO1" s="6">
        <v>43281</v>
      </c>
      <c r="CP1" s="6">
        <v>43373</v>
      </c>
      <c r="CQ1" s="6">
        <v>43465</v>
      </c>
      <c r="CR1" s="6">
        <v>43555</v>
      </c>
      <c r="CS1" s="6">
        <v>43646</v>
      </c>
      <c r="CT1" s="6">
        <v>43738</v>
      </c>
      <c r="CU1" s="6">
        <v>43830</v>
      </c>
      <c r="CV1" s="6">
        <v>43921</v>
      </c>
      <c r="CW1" s="6">
        <v>44012</v>
      </c>
      <c r="CX1" s="6">
        <v>44104</v>
      </c>
      <c r="CY1" s="6">
        <v>44196</v>
      </c>
      <c r="CZ1" s="6">
        <v>44286</v>
      </c>
      <c r="DA1" s="6">
        <v>44377</v>
      </c>
      <c r="DB1" s="6">
        <v>44469</v>
      </c>
      <c r="DC1" s="6">
        <v>44561</v>
      </c>
      <c r="DD1" s="6">
        <v>44651</v>
      </c>
      <c r="DE1" s="6">
        <v>44742</v>
      </c>
      <c r="DF1" s="6">
        <v>44834</v>
      </c>
      <c r="DG1" s="6">
        <v>44926</v>
      </c>
      <c r="DH1" s="6">
        <v>45016</v>
      </c>
      <c r="DI1" s="6">
        <v>45107</v>
      </c>
      <c r="DJ1" s="6">
        <v>45199</v>
      </c>
      <c r="DK1" s="6">
        <v>45291</v>
      </c>
      <c r="DL1" s="6">
        <v>45382</v>
      </c>
      <c r="DM1" s="6">
        <v>45473</v>
      </c>
      <c r="DN1" s="5" t="s">
        <v>48</v>
      </c>
    </row>
    <row r="2" spans="1:120" x14ac:dyDescent="0.45">
      <c r="A2" s="2" t="s">
        <v>0</v>
      </c>
      <c r="B2" t="s">
        <v>49</v>
      </c>
      <c r="G2">
        <v>40997</v>
      </c>
      <c r="H2">
        <v>44610</v>
      </c>
      <c r="I2">
        <v>58110</v>
      </c>
      <c r="J2">
        <v>55861</v>
      </c>
      <c r="K2">
        <v>56793</v>
      </c>
      <c r="L2">
        <v>83594</v>
      </c>
      <c r="M2">
        <v>96758</v>
      </c>
      <c r="N2">
        <v>73809</v>
      </c>
      <c r="O2">
        <v>87482</v>
      </c>
      <c r="P2">
        <v>108867</v>
      </c>
      <c r="Q2">
        <v>104526</v>
      </c>
      <c r="R2">
        <v>87941</v>
      </c>
      <c r="S2">
        <v>85223</v>
      </c>
      <c r="T2">
        <v>84043</v>
      </c>
      <c r="U2">
        <v>83670</v>
      </c>
      <c r="V2">
        <v>96891</v>
      </c>
      <c r="W2">
        <v>108714</v>
      </c>
      <c r="X2">
        <v>99891</v>
      </c>
      <c r="Y2">
        <v>105099</v>
      </c>
      <c r="Z2">
        <v>106984</v>
      </c>
      <c r="AA2">
        <v>115599</v>
      </c>
      <c r="AB2">
        <v>109019</v>
      </c>
      <c r="AC2">
        <v>102778</v>
      </c>
      <c r="AD2">
        <v>113988</v>
      </c>
      <c r="AE2">
        <v>111644</v>
      </c>
      <c r="AF2">
        <v>98209</v>
      </c>
      <c r="AG2">
        <v>111891</v>
      </c>
      <c r="AH2">
        <v>114942</v>
      </c>
      <c r="AI2">
        <v>130024</v>
      </c>
      <c r="AJ2">
        <v>143737</v>
      </c>
      <c r="AK2">
        <v>136697</v>
      </c>
      <c r="AL2">
        <v>132524</v>
      </c>
      <c r="AM2">
        <v>136188</v>
      </c>
      <c r="AN2">
        <v>132562</v>
      </c>
      <c r="AO2">
        <v>128529</v>
      </c>
      <c r="AP2">
        <v>126023</v>
      </c>
      <c r="AQ2">
        <v>136568</v>
      </c>
      <c r="AR2">
        <v>139305</v>
      </c>
      <c r="AS2">
        <v>141182</v>
      </c>
      <c r="AT2">
        <v>147011</v>
      </c>
      <c r="AU2">
        <v>169601</v>
      </c>
      <c r="AV2">
        <v>168454</v>
      </c>
      <c r="AW2">
        <v>167228</v>
      </c>
      <c r="AX2">
        <v>185759</v>
      </c>
      <c r="AY2">
        <v>220391</v>
      </c>
      <c r="AZ2">
        <v>207584</v>
      </c>
      <c r="BA2">
        <v>186576</v>
      </c>
      <c r="BB2">
        <v>204645</v>
      </c>
      <c r="BC2">
        <v>151615</v>
      </c>
      <c r="BD2">
        <v>134398</v>
      </c>
      <c r="BE2">
        <v>136106</v>
      </c>
      <c r="BF2">
        <v>156577</v>
      </c>
      <c r="BG2">
        <v>152615</v>
      </c>
      <c r="BH2">
        <v>200666</v>
      </c>
      <c r="BI2">
        <v>196768</v>
      </c>
      <c r="BJ2">
        <v>204218</v>
      </c>
      <c r="BK2">
        <v>198016</v>
      </c>
      <c r="BL2">
        <v>207141</v>
      </c>
      <c r="BM2">
        <v>191372</v>
      </c>
      <c r="BN2">
        <v>176359</v>
      </c>
      <c r="BO2">
        <v>188879</v>
      </c>
      <c r="BP2">
        <v>200932</v>
      </c>
      <c r="BQ2">
        <v>206915</v>
      </c>
      <c r="BR2">
        <v>218677</v>
      </c>
      <c r="BS2">
        <v>222490</v>
      </c>
      <c r="BT2">
        <v>256534</v>
      </c>
      <c r="BU2">
        <v>275856</v>
      </c>
      <c r="BV2">
        <v>279683</v>
      </c>
      <c r="BW2">
        <v>292537</v>
      </c>
      <c r="BX2">
        <v>308556</v>
      </c>
      <c r="BY2">
        <v>312267</v>
      </c>
      <c r="BZ2">
        <v>340804</v>
      </c>
      <c r="CA2">
        <v>369620</v>
      </c>
      <c r="CB2">
        <v>355462</v>
      </c>
      <c r="CC2">
        <v>336045</v>
      </c>
      <c r="CD2">
        <v>321538</v>
      </c>
      <c r="CE2">
        <v>324390</v>
      </c>
      <c r="CF2">
        <v>350872</v>
      </c>
      <c r="CG2">
        <v>357049</v>
      </c>
      <c r="CH2">
        <v>355868</v>
      </c>
      <c r="CI2">
        <v>402026</v>
      </c>
      <c r="CJ2">
        <v>411021</v>
      </c>
      <c r="CK2">
        <v>417950</v>
      </c>
      <c r="CL2">
        <v>452330</v>
      </c>
      <c r="CM2">
        <v>488698</v>
      </c>
      <c r="CN2">
        <v>492346</v>
      </c>
      <c r="CO2">
        <v>460583</v>
      </c>
      <c r="CP2">
        <v>530417</v>
      </c>
      <c r="CQ2">
        <v>502503</v>
      </c>
      <c r="CR2">
        <v>494364</v>
      </c>
      <c r="CS2">
        <v>523076</v>
      </c>
      <c r="CT2">
        <v>510759</v>
      </c>
      <c r="CU2">
        <v>553678</v>
      </c>
      <c r="CV2">
        <v>445860</v>
      </c>
      <c r="CW2">
        <v>433893</v>
      </c>
      <c r="CX2">
        <v>508520</v>
      </c>
      <c r="CY2">
        <v>542551</v>
      </c>
      <c r="CZ2">
        <v>589460</v>
      </c>
      <c r="DA2">
        <v>635427</v>
      </c>
      <c r="DB2">
        <v>617614</v>
      </c>
      <c r="DC2">
        <v>669065</v>
      </c>
      <c r="DD2">
        <v>777385</v>
      </c>
      <c r="DE2">
        <v>602823</v>
      </c>
      <c r="DF2">
        <v>588074</v>
      </c>
      <c r="DG2">
        <v>680812</v>
      </c>
      <c r="DH2">
        <v>678336</v>
      </c>
      <c r="DI2">
        <v>746359</v>
      </c>
      <c r="DJ2">
        <v>764993</v>
      </c>
      <c r="DK2">
        <v>776353</v>
      </c>
      <c r="DL2">
        <v>909590</v>
      </c>
      <c r="DM2">
        <v>877532</v>
      </c>
      <c r="DN2">
        <v>994680</v>
      </c>
      <c r="DP2">
        <f>800/52000</f>
        <v>1.5384615384615385E-2</v>
      </c>
    </row>
    <row r="3" spans="1:120" x14ac:dyDescent="0.45">
      <c r="A3" s="2" t="s">
        <v>0</v>
      </c>
      <c r="B3" t="s">
        <v>50</v>
      </c>
      <c r="K3" s="4">
        <v>0.38529999999999998</v>
      </c>
      <c r="L3" s="4">
        <v>0.87390000000000001</v>
      </c>
      <c r="M3" s="4">
        <v>0.66510000000000002</v>
      </c>
      <c r="N3" s="4">
        <v>0.32129999999999997</v>
      </c>
      <c r="O3" s="4">
        <v>0.54039999999999999</v>
      </c>
      <c r="P3" s="4">
        <v>0.30230000000000001</v>
      </c>
      <c r="Q3" s="4">
        <v>8.0299999999999996E-2</v>
      </c>
      <c r="R3" s="4">
        <v>0.1915</v>
      </c>
      <c r="S3" s="4">
        <v>-2.58E-2</v>
      </c>
      <c r="T3" s="4">
        <v>-0.22800000000000001</v>
      </c>
      <c r="U3" s="4">
        <v>-0.19950000000000001</v>
      </c>
      <c r="V3" s="4">
        <v>0.1018</v>
      </c>
      <c r="W3" s="4">
        <v>0.27560000000000001</v>
      </c>
      <c r="X3" s="4">
        <v>0.18859999999999999</v>
      </c>
      <c r="Y3" s="4">
        <v>0.25609999999999999</v>
      </c>
      <c r="Z3" s="4">
        <v>0.1042</v>
      </c>
      <c r="AA3" s="4">
        <v>6.3299999999999995E-2</v>
      </c>
      <c r="AB3" s="4">
        <v>9.1399999999999995E-2</v>
      </c>
      <c r="AC3" s="4">
        <v>-2.2100000000000002E-2</v>
      </c>
      <c r="AD3" s="4">
        <v>6.5500000000000003E-2</v>
      </c>
      <c r="AE3" s="4">
        <v>-3.4200000000000001E-2</v>
      </c>
      <c r="AF3" s="4">
        <v>-9.9199999999999997E-2</v>
      </c>
      <c r="AG3" s="4">
        <v>8.8700000000000001E-2</v>
      </c>
      <c r="AH3" s="4">
        <v>8.3999999999999995E-3</v>
      </c>
      <c r="AI3" s="4">
        <v>0.1646</v>
      </c>
      <c r="AJ3" s="4">
        <v>0.46360000000000001</v>
      </c>
      <c r="AK3" s="4">
        <v>0.22170000000000001</v>
      </c>
      <c r="AL3" s="4">
        <v>0.153</v>
      </c>
      <c r="AM3" s="4">
        <v>4.7399999999999998E-2</v>
      </c>
      <c r="AN3" s="4">
        <v>-7.7700000000000005E-2</v>
      </c>
      <c r="AO3" s="4">
        <v>-5.9799999999999999E-2</v>
      </c>
      <c r="AP3" s="4">
        <v>-4.9099999999999998E-2</v>
      </c>
      <c r="AQ3" s="4">
        <v>2.8E-3</v>
      </c>
      <c r="AR3" s="4">
        <v>5.0900000000000001E-2</v>
      </c>
      <c r="AS3" s="4">
        <v>9.8400000000000001E-2</v>
      </c>
      <c r="AT3" s="4">
        <v>0.16650000000000001</v>
      </c>
      <c r="AU3" s="4">
        <v>0.2419</v>
      </c>
      <c r="AV3" s="4">
        <v>0.2092</v>
      </c>
      <c r="AW3" s="4">
        <v>0.1845</v>
      </c>
      <c r="AX3" s="4">
        <v>0.2636</v>
      </c>
      <c r="AY3" s="4">
        <v>0.29949999999999999</v>
      </c>
      <c r="AZ3" s="4">
        <v>0.23230000000000001</v>
      </c>
      <c r="BA3" s="4">
        <v>0.1157</v>
      </c>
      <c r="BB3" s="4">
        <v>0.1017</v>
      </c>
      <c r="BC3" s="4">
        <v>-0.31209999999999999</v>
      </c>
      <c r="BD3" s="4">
        <v>-0.35260000000000002</v>
      </c>
      <c r="BE3" s="4">
        <v>-0.27050000000000002</v>
      </c>
      <c r="BF3" s="4">
        <v>-0.2349</v>
      </c>
      <c r="BG3" s="4">
        <v>6.6E-3</v>
      </c>
      <c r="BH3" s="4">
        <v>0.49309999999999998</v>
      </c>
      <c r="BI3" s="4">
        <v>0.44569999999999999</v>
      </c>
      <c r="BJ3" s="4">
        <v>0.30430000000000001</v>
      </c>
      <c r="BK3" s="4">
        <v>0.29749999999999999</v>
      </c>
      <c r="BL3" s="4">
        <v>3.2300000000000002E-2</v>
      </c>
      <c r="BM3" s="4">
        <v>-2.7400000000000001E-2</v>
      </c>
      <c r="BN3" s="4">
        <v>-0.13639999999999999</v>
      </c>
      <c r="BO3" s="4">
        <v>-4.6100000000000002E-2</v>
      </c>
      <c r="BP3" s="4">
        <v>-0.03</v>
      </c>
      <c r="BQ3" s="4">
        <v>8.1199999999999994E-2</v>
      </c>
      <c r="BR3" s="4">
        <v>0.24</v>
      </c>
      <c r="BS3" s="4">
        <v>0.1779</v>
      </c>
      <c r="BT3" s="4">
        <v>0.2767</v>
      </c>
      <c r="BU3" s="4">
        <v>0.3332</v>
      </c>
      <c r="BV3" s="4">
        <v>0.27900000000000003</v>
      </c>
      <c r="BW3" s="4">
        <v>0.31480000000000002</v>
      </c>
      <c r="BX3" s="4">
        <v>0.20280000000000001</v>
      </c>
      <c r="BY3" s="4">
        <v>0.13200000000000001</v>
      </c>
      <c r="BZ3" s="4">
        <v>0.2185</v>
      </c>
      <c r="CA3" s="4">
        <v>0.26350000000000001</v>
      </c>
      <c r="CB3" s="4">
        <v>0.152</v>
      </c>
      <c r="CC3" s="4">
        <v>7.6100000000000001E-2</v>
      </c>
      <c r="CD3" s="4">
        <v>-5.6500000000000002E-2</v>
      </c>
      <c r="CE3" s="4">
        <v>-0.12239999999999999</v>
      </c>
      <c r="CF3" s="4">
        <v>-1.29E-2</v>
      </c>
      <c r="CG3" s="4">
        <v>6.25E-2</v>
      </c>
      <c r="CH3" s="4">
        <v>0.10680000000000001</v>
      </c>
      <c r="CI3" s="4">
        <v>0.23930000000000001</v>
      </c>
      <c r="CJ3" s="4">
        <v>0.1714</v>
      </c>
      <c r="CK3" s="4">
        <v>0.1706</v>
      </c>
      <c r="CL3" s="4">
        <v>0.27110000000000001</v>
      </c>
      <c r="CM3" s="4">
        <v>0.21560000000000001</v>
      </c>
      <c r="CN3" s="4">
        <v>0.19789999999999999</v>
      </c>
      <c r="CO3" s="4">
        <v>0.10199999999999999</v>
      </c>
      <c r="CP3" s="4">
        <v>0.1726</v>
      </c>
      <c r="CQ3" s="4">
        <v>2.8199999999999999E-2</v>
      </c>
      <c r="CR3" s="4">
        <v>4.1000000000000003E-3</v>
      </c>
      <c r="CS3" s="4">
        <v>0.13569999999999999</v>
      </c>
      <c r="CT3" s="4">
        <v>-3.7100000000000001E-2</v>
      </c>
      <c r="CU3" s="4">
        <v>0.1018</v>
      </c>
      <c r="CV3" s="4">
        <v>-9.8100000000000007E-2</v>
      </c>
      <c r="CW3" s="4">
        <v>-0.17050000000000001</v>
      </c>
      <c r="CX3" s="4">
        <v>-4.4000000000000003E-3</v>
      </c>
      <c r="CY3" s="4">
        <v>-2.01E-2</v>
      </c>
      <c r="CZ3" s="4">
        <v>0.3221</v>
      </c>
      <c r="DA3" s="4">
        <v>0.46450000000000002</v>
      </c>
      <c r="DB3" s="4">
        <v>0.2145</v>
      </c>
      <c r="DC3" s="4">
        <v>0.23319999999999999</v>
      </c>
      <c r="DD3" s="4">
        <v>0.31879999999999997</v>
      </c>
      <c r="DE3" s="4">
        <v>-5.1299999999999998E-2</v>
      </c>
      <c r="DF3" s="4">
        <v>-4.7800000000000002E-2</v>
      </c>
      <c r="DG3" s="4">
        <v>1.7600000000000001E-2</v>
      </c>
      <c r="DH3" s="4">
        <v>-0.12740000000000001</v>
      </c>
      <c r="DI3" s="4">
        <v>0.23810000000000001</v>
      </c>
      <c r="DJ3" s="4">
        <v>0.30080000000000001</v>
      </c>
      <c r="DK3" s="4">
        <v>0.14030000000000001</v>
      </c>
      <c r="DL3" s="4">
        <v>0.34089999999999998</v>
      </c>
      <c r="DM3" s="4">
        <v>0.17580000000000001</v>
      </c>
      <c r="DN3" s="4">
        <v>0.17580000000000001</v>
      </c>
      <c r="DP3" s="4"/>
    </row>
    <row r="4" spans="1:120" x14ac:dyDescent="0.45">
      <c r="A4" s="2" t="s">
        <v>0</v>
      </c>
      <c r="B4" t="s">
        <v>51</v>
      </c>
      <c r="C4">
        <v>-1642</v>
      </c>
      <c r="G4">
        <v>41602</v>
      </c>
      <c r="H4">
        <v>45344</v>
      </c>
      <c r="I4">
        <v>58942</v>
      </c>
      <c r="J4">
        <v>57172</v>
      </c>
      <c r="K4">
        <v>58058</v>
      </c>
      <c r="L4">
        <v>84824</v>
      </c>
      <c r="M4">
        <v>91832</v>
      </c>
      <c r="N4">
        <v>68709</v>
      </c>
      <c r="O4">
        <v>76285</v>
      </c>
      <c r="P4">
        <v>97122</v>
      </c>
      <c r="Q4">
        <v>102891</v>
      </c>
      <c r="R4">
        <v>85674</v>
      </c>
      <c r="S4">
        <v>83853</v>
      </c>
      <c r="T4">
        <v>83506</v>
      </c>
      <c r="U4">
        <v>84209</v>
      </c>
      <c r="V4">
        <v>96755</v>
      </c>
      <c r="W4">
        <v>106114</v>
      </c>
      <c r="X4">
        <v>98102</v>
      </c>
      <c r="Y4">
        <v>101616</v>
      </c>
      <c r="Z4">
        <v>105589</v>
      </c>
      <c r="AA4">
        <v>143070</v>
      </c>
      <c r="AB4">
        <v>105369</v>
      </c>
      <c r="AC4">
        <v>99609</v>
      </c>
      <c r="AD4">
        <v>127644</v>
      </c>
      <c r="AE4">
        <v>121973</v>
      </c>
      <c r="AF4">
        <v>98490</v>
      </c>
      <c r="AG4">
        <v>99889</v>
      </c>
      <c r="AH4">
        <v>100274</v>
      </c>
      <c r="AI4">
        <v>111117</v>
      </c>
      <c r="AJ4">
        <v>144732</v>
      </c>
      <c r="AK4">
        <v>134134</v>
      </c>
      <c r="AL4">
        <v>104759</v>
      </c>
      <c r="AM4">
        <v>107371</v>
      </c>
      <c r="AN4">
        <v>103670</v>
      </c>
      <c r="AO4">
        <v>99126</v>
      </c>
      <c r="AP4">
        <v>95451</v>
      </c>
      <c r="AQ4">
        <v>106359</v>
      </c>
      <c r="AR4">
        <v>126926</v>
      </c>
      <c r="AS4">
        <v>129670</v>
      </c>
      <c r="AT4">
        <v>135732</v>
      </c>
      <c r="AU4">
        <v>158463</v>
      </c>
      <c r="AV4">
        <v>155450</v>
      </c>
      <c r="AW4">
        <v>153873</v>
      </c>
      <c r="AX4">
        <v>173400</v>
      </c>
      <c r="AY4">
        <v>209888</v>
      </c>
      <c r="AZ4">
        <v>208195</v>
      </c>
      <c r="BA4">
        <v>191652</v>
      </c>
      <c r="BB4">
        <v>208834</v>
      </c>
      <c r="BC4">
        <v>162958</v>
      </c>
      <c r="BD4">
        <v>146662</v>
      </c>
      <c r="BE4">
        <v>150379</v>
      </c>
      <c r="BF4">
        <v>167679</v>
      </c>
      <c r="BG4">
        <v>159966</v>
      </c>
      <c r="BH4">
        <v>232623</v>
      </c>
      <c r="BI4">
        <v>226785</v>
      </c>
      <c r="BJ4">
        <v>228420</v>
      </c>
      <c r="BK4">
        <v>218363</v>
      </c>
      <c r="BL4">
        <v>222509</v>
      </c>
      <c r="BM4">
        <v>200198</v>
      </c>
      <c r="BN4">
        <v>202067</v>
      </c>
      <c r="BO4">
        <v>211964</v>
      </c>
      <c r="BP4">
        <v>224941</v>
      </c>
      <c r="BQ4">
        <v>227386</v>
      </c>
      <c r="BR4">
        <v>233410</v>
      </c>
      <c r="BS4">
        <v>238234</v>
      </c>
      <c r="BT4">
        <v>270694</v>
      </c>
      <c r="BU4">
        <v>304114</v>
      </c>
      <c r="BV4">
        <v>303353</v>
      </c>
      <c r="BW4">
        <v>316575</v>
      </c>
      <c r="BX4">
        <v>332831</v>
      </c>
      <c r="BY4">
        <v>330899</v>
      </c>
      <c r="BZ4">
        <v>353236</v>
      </c>
      <c r="CA4">
        <v>386241</v>
      </c>
      <c r="CB4">
        <v>375546</v>
      </c>
      <c r="CC4">
        <v>354036</v>
      </c>
      <c r="CD4">
        <v>340189</v>
      </c>
      <c r="CE4">
        <v>336949</v>
      </c>
      <c r="CF4">
        <v>394069</v>
      </c>
      <c r="CG4">
        <v>385783</v>
      </c>
      <c r="CH4">
        <v>372831</v>
      </c>
      <c r="CI4">
        <v>475622</v>
      </c>
      <c r="CJ4">
        <v>418513</v>
      </c>
      <c r="CK4">
        <v>493802</v>
      </c>
      <c r="CL4">
        <v>511114</v>
      </c>
      <c r="CM4">
        <v>559702</v>
      </c>
      <c r="CN4">
        <v>533550</v>
      </c>
      <c r="CO4">
        <v>492795</v>
      </c>
      <c r="CP4">
        <v>586619</v>
      </c>
      <c r="CQ4">
        <v>569632</v>
      </c>
      <c r="CR4">
        <v>565418</v>
      </c>
      <c r="CS4">
        <v>578349</v>
      </c>
      <c r="CT4">
        <v>538177</v>
      </c>
      <c r="CU4">
        <v>592871</v>
      </c>
      <c r="CV4">
        <v>507453</v>
      </c>
      <c r="CW4">
        <v>504508</v>
      </c>
      <c r="CX4">
        <v>589394</v>
      </c>
      <c r="CY4">
        <v>611456</v>
      </c>
      <c r="CZ4">
        <v>643937</v>
      </c>
      <c r="DA4">
        <v>708352</v>
      </c>
      <c r="DB4">
        <v>662590</v>
      </c>
      <c r="DC4">
        <v>695143</v>
      </c>
      <c r="DD4">
        <v>857933</v>
      </c>
      <c r="DE4">
        <v>691296</v>
      </c>
      <c r="DF4">
        <v>671944</v>
      </c>
      <c r="DG4">
        <v>767745</v>
      </c>
      <c r="DH4">
        <v>775213</v>
      </c>
      <c r="DI4">
        <v>821651</v>
      </c>
      <c r="DJ4">
        <v>858934</v>
      </c>
      <c r="DK4">
        <v>866602</v>
      </c>
      <c r="DL4">
        <v>996795</v>
      </c>
      <c r="DM4">
        <v>958836</v>
      </c>
      <c r="DN4">
        <v>847640</v>
      </c>
    </row>
    <row r="5" spans="1:120" x14ac:dyDescent="0.45">
      <c r="A5" s="2" t="s">
        <v>0</v>
      </c>
      <c r="B5" t="s">
        <v>52</v>
      </c>
      <c r="G5">
        <v>16.47</v>
      </c>
      <c r="H5">
        <v>40.4</v>
      </c>
      <c r="I5">
        <v>48.79</v>
      </c>
      <c r="J5">
        <v>43.17</v>
      </c>
      <c r="K5">
        <v>29.88</v>
      </c>
      <c r="L5">
        <v>35.74</v>
      </c>
      <c r="M5">
        <v>29.89</v>
      </c>
      <c r="N5">
        <v>22.82</v>
      </c>
      <c r="O5">
        <v>30.91</v>
      </c>
      <c r="P5">
        <v>41.1</v>
      </c>
      <c r="Q5">
        <v>51.11</v>
      </c>
      <c r="R5">
        <v>41.88</v>
      </c>
      <c r="S5">
        <v>54.74</v>
      </c>
      <c r="T5">
        <v>46.1</v>
      </c>
      <c r="U5">
        <v>44.25</v>
      </c>
      <c r="V5">
        <v>42.72</v>
      </c>
      <c r="W5">
        <v>32.67</v>
      </c>
      <c r="X5">
        <v>31.95</v>
      </c>
      <c r="Y5">
        <v>32.24</v>
      </c>
      <c r="Z5">
        <v>59.97</v>
      </c>
      <c r="AA5">
        <v>145.41</v>
      </c>
      <c r="AB5">
        <v>98.66</v>
      </c>
      <c r="AC5">
        <v>74.64</v>
      </c>
      <c r="AD5">
        <v>35.659999999999997</v>
      </c>
      <c r="AE5">
        <v>26.05</v>
      </c>
      <c r="AF5">
        <v>19.260000000000002</v>
      </c>
      <c r="AG5">
        <v>17.809999999999999</v>
      </c>
      <c r="AH5">
        <v>16.54</v>
      </c>
      <c r="AI5">
        <v>15.95</v>
      </c>
      <c r="AJ5">
        <v>18.03</v>
      </c>
      <c r="AK5">
        <v>19.46</v>
      </c>
      <c r="AL5">
        <v>20.85</v>
      </c>
      <c r="AM5">
        <v>18.64</v>
      </c>
      <c r="AN5">
        <v>18.62</v>
      </c>
      <c r="AO5">
        <v>17.64</v>
      </c>
      <c r="AP5">
        <v>18.71</v>
      </c>
      <c r="AQ5">
        <v>16.010000000000002</v>
      </c>
      <c r="AR5">
        <v>14.7</v>
      </c>
      <c r="AS5">
        <v>13.61</v>
      </c>
      <c r="AT5">
        <v>11.7</v>
      </c>
      <c r="AU5">
        <v>15.4</v>
      </c>
      <c r="AV5">
        <v>14.91</v>
      </c>
      <c r="AW5">
        <v>13.86</v>
      </c>
      <c r="AX5">
        <v>13.41</v>
      </c>
      <c r="AY5">
        <v>16.68</v>
      </c>
      <c r="AZ5">
        <v>17.96</v>
      </c>
      <c r="BA5">
        <v>16.48</v>
      </c>
      <c r="BB5">
        <v>26.16</v>
      </c>
      <c r="BC5">
        <v>30.36</v>
      </c>
      <c r="BD5">
        <v>53.33</v>
      </c>
      <c r="BE5">
        <v>46.37</v>
      </c>
      <c r="BF5">
        <v>30.61</v>
      </c>
      <c r="BG5">
        <v>18.95</v>
      </c>
      <c r="BH5">
        <v>15.18</v>
      </c>
      <c r="BI5">
        <v>16.54</v>
      </c>
      <c r="BJ5">
        <v>17.54</v>
      </c>
      <c r="BK5">
        <v>15.27</v>
      </c>
      <c r="BL5">
        <v>19.100000000000001</v>
      </c>
      <c r="BM5">
        <v>15.57</v>
      </c>
      <c r="BN5">
        <v>15.23</v>
      </c>
      <c r="BO5">
        <v>18.420000000000002</v>
      </c>
      <c r="BP5">
        <v>16.760000000000002</v>
      </c>
      <c r="BQ5">
        <v>17.72</v>
      </c>
      <c r="BR5">
        <v>16.420000000000002</v>
      </c>
      <c r="BS5">
        <v>15.01</v>
      </c>
      <c r="BT5">
        <v>15.58</v>
      </c>
      <c r="BU5">
        <v>15.41</v>
      </c>
      <c r="BV5">
        <v>14.69</v>
      </c>
      <c r="BW5">
        <v>15.02</v>
      </c>
      <c r="BX5">
        <v>16</v>
      </c>
      <c r="BY5">
        <v>14.77</v>
      </c>
      <c r="BZ5">
        <v>16.46</v>
      </c>
      <c r="CA5">
        <v>18.600000000000001</v>
      </c>
      <c r="CB5">
        <v>17.48</v>
      </c>
      <c r="CC5">
        <v>18.72</v>
      </c>
      <c r="CD5">
        <v>14.13</v>
      </c>
      <c r="CE5">
        <v>13.47</v>
      </c>
      <c r="CF5">
        <v>14.32</v>
      </c>
      <c r="CG5">
        <v>14</v>
      </c>
      <c r="CH5">
        <v>15.3</v>
      </c>
      <c r="CI5">
        <v>16.7</v>
      </c>
      <c r="CJ5">
        <v>18.23</v>
      </c>
      <c r="CK5">
        <v>19.170000000000002</v>
      </c>
      <c r="CL5">
        <v>24.22</v>
      </c>
      <c r="CM5">
        <v>10.87</v>
      </c>
      <c r="CN5">
        <v>12.39</v>
      </c>
      <c r="CO5">
        <v>9.6999999999999993</v>
      </c>
      <c r="CP5">
        <v>8.56</v>
      </c>
      <c r="CQ5">
        <v>124.97</v>
      </c>
      <c r="CR5">
        <v>18.43</v>
      </c>
      <c r="CS5">
        <v>18.11</v>
      </c>
      <c r="CT5">
        <v>19.010000000000002</v>
      </c>
      <c r="CU5">
        <v>6.8</v>
      </c>
      <c r="CV5">
        <v>44.54</v>
      </c>
      <c r="CW5">
        <v>19.52</v>
      </c>
      <c r="CX5">
        <v>14.19</v>
      </c>
      <c r="CY5">
        <v>12.76</v>
      </c>
      <c r="CZ5">
        <v>5.67</v>
      </c>
      <c r="DA5">
        <v>6.01</v>
      </c>
      <c r="DB5">
        <v>7.18</v>
      </c>
      <c r="DC5">
        <v>7.44</v>
      </c>
      <c r="DD5">
        <v>9.2799999999999994</v>
      </c>
      <c r="DE5">
        <v>49.86</v>
      </c>
      <c r="DF5">
        <v>-559.54</v>
      </c>
      <c r="DG5">
        <v>-29.91</v>
      </c>
      <c r="DH5">
        <v>94.67</v>
      </c>
      <c r="DI5">
        <v>8.61</v>
      </c>
      <c r="DJ5">
        <v>9.9700000000000006</v>
      </c>
      <c r="DK5">
        <v>8.07</v>
      </c>
      <c r="DL5">
        <v>12.39</v>
      </c>
      <c r="DM5">
        <v>12.93</v>
      </c>
      <c r="DN5">
        <v>14.68</v>
      </c>
    </row>
    <row r="6" spans="1:120" x14ac:dyDescent="0.45">
      <c r="A6" s="2" t="s">
        <v>0</v>
      </c>
      <c r="B6" t="s">
        <v>53</v>
      </c>
      <c r="G6">
        <v>3.9</v>
      </c>
      <c r="H6">
        <v>5.29</v>
      </c>
      <c r="I6">
        <v>6.56</v>
      </c>
      <c r="J6">
        <v>6.06</v>
      </c>
      <c r="K6">
        <v>5.45</v>
      </c>
      <c r="L6">
        <v>7.16</v>
      </c>
      <c r="M6">
        <v>7.29</v>
      </c>
      <c r="N6">
        <v>5.34</v>
      </c>
      <c r="O6">
        <v>6.33</v>
      </c>
      <c r="P6">
        <v>6.82</v>
      </c>
      <c r="Q6">
        <v>5.98</v>
      </c>
      <c r="R6">
        <v>4.07</v>
      </c>
      <c r="S6">
        <v>3.55</v>
      </c>
      <c r="T6">
        <v>3.35</v>
      </c>
      <c r="U6">
        <v>3.2</v>
      </c>
      <c r="V6">
        <v>3.52</v>
      </c>
      <c r="W6">
        <v>3.12</v>
      </c>
      <c r="X6">
        <v>2.73</v>
      </c>
      <c r="Y6">
        <v>2.59</v>
      </c>
      <c r="Z6">
        <v>2.56</v>
      </c>
      <c r="AA6">
        <v>3</v>
      </c>
      <c r="AB6">
        <v>2.75</v>
      </c>
      <c r="AC6">
        <v>2.64</v>
      </c>
      <c r="AD6">
        <v>2.85</v>
      </c>
      <c r="AE6">
        <v>2.64</v>
      </c>
      <c r="AF6">
        <v>2.23</v>
      </c>
      <c r="AG6">
        <v>2.31</v>
      </c>
      <c r="AH6">
        <v>2.0499999999999998</v>
      </c>
      <c r="AI6">
        <v>2.04</v>
      </c>
      <c r="AJ6">
        <v>2.06</v>
      </c>
      <c r="AK6">
        <v>1.87</v>
      </c>
      <c r="AL6">
        <v>1.79</v>
      </c>
      <c r="AM6">
        <v>1.93</v>
      </c>
      <c r="AN6">
        <v>1.89</v>
      </c>
      <c r="AO6">
        <v>1.86</v>
      </c>
      <c r="AP6">
        <v>1.82</v>
      </c>
      <c r="AQ6">
        <v>1.77</v>
      </c>
      <c r="AR6">
        <v>1.7</v>
      </c>
      <c r="AS6">
        <v>1.61</v>
      </c>
      <c r="AT6">
        <v>1.59</v>
      </c>
      <c r="AU6">
        <v>1.82</v>
      </c>
      <c r="AV6">
        <v>1.63</v>
      </c>
      <c r="AW6">
        <v>1.57</v>
      </c>
      <c r="AX6">
        <v>1.68</v>
      </c>
      <c r="AY6">
        <v>1.92</v>
      </c>
      <c r="AZ6">
        <v>1.94</v>
      </c>
      <c r="BA6">
        <v>1.7</v>
      </c>
      <c r="BB6">
        <v>1.9</v>
      </c>
      <c r="BC6">
        <v>1.47</v>
      </c>
      <c r="BD6">
        <v>1.32</v>
      </c>
      <c r="BE6">
        <v>1.34</v>
      </c>
      <c r="BF6">
        <v>1.5</v>
      </c>
      <c r="BG6">
        <v>1.39</v>
      </c>
      <c r="BH6">
        <v>1.69</v>
      </c>
      <c r="BI6">
        <v>1.63</v>
      </c>
      <c r="BJ6">
        <v>1.6</v>
      </c>
      <c r="BK6">
        <v>1.48</v>
      </c>
      <c r="BL6">
        <v>1.53</v>
      </c>
      <c r="BM6">
        <v>1.35</v>
      </c>
      <c r="BN6">
        <v>1.26</v>
      </c>
      <c r="BO6">
        <v>1.34</v>
      </c>
      <c r="BP6">
        <v>1.38</v>
      </c>
      <c r="BQ6">
        <v>1.42</v>
      </c>
      <c r="BR6">
        <v>1.43</v>
      </c>
      <c r="BS6">
        <v>1.37</v>
      </c>
      <c r="BT6">
        <v>1.52</v>
      </c>
      <c r="BU6">
        <v>1.57</v>
      </c>
      <c r="BV6">
        <v>1.54</v>
      </c>
      <c r="BW6">
        <v>1.61</v>
      </c>
      <c r="BX6">
        <v>1.68</v>
      </c>
      <c r="BY6">
        <v>1.65</v>
      </c>
      <c r="BZ6">
        <v>1.76</v>
      </c>
      <c r="CA6">
        <v>1.9</v>
      </c>
      <c r="CB6">
        <v>1.8</v>
      </c>
      <c r="CC6">
        <v>1.68</v>
      </c>
      <c r="CD6">
        <v>1.55</v>
      </c>
      <c r="CE6">
        <v>1.54</v>
      </c>
      <c r="CF6">
        <v>1.64</v>
      </c>
      <c r="CG6">
        <v>1.64</v>
      </c>
      <c r="CH6">
        <v>1.64</v>
      </c>
      <c r="CI6">
        <v>1.8</v>
      </c>
      <c r="CJ6">
        <v>1.74</v>
      </c>
      <c r="CK6">
        <v>1.74</v>
      </c>
      <c r="CL6">
        <v>1.88</v>
      </c>
      <c r="CM6">
        <v>2.02</v>
      </c>
      <c r="CN6">
        <v>2.17</v>
      </c>
      <c r="CO6">
        <v>1.93</v>
      </c>
      <c r="CP6">
        <v>2.0699999999999998</v>
      </c>
      <c r="CQ6">
        <v>2.23</v>
      </c>
      <c r="CR6">
        <v>1.93</v>
      </c>
      <c r="CS6">
        <v>2</v>
      </c>
      <c r="CT6">
        <v>1.97</v>
      </c>
      <c r="CU6">
        <v>1.69</v>
      </c>
      <c r="CV6">
        <v>1.88</v>
      </c>
      <c r="CW6">
        <v>1.67</v>
      </c>
      <c r="CX6">
        <v>1.82</v>
      </c>
      <c r="CY6">
        <v>1.9</v>
      </c>
      <c r="CZ6">
        <v>1.61</v>
      </c>
      <c r="DA6">
        <v>1.74</v>
      </c>
      <c r="DB6">
        <v>1.78</v>
      </c>
      <c r="DC6">
        <v>1.89</v>
      </c>
      <c r="DD6">
        <v>2.2000000000000002</v>
      </c>
      <c r="DE6">
        <v>2.27</v>
      </c>
      <c r="DF6">
        <v>2.3199999999999998</v>
      </c>
      <c r="DG6">
        <v>2.91</v>
      </c>
      <c r="DH6">
        <v>2.38</v>
      </c>
      <c r="DI6">
        <v>1.86</v>
      </c>
      <c r="DJ6">
        <v>1.9</v>
      </c>
      <c r="DK6">
        <v>1.77</v>
      </c>
      <c r="DL6">
        <v>2.21</v>
      </c>
      <c r="DM6">
        <v>2.1800000000000002</v>
      </c>
      <c r="DN6">
        <v>2.1800000000000002</v>
      </c>
    </row>
    <row r="7" spans="1:120" x14ac:dyDescent="0.45">
      <c r="A7" s="2" t="s">
        <v>0</v>
      </c>
      <c r="B7" t="s">
        <v>54</v>
      </c>
      <c r="G7">
        <v>1.75</v>
      </c>
      <c r="H7">
        <v>1.84</v>
      </c>
      <c r="I7">
        <v>2.0699999999999998</v>
      </c>
      <c r="J7">
        <v>2</v>
      </c>
      <c r="K7">
        <v>1.81</v>
      </c>
      <c r="L7">
        <v>2.4</v>
      </c>
      <c r="M7">
        <v>2.62</v>
      </c>
      <c r="N7">
        <v>2.38</v>
      </c>
      <c r="O7">
        <v>1.52</v>
      </c>
      <c r="P7">
        <v>1.88</v>
      </c>
      <c r="Q7">
        <v>1.8</v>
      </c>
      <c r="R7">
        <v>1.59</v>
      </c>
      <c r="S7">
        <v>1.48</v>
      </c>
      <c r="T7">
        <v>1.49</v>
      </c>
      <c r="U7">
        <v>1.45</v>
      </c>
      <c r="V7">
        <v>1.63</v>
      </c>
      <c r="W7">
        <v>1.76</v>
      </c>
      <c r="X7">
        <v>1.71</v>
      </c>
      <c r="Y7">
        <v>1.79</v>
      </c>
      <c r="Z7">
        <v>1.87</v>
      </c>
      <c r="AA7">
        <v>2</v>
      </c>
      <c r="AB7">
        <v>1.8</v>
      </c>
      <c r="AC7">
        <v>1.65</v>
      </c>
      <c r="AD7">
        <v>1.82</v>
      </c>
      <c r="AE7">
        <v>1.74</v>
      </c>
      <c r="AF7">
        <v>1.5</v>
      </c>
      <c r="AG7">
        <v>1.59</v>
      </c>
      <c r="AH7">
        <v>1.6</v>
      </c>
      <c r="AI7">
        <v>1.68</v>
      </c>
      <c r="AJ7">
        <v>1.8</v>
      </c>
      <c r="AK7">
        <v>1.7</v>
      </c>
      <c r="AL7">
        <v>1.64</v>
      </c>
      <c r="AM7">
        <v>1.59</v>
      </c>
      <c r="AN7">
        <v>1.53</v>
      </c>
      <c r="AO7">
        <v>1.46</v>
      </c>
      <c r="AP7">
        <v>1.41</v>
      </c>
      <c r="AQ7">
        <v>1.49</v>
      </c>
      <c r="AR7">
        <v>1.46</v>
      </c>
      <c r="AS7">
        <v>1.45</v>
      </c>
      <c r="AT7">
        <v>1.44</v>
      </c>
      <c r="AU7">
        <v>1.56</v>
      </c>
      <c r="AV7">
        <v>1.53</v>
      </c>
      <c r="AW7">
        <v>1.45</v>
      </c>
      <c r="AX7">
        <v>1.55</v>
      </c>
      <c r="AY7">
        <v>1.83</v>
      </c>
      <c r="AZ7">
        <v>1.74</v>
      </c>
      <c r="BA7">
        <v>1.58</v>
      </c>
      <c r="BB7">
        <v>1.7</v>
      </c>
      <c r="BC7">
        <v>1.39</v>
      </c>
      <c r="BD7">
        <v>1.31</v>
      </c>
      <c r="BE7">
        <v>1.19</v>
      </c>
      <c r="BF7">
        <v>1.24</v>
      </c>
      <c r="BG7">
        <v>1.1599999999999999</v>
      </c>
      <c r="BH7">
        <v>1.36</v>
      </c>
      <c r="BI7">
        <v>1.38</v>
      </c>
      <c r="BJ7">
        <v>1.36</v>
      </c>
      <c r="BK7">
        <v>1.26</v>
      </c>
      <c r="BL7">
        <v>1.29</v>
      </c>
      <c r="BM7">
        <v>1.17</v>
      </c>
      <c r="BN7">
        <v>1.1000000000000001</v>
      </c>
      <c r="BO7">
        <v>1.1499999999999999</v>
      </c>
      <c r="BP7">
        <v>1.1399999999999999</v>
      </c>
      <c r="BQ7">
        <v>1.17</v>
      </c>
      <c r="BR7">
        <v>1.19</v>
      </c>
      <c r="BS7">
        <v>1.19</v>
      </c>
      <c r="BT7">
        <v>1.3</v>
      </c>
      <c r="BU7">
        <v>1.37</v>
      </c>
      <c r="BV7">
        <v>1.34</v>
      </c>
      <c r="BW7">
        <v>1.32</v>
      </c>
      <c r="BX7">
        <v>1.36</v>
      </c>
      <c r="BY7">
        <v>1.33</v>
      </c>
      <c r="BZ7">
        <v>1.44</v>
      </c>
      <c r="CA7">
        <v>1.54</v>
      </c>
      <c r="CB7">
        <v>1.47</v>
      </c>
      <c r="CC7">
        <v>1.37</v>
      </c>
      <c r="CD7">
        <v>1.3</v>
      </c>
      <c r="CE7">
        <v>1.27</v>
      </c>
      <c r="CF7">
        <v>1.36</v>
      </c>
      <c r="CG7">
        <v>1.36</v>
      </c>
      <c r="CH7">
        <v>1.32</v>
      </c>
      <c r="CI7">
        <v>1.43</v>
      </c>
      <c r="CJ7">
        <v>1.4</v>
      </c>
      <c r="CK7">
        <v>1.39</v>
      </c>
      <c r="CL7">
        <v>1.47</v>
      </c>
      <c r="CM7">
        <v>1.4</v>
      </c>
      <c r="CN7">
        <v>1.42</v>
      </c>
      <c r="CO7">
        <v>1.29</v>
      </c>
      <c r="CP7">
        <v>1.41</v>
      </c>
      <c r="CQ7">
        <v>1.44</v>
      </c>
      <c r="CR7">
        <v>1.34</v>
      </c>
      <c r="CS7">
        <v>1.37</v>
      </c>
      <c r="CT7">
        <v>1.29</v>
      </c>
      <c r="CU7">
        <v>1.3</v>
      </c>
      <c r="CV7">
        <v>1.2</v>
      </c>
      <c r="CW7">
        <v>1.1000000000000001</v>
      </c>
      <c r="CX7">
        <v>1.23</v>
      </c>
      <c r="CY7">
        <v>1.22</v>
      </c>
      <c r="CZ7">
        <v>1.32</v>
      </c>
      <c r="DA7">
        <v>1.35</v>
      </c>
      <c r="DB7">
        <v>1.31</v>
      </c>
      <c r="DC7">
        <v>1.32</v>
      </c>
      <c r="DD7">
        <v>1.53</v>
      </c>
      <c r="DE7">
        <v>1.31</v>
      </c>
      <c r="DF7">
        <v>1.29</v>
      </c>
      <c r="DG7">
        <v>1.44</v>
      </c>
      <c r="DH7">
        <v>1.34</v>
      </c>
      <c r="DI7">
        <v>1.38</v>
      </c>
      <c r="DJ7">
        <v>1.46</v>
      </c>
      <c r="DK7">
        <v>1.38</v>
      </c>
      <c r="DL7">
        <v>1.59</v>
      </c>
      <c r="DM7">
        <v>1.46</v>
      </c>
      <c r="DN7">
        <v>1.46</v>
      </c>
    </row>
    <row r="8" spans="1:120" x14ac:dyDescent="0.45">
      <c r="A8" s="2" t="s">
        <v>0</v>
      </c>
      <c r="B8" t="s">
        <v>55</v>
      </c>
      <c r="G8">
        <v>32.54</v>
      </c>
      <c r="H8">
        <v>31.81</v>
      </c>
      <c r="I8">
        <v>27.93</v>
      </c>
      <c r="J8">
        <v>24.58</v>
      </c>
      <c r="K8">
        <v>24.32</v>
      </c>
      <c r="L8">
        <v>46.08</v>
      </c>
      <c r="M8">
        <v>93.31</v>
      </c>
      <c r="N8">
        <v>149.41</v>
      </c>
      <c r="O8">
        <v>133.15</v>
      </c>
      <c r="P8">
        <v>208.16</v>
      </c>
      <c r="Q8">
        <v>-384.29</v>
      </c>
      <c r="R8">
        <v>44.62</v>
      </c>
      <c r="S8">
        <v>38.74</v>
      </c>
      <c r="T8">
        <v>31.82</v>
      </c>
      <c r="U8">
        <v>19.91</v>
      </c>
      <c r="V8">
        <v>35.17</v>
      </c>
      <c r="W8">
        <v>36.89</v>
      </c>
      <c r="X8">
        <v>29.35</v>
      </c>
      <c r="Y8">
        <v>22.76</v>
      </c>
      <c r="Z8">
        <v>19.97</v>
      </c>
      <c r="AA8">
        <v>17.579999999999998</v>
      </c>
      <c r="AB8">
        <v>11.76</v>
      </c>
      <c r="AC8">
        <v>9.6</v>
      </c>
      <c r="AD8">
        <v>9.84</v>
      </c>
      <c r="AE8">
        <v>10.94</v>
      </c>
      <c r="AF8">
        <v>10.42</v>
      </c>
      <c r="AG8">
        <v>15.82</v>
      </c>
      <c r="AH8">
        <v>16.62</v>
      </c>
      <c r="AI8">
        <v>17.87</v>
      </c>
      <c r="AJ8">
        <v>21.89</v>
      </c>
      <c r="AK8">
        <v>25.69</v>
      </c>
      <c r="AL8">
        <v>24.21</v>
      </c>
      <c r="AM8">
        <v>22.57</v>
      </c>
      <c r="AN8">
        <v>25.7</v>
      </c>
      <c r="AO8">
        <v>18.96</v>
      </c>
      <c r="AP8">
        <v>19.649999999999999</v>
      </c>
      <c r="AQ8">
        <v>18.829999999999998</v>
      </c>
      <c r="AR8">
        <v>17.84</v>
      </c>
      <c r="AS8">
        <v>21.83</v>
      </c>
      <c r="AT8">
        <v>19.89</v>
      </c>
      <c r="AU8">
        <v>30.16</v>
      </c>
      <c r="AV8">
        <v>22.74</v>
      </c>
      <c r="AW8">
        <v>18.829999999999998</v>
      </c>
      <c r="AX8">
        <v>22.33</v>
      </c>
      <c r="AY8">
        <v>30.71</v>
      </c>
      <c r="AZ8">
        <v>34.07</v>
      </c>
      <c r="BA8">
        <v>39.28</v>
      </c>
      <c r="BB8">
        <v>51.55</v>
      </c>
      <c r="BC8">
        <v>29.65</v>
      </c>
      <c r="BD8">
        <v>22.14</v>
      </c>
      <c r="BE8">
        <v>18.09</v>
      </c>
      <c r="BF8">
        <v>17.190000000000001</v>
      </c>
      <c r="BG8">
        <v>13.99</v>
      </c>
      <c r="BH8">
        <v>20.51</v>
      </c>
      <c r="BI8">
        <v>19.309999999999999</v>
      </c>
      <c r="BJ8">
        <v>16.7</v>
      </c>
      <c r="BK8">
        <v>16.62</v>
      </c>
      <c r="BL8">
        <v>17.57</v>
      </c>
      <c r="BM8">
        <v>13.37</v>
      </c>
      <c r="BN8">
        <v>13.9</v>
      </c>
      <c r="BO8">
        <v>15.37</v>
      </c>
      <c r="BP8">
        <v>15.75</v>
      </c>
      <c r="BQ8">
        <v>19.38</v>
      </c>
      <c r="BR8">
        <v>19.98</v>
      </c>
      <c r="BS8">
        <v>19.91</v>
      </c>
      <c r="BT8">
        <v>20.47</v>
      </c>
      <c r="BU8">
        <v>19.16</v>
      </c>
      <c r="BV8">
        <v>18.38</v>
      </c>
      <c r="BW8">
        <v>17.600000000000001</v>
      </c>
      <c r="BX8">
        <v>20.7</v>
      </c>
      <c r="BY8">
        <v>21.98</v>
      </c>
      <c r="BZ8">
        <v>19.37</v>
      </c>
      <c r="CA8">
        <v>21.97</v>
      </c>
      <c r="CB8">
        <v>20.66</v>
      </c>
      <c r="CC8">
        <v>18.47</v>
      </c>
      <c r="CD8">
        <v>21.16</v>
      </c>
      <c r="CE8">
        <v>21.05</v>
      </c>
      <c r="CF8">
        <v>20.05</v>
      </c>
      <c r="CG8">
        <v>20.49</v>
      </c>
      <c r="CH8">
        <v>19</v>
      </c>
      <c r="CI8">
        <v>20.41</v>
      </c>
      <c r="CJ8">
        <v>13.25</v>
      </c>
      <c r="CK8">
        <v>13.04</v>
      </c>
      <c r="CL8">
        <v>13.66</v>
      </c>
      <c r="CM8">
        <v>14.37</v>
      </c>
      <c r="CN8">
        <v>21.36</v>
      </c>
      <c r="CO8">
        <v>20.65</v>
      </c>
      <c r="CP8">
        <v>24.73</v>
      </c>
      <c r="CQ8">
        <v>21.98</v>
      </c>
      <c r="CR8">
        <v>22.15</v>
      </c>
      <c r="CS8">
        <v>22.63</v>
      </c>
      <c r="CT8">
        <v>23.41</v>
      </c>
      <c r="CU8">
        <v>24.38</v>
      </c>
      <c r="CV8">
        <v>20.16</v>
      </c>
      <c r="CW8">
        <v>18.100000000000001</v>
      </c>
      <c r="CX8">
        <v>18.87</v>
      </c>
      <c r="CY8">
        <v>20.27</v>
      </c>
      <c r="CZ8">
        <v>19.84</v>
      </c>
      <c r="DA8">
        <v>21.63</v>
      </c>
      <c r="DB8">
        <v>20.98</v>
      </c>
      <c r="DC8">
        <v>25.58</v>
      </c>
      <c r="DD8">
        <v>33.65</v>
      </c>
      <c r="DE8">
        <v>29.01</v>
      </c>
      <c r="DF8">
        <v>29.55</v>
      </c>
      <c r="DG8">
        <v>31.11</v>
      </c>
      <c r="DH8">
        <v>29.33</v>
      </c>
      <c r="DI8">
        <v>28.61</v>
      </c>
      <c r="DJ8">
        <v>28.49</v>
      </c>
      <c r="DK8">
        <v>26.06</v>
      </c>
      <c r="DL8">
        <v>29.36</v>
      </c>
      <c r="DM8">
        <v>27.17</v>
      </c>
      <c r="DN8">
        <v>30.8</v>
      </c>
    </row>
    <row r="9" spans="1:120" x14ac:dyDescent="0.45">
      <c r="A9" s="2" t="s">
        <v>0</v>
      </c>
      <c r="B9" t="s">
        <v>56</v>
      </c>
      <c r="G9">
        <v>32.54</v>
      </c>
      <c r="H9">
        <v>31.81</v>
      </c>
      <c r="I9">
        <v>27.93</v>
      </c>
      <c r="J9">
        <v>24.58</v>
      </c>
      <c r="K9">
        <v>24.32</v>
      </c>
      <c r="L9">
        <v>46.08</v>
      </c>
      <c r="M9">
        <v>93.31</v>
      </c>
      <c r="N9">
        <v>149.41</v>
      </c>
      <c r="O9">
        <v>133.15</v>
      </c>
      <c r="P9">
        <v>208.16</v>
      </c>
      <c r="Q9">
        <v>-384.29</v>
      </c>
      <c r="R9">
        <v>44.62</v>
      </c>
      <c r="S9">
        <v>38.74</v>
      </c>
      <c r="T9">
        <v>31.82</v>
      </c>
      <c r="U9">
        <v>19.91</v>
      </c>
      <c r="V9">
        <v>35.17</v>
      </c>
      <c r="W9">
        <v>36.89</v>
      </c>
      <c r="X9">
        <v>29.35</v>
      </c>
      <c r="Y9">
        <v>22.76</v>
      </c>
      <c r="Z9">
        <v>19.97</v>
      </c>
      <c r="AA9">
        <v>17.579999999999998</v>
      </c>
      <c r="AB9">
        <v>11.76</v>
      </c>
      <c r="AC9">
        <v>9.6</v>
      </c>
      <c r="AD9">
        <v>9.84</v>
      </c>
      <c r="AE9">
        <v>10.029999999999999</v>
      </c>
      <c r="AF9">
        <v>9.49</v>
      </c>
      <c r="AG9">
        <v>13.98</v>
      </c>
      <c r="AH9">
        <v>14.65</v>
      </c>
      <c r="AI9">
        <v>15.59</v>
      </c>
      <c r="AJ9">
        <v>18.239999999999998</v>
      </c>
      <c r="AK9">
        <v>19.73</v>
      </c>
      <c r="AL9">
        <v>17.91</v>
      </c>
      <c r="AM9">
        <v>18.63</v>
      </c>
      <c r="AN9">
        <v>20.420000000000002</v>
      </c>
      <c r="AO9">
        <v>15.66</v>
      </c>
      <c r="AP9">
        <v>15.98</v>
      </c>
      <c r="AQ9">
        <v>14.46</v>
      </c>
      <c r="AR9">
        <v>13.34</v>
      </c>
      <c r="AS9">
        <v>14.4</v>
      </c>
      <c r="AT9">
        <v>12.59</v>
      </c>
      <c r="AU9">
        <v>16.64</v>
      </c>
      <c r="AV9">
        <v>13.52</v>
      </c>
      <c r="AW9">
        <v>11.8</v>
      </c>
      <c r="AX9">
        <v>13.59</v>
      </c>
      <c r="AY9">
        <v>17.559999999999999</v>
      </c>
      <c r="AZ9">
        <v>18.41</v>
      </c>
      <c r="BA9">
        <v>18.46</v>
      </c>
      <c r="BB9">
        <v>21.26</v>
      </c>
      <c r="BC9">
        <v>13.47</v>
      </c>
      <c r="BD9">
        <v>10.72</v>
      </c>
      <c r="BE9">
        <v>9.89</v>
      </c>
      <c r="BF9">
        <v>10.54</v>
      </c>
      <c r="BG9">
        <v>9.6300000000000008</v>
      </c>
      <c r="BH9">
        <v>13.82</v>
      </c>
      <c r="BI9">
        <v>12.94</v>
      </c>
      <c r="BJ9">
        <v>11.57</v>
      </c>
      <c r="BK9">
        <v>11.07</v>
      </c>
      <c r="BL9">
        <v>11.45</v>
      </c>
      <c r="BM9">
        <v>9.11</v>
      </c>
      <c r="BN9">
        <v>8.8000000000000007</v>
      </c>
      <c r="BO9">
        <v>9.2200000000000006</v>
      </c>
      <c r="BP9">
        <v>9.2899999999999991</v>
      </c>
      <c r="BQ9">
        <v>10.34</v>
      </c>
      <c r="BR9">
        <v>10.59</v>
      </c>
      <c r="BS9">
        <v>10.62</v>
      </c>
      <c r="BT9">
        <v>11.48</v>
      </c>
      <c r="BU9">
        <v>11.33</v>
      </c>
      <c r="BV9">
        <v>10.96</v>
      </c>
      <c r="BW9">
        <v>10.56</v>
      </c>
      <c r="BX9">
        <v>11.61</v>
      </c>
      <c r="BY9">
        <v>11.73</v>
      </c>
      <c r="BZ9">
        <v>10.95</v>
      </c>
      <c r="CA9">
        <v>11.55</v>
      </c>
      <c r="CB9">
        <v>10.76</v>
      </c>
      <c r="CC9">
        <v>9.85</v>
      </c>
      <c r="CD9">
        <v>10.050000000000001</v>
      </c>
      <c r="CE9">
        <v>10.3</v>
      </c>
      <c r="CF9">
        <v>10.64</v>
      </c>
      <c r="CG9">
        <v>10.88</v>
      </c>
      <c r="CH9">
        <v>10.97</v>
      </c>
      <c r="CI9">
        <v>12.31</v>
      </c>
      <c r="CJ9">
        <v>9.4499999999999993</v>
      </c>
      <c r="CK9">
        <v>9.5</v>
      </c>
      <c r="CL9">
        <v>10.039999999999999</v>
      </c>
      <c r="CM9">
        <v>10.69</v>
      </c>
      <c r="CN9">
        <v>14.07</v>
      </c>
      <c r="CO9">
        <v>13.09</v>
      </c>
      <c r="CP9">
        <v>15.25</v>
      </c>
      <c r="CQ9">
        <v>13.44</v>
      </c>
      <c r="CR9">
        <v>13.21</v>
      </c>
      <c r="CS9">
        <v>13.74</v>
      </c>
      <c r="CT9">
        <v>13.64</v>
      </c>
      <c r="CU9">
        <v>14.31</v>
      </c>
      <c r="CV9">
        <v>11.76</v>
      </c>
      <c r="CW9">
        <v>11.02</v>
      </c>
      <c r="CX9">
        <v>12.31</v>
      </c>
      <c r="CY9">
        <v>13.64</v>
      </c>
      <c r="CZ9">
        <v>13.94</v>
      </c>
      <c r="DA9">
        <v>15.18</v>
      </c>
      <c r="DB9">
        <v>14.65</v>
      </c>
      <c r="DC9">
        <v>16.97</v>
      </c>
      <c r="DD9">
        <v>21.04</v>
      </c>
      <c r="DE9">
        <v>17.11</v>
      </c>
      <c r="DF9">
        <v>16.88</v>
      </c>
      <c r="DG9">
        <v>18.23</v>
      </c>
      <c r="DH9">
        <v>17.3</v>
      </c>
      <c r="DI9">
        <v>17.309999999999999</v>
      </c>
      <c r="DJ9">
        <v>16.96</v>
      </c>
      <c r="DK9">
        <v>15.78</v>
      </c>
      <c r="DL9">
        <v>17.809999999999999</v>
      </c>
      <c r="DM9">
        <v>16.8</v>
      </c>
      <c r="DN9">
        <v>19.04</v>
      </c>
    </row>
    <row r="10" spans="1:120" x14ac:dyDescent="0.45">
      <c r="A10" s="2" t="s">
        <v>0</v>
      </c>
      <c r="B10" t="s">
        <v>57</v>
      </c>
      <c r="C10">
        <v>0.06</v>
      </c>
      <c r="G10">
        <v>0.08</v>
      </c>
      <c r="H10">
        <v>0.08</v>
      </c>
      <c r="I10">
        <v>7.0000000000000007E-2</v>
      </c>
      <c r="J10">
        <v>7.0000000000000007E-2</v>
      </c>
      <c r="K10">
        <v>7.0000000000000007E-2</v>
      </c>
      <c r="L10">
        <v>7.0000000000000007E-2</v>
      </c>
      <c r="M10">
        <v>0.06</v>
      </c>
      <c r="N10">
        <v>0.06</v>
      </c>
      <c r="O10">
        <v>0.04</v>
      </c>
      <c r="P10">
        <v>0.04</v>
      </c>
      <c r="Q10">
        <v>0.04</v>
      </c>
      <c r="R10">
        <v>0.04</v>
      </c>
      <c r="S10">
        <v>0.04</v>
      </c>
      <c r="T10">
        <v>0.04</v>
      </c>
      <c r="U10">
        <v>0.04</v>
      </c>
      <c r="V10">
        <v>0.04</v>
      </c>
      <c r="W10">
        <v>0.04</v>
      </c>
      <c r="X10">
        <v>7.0000000000000007E-2</v>
      </c>
      <c r="Y10">
        <v>0.06</v>
      </c>
      <c r="Z10">
        <v>0.06</v>
      </c>
      <c r="AA10">
        <v>0.59</v>
      </c>
      <c r="AB10">
        <v>0.06</v>
      </c>
      <c r="AC10">
        <v>7.0000000000000007E-2</v>
      </c>
      <c r="AD10">
        <v>0.38</v>
      </c>
      <c r="AE10">
        <v>0.36</v>
      </c>
      <c r="AF10">
        <v>0.3</v>
      </c>
      <c r="AG10">
        <v>0.23</v>
      </c>
      <c r="AH10">
        <v>0.22</v>
      </c>
      <c r="AI10">
        <v>0.22</v>
      </c>
      <c r="AJ10">
        <v>0.53</v>
      </c>
      <c r="AK10">
        <v>0.47</v>
      </c>
      <c r="AL10">
        <v>0.19</v>
      </c>
      <c r="AM10">
        <v>0.17</v>
      </c>
      <c r="AN10">
        <v>0.21</v>
      </c>
      <c r="AO10">
        <v>0.21</v>
      </c>
      <c r="AP10">
        <v>0.17</v>
      </c>
      <c r="AQ10">
        <v>0.16</v>
      </c>
      <c r="AR10">
        <v>0.32</v>
      </c>
      <c r="AS10">
        <v>0.31</v>
      </c>
      <c r="AT10">
        <v>0.3</v>
      </c>
      <c r="AU10">
        <v>0.3</v>
      </c>
      <c r="AV10">
        <v>0.3</v>
      </c>
      <c r="AW10">
        <v>0.28999999999999998</v>
      </c>
      <c r="AX10">
        <v>0.28999999999999998</v>
      </c>
      <c r="AY10">
        <v>0.28000000000000003</v>
      </c>
      <c r="AZ10">
        <v>0.3</v>
      </c>
      <c r="BA10">
        <v>0.31</v>
      </c>
      <c r="BB10">
        <v>0.31</v>
      </c>
      <c r="BC10">
        <v>0.34</v>
      </c>
      <c r="BD10">
        <v>0.37</v>
      </c>
      <c r="BE10">
        <v>0.34</v>
      </c>
      <c r="BF10">
        <v>0.3</v>
      </c>
      <c r="BG10">
        <v>0.28999999999999998</v>
      </c>
      <c r="BH10">
        <v>0.39</v>
      </c>
      <c r="BI10">
        <v>0.41</v>
      </c>
      <c r="BJ10">
        <v>0.39</v>
      </c>
      <c r="BK10">
        <v>0.37</v>
      </c>
      <c r="BL10">
        <v>0.35</v>
      </c>
      <c r="BM10">
        <v>0.35</v>
      </c>
      <c r="BN10">
        <v>0.38</v>
      </c>
      <c r="BO10">
        <v>0.37</v>
      </c>
      <c r="BP10">
        <v>0.35</v>
      </c>
      <c r="BQ10">
        <v>0.34</v>
      </c>
      <c r="BR10">
        <v>0.34</v>
      </c>
      <c r="BS10">
        <v>0.33</v>
      </c>
      <c r="BT10">
        <v>0.32</v>
      </c>
      <c r="BU10">
        <v>0.32</v>
      </c>
      <c r="BV10">
        <v>0.32</v>
      </c>
      <c r="BW10">
        <v>0.33</v>
      </c>
      <c r="BX10">
        <v>0.32</v>
      </c>
      <c r="BY10">
        <v>0.32</v>
      </c>
      <c r="BZ10">
        <v>0.32</v>
      </c>
      <c r="CA10">
        <v>0.33</v>
      </c>
      <c r="CB10">
        <v>0.35</v>
      </c>
      <c r="CC10">
        <v>0.34</v>
      </c>
      <c r="CD10">
        <v>0.34</v>
      </c>
      <c r="CE10">
        <v>0.33</v>
      </c>
      <c r="CF10">
        <v>0.39</v>
      </c>
      <c r="CG10">
        <v>0.39</v>
      </c>
      <c r="CH10">
        <v>0.38</v>
      </c>
      <c r="CI10">
        <v>0.36</v>
      </c>
      <c r="CJ10">
        <v>0.35</v>
      </c>
      <c r="CK10">
        <v>0.34</v>
      </c>
      <c r="CL10">
        <v>0.33</v>
      </c>
      <c r="CM10">
        <v>0.28999999999999998</v>
      </c>
      <c r="CN10">
        <v>0.28999999999999998</v>
      </c>
      <c r="CO10">
        <v>0.27</v>
      </c>
      <c r="CP10">
        <v>0.26</v>
      </c>
      <c r="CQ10">
        <v>0.28000000000000003</v>
      </c>
      <c r="CR10">
        <v>0.26</v>
      </c>
      <c r="CS10">
        <v>0.26</v>
      </c>
      <c r="CT10">
        <v>0.26</v>
      </c>
      <c r="CU10">
        <v>0.24</v>
      </c>
      <c r="CV10">
        <v>0.28000000000000003</v>
      </c>
      <c r="CW10">
        <v>0.27</v>
      </c>
      <c r="CX10">
        <v>0.26</v>
      </c>
      <c r="CY10">
        <v>0.26</v>
      </c>
      <c r="CZ10">
        <v>0.26</v>
      </c>
      <c r="DA10">
        <v>0.24</v>
      </c>
      <c r="DB10">
        <v>0.24</v>
      </c>
      <c r="DC10">
        <v>0.23</v>
      </c>
      <c r="DD10">
        <v>0.24</v>
      </c>
      <c r="DE10">
        <v>0.26</v>
      </c>
      <c r="DF10">
        <v>0.26</v>
      </c>
      <c r="DG10">
        <v>0.26</v>
      </c>
      <c r="DH10">
        <v>0.25</v>
      </c>
      <c r="DI10">
        <v>0.23</v>
      </c>
      <c r="DJ10">
        <v>0.24</v>
      </c>
      <c r="DK10">
        <v>0.23</v>
      </c>
      <c r="DL10">
        <v>0.21</v>
      </c>
      <c r="DM10">
        <v>0.21</v>
      </c>
      <c r="DN10">
        <v>0.21</v>
      </c>
    </row>
    <row r="11" spans="1:120" x14ac:dyDescent="0.45">
      <c r="A11" s="2" t="s">
        <v>0</v>
      </c>
      <c r="B11" t="s">
        <v>58</v>
      </c>
      <c r="D11">
        <v>97.84</v>
      </c>
      <c r="E11">
        <v>10.68</v>
      </c>
      <c r="F11">
        <v>14.67</v>
      </c>
      <c r="G11">
        <v>26.45</v>
      </c>
      <c r="H11">
        <v>15.07</v>
      </c>
      <c r="I11">
        <v>15.59</v>
      </c>
      <c r="J11">
        <v>19.48</v>
      </c>
      <c r="K11">
        <v>53.68</v>
      </c>
      <c r="L11">
        <v>41.19</v>
      </c>
      <c r="M11">
        <v>67.67</v>
      </c>
      <c r="N11">
        <v>20.43</v>
      </c>
      <c r="O11">
        <v>32.78</v>
      </c>
      <c r="P11">
        <v>27.3</v>
      </c>
      <c r="Q11">
        <v>27.97</v>
      </c>
      <c r="R11">
        <v>19.77</v>
      </c>
      <c r="S11">
        <v>1.62</v>
      </c>
      <c r="T11">
        <v>39.520000000000003</v>
      </c>
      <c r="U11">
        <v>31.44</v>
      </c>
      <c r="V11">
        <v>34.58</v>
      </c>
      <c r="W11">
        <v>46.23</v>
      </c>
      <c r="X11">
        <v>16.75</v>
      </c>
      <c r="Y11">
        <v>22.86</v>
      </c>
      <c r="Z11">
        <v>-23.19</v>
      </c>
      <c r="AA11">
        <v>6.2</v>
      </c>
      <c r="AB11">
        <v>30.91</v>
      </c>
      <c r="AC11">
        <v>31.9</v>
      </c>
      <c r="AD11">
        <v>33.47</v>
      </c>
      <c r="AE11">
        <v>40.35</v>
      </c>
      <c r="AF11">
        <v>64.38</v>
      </c>
      <c r="AG11">
        <v>77.91</v>
      </c>
      <c r="AH11">
        <v>81.38</v>
      </c>
      <c r="AI11">
        <v>94.21</v>
      </c>
      <c r="AJ11">
        <v>68.150000000000006</v>
      </c>
      <c r="AK11">
        <v>55.26</v>
      </c>
      <c r="AL11">
        <v>58.61</v>
      </c>
      <c r="AM11">
        <v>8.9</v>
      </c>
      <c r="AN11">
        <v>12.83</v>
      </c>
      <c r="AO11">
        <v>11.97</v>
      </c>
      <c r="AP11">
        <v>5.24</v>
      </c>
      <c r="AQ11">
        <v>46.95</v>
      </c>
      <c r="AR11">
        <v>10.82</v>
      </c>
      <c r="AS11">
        <v>8.9700000000000006</v>
      </c>
      <c r="AT11">
        <v>10.119999999999999</v>
      </c>
      <c r="AU11">
        <v>12.45</v>
      </c>
      <c r="AV11">
        <v>9.6</v>
      </c>
      <c r="AW11">
        <v>11.1</v>
      </c>
      <c r="AX11">
        <v>15.03</v>
      </c>
      <c r="AY11">
        <v>9.73</v>
      </c>
      <c r="AZ11">
        <v>3.83</v>
      </c>
      <c r="BA11">
        <v>9.77</v>
      </c>
      <c r="BB11">
        <v>3.63</v>
      </c>
      <c r="BC11">
        <v>0.9</v>
      </c>
      <c r="BD11">
        <v>-4.22</v>
      </c>
      <c r="BE11">
        <v>10.44</v>
      </c>
      <c r="BF11">
        <v>10.8</v>
      </c>
      <c r="BG11">
        <v>9.9700000000000006</v>
      </c>
      <c r="BH11">
        <v>9.3800000000000008</v>
      </c>
      <c r="BI11">
        <v>5.42</v>
      </c>
      <c r="BJ11">
        <v>7.59</v>
      </c>
      <c r="BK11">
        <v>10.67</v>
      </c>
      <c r="BL11">
        <v>4.25</v>
      </c>
      <c r="BM11">
        <v>8.77</v>
      </c>
      <c r="BN11">
        <v>5.83</v>
      </c>
      <c r="BO11">
        <v>7.38</v>
      </c>
      <c r="BP11">
        <v>7.96</v>
      </c>
      <c r="BQ11">
        <v>7.45</v>
      </c>
      <c r="BR11">
        <v>9.3800000000000008</v>
      </c>
      <c r="BS11">
        <v>10.99</v>
      </c>
      <c r="BT11">
        <v>11.45</v>
      </c>
      <c r="BU11">
        <v>10.87</v>
      </c>
      <c r="BV11">
        <v>11.31</v>
      </c>
      <c r="BW11">
        <v>10.97</v>
      </c>
      <c r="BX11">
        <v>9.35</v>
      </c>
      <c r="BY11">
        <v>11.74</v>
      </c>
      <c r="BZ11">
        <v>9.1300000000000008</v>
      </c>
      <c r="CA11">
        <v>7.96</v>
      </c>
      <c r="CB11">
        <v>9.66</v>
      </c>
      <c r="CC11">
        <v>6.95</v>
      </c>
      <c r="CD11">
        <v>17.149999999999999</v>
      </c>
      <c r="CE11">
        <v>10.050000000000001</v>
      </c>
      <c r="CF11">
        <v>6.45</v>
      </c>
      <c r="CG11">
        <v>11.03</v>
      </c>
      <c r="CH11">
        <v>10.96</v>
      </c>
      <c r="CI11">
        <v>12.59</v>
      </c>
      <c r="CJ11">
        <v>6.26</v>
      </c>
      <c r="CK11">
        <v>5.0199999999999996</v>
      </c>
      <c r="CL11">
        <v>5.46</v>
      </c>
      <c r="CM11">
        <v>11.73</v>
      </c>
      <c r="CN11">
        <v>-0.63</v>
      </c>
      <c r="CO11">
        <v>16.71</v>
      </c>
      <c r="CP11">
        <v>25.19</v>
      </c>
      <c r="CQ11">
        <v>-32.700000000000003</v>
      </c>
      <c r="CR11">
        <v>28.83</v>
      </c>
      <c r="CS11">
        <v>18.8</v>
      </c>
      <c r="CT11">
        <v>21.67</v>
      </c>
      <c r="CU11">
        <v>37.99</v>
      </c>
      <c r="CV11">
        <v>-60.62</v>
      </c>
      <c r="CW11">
        <v>36.229999999999997</v>
      </c>
      <c r="CX11">
        <v>38.65</v>
      </c>
      <c r="CY11">
        <v>43.68</v>
      </c>
      <c r="CZ11">
        <v>14.71</v>
      </c>
      <c r="DA11">
        <v>33.89</v>
      </c>
      <c r="DB11">
        <v>12.54</v>
      </c>
      <c r="DC11">
        <v>50.37</v>
      </c>
      <c r="DD11">
        <v>7.61</v>
      </c>
      <c r="DE11">
        <v>-50.23</v>
      </c>
      <c r="DF11">
        <v>-2.99</v>
      </c>
      <c r="DG11">
        <v>20.27</v>
      </c>
      <c r="DH11">
        <v>37.53</v>
      </c>
      <c r="DI11">
        <v>37.15</v>
      </c>
      <c r="DJ11">
        <v>-12.62</v>
      </c>
      <c r="DK11">
        <v>37.64</v>
      </c>
      <c r="DL11">
        <v>12.84</v>
      </c>
      <c r="DM11">
        <v>31.88</v>
      </c>
      <c r="DN11">
        <v>17.36</v>
      </c>
    </row>
    <row r="12" spans="1:120" x14ac:dyDescent="0.45">
      <c r="A12" s="2" t="s">
        <v>0</v>
      </c>
      <c r="B12" t="s">
        <v>59</v>
      </c>
      <c r="G12" s="4">
        <v>0.1014</v>
      </c>
      <c r="H12" s="4">
        <v>4.5600000000000002E-2</v>
      </c>
      <c r="I12" s="4">
        <v>4.2599999999999999E-2</v>
      </c>
      <c r="J12" s="4">
        <v>4.6199999999999998E-2</v>
      </c>
      <c r="K12" s="4">
        <v>5.9200000000000003E-2</v>
      </c>
      <c r="L12" s="4">
        <v>6.5699999999999995E-2</v>
      </c>
      <c r="M12" s="4">
        <v>8.5300000000000001E-2</v>
      </c>
      <c r="N12" s="4">
        <v>0.1018</v>
      </c>
      <c r="O12" s="4">
        <v>4.8800000000000003E-2</v>
      </c>
      <c r="P12" s="4">
        <v>4.5499999999999999E-2</v>
      </c>
      <c r="Q12" s="4">
        <v>3.5299999999999998E-2</v>
      </c>
      <c r="R12" s="4">
        <v>3.8100000000000002E-2</v>
      </c>
      <c r="S12" s="4">
        <v>2.81E-2</v>
      </c>
      <c r="T12" s="4">
        <v>3.3599999999999998E-2</v>
      </c>
      <c r="U12" s="4">
        <v>3.4799999999999998E-2</v>
      </c>
      <c r="V12" s="4">
        <v>4.0599999999999997E-2</v>
      </c>
      <c r="W12" s="4">
        <v>5.4800000000000001E-2</v>
      </c>
      <c r="X12" s="4">
        <v>5.33E-2</v>
      </c>
      <c r="Y12" s="4">
        <v>5.5199999999999999E-2</v>
      </c>
      <c r="Z12" s="4">
        <v>2.5000000000000001E-2</v>
      </c>
      <c r="AA12" s="4">
        <v>5.8999999999999999E-3</v>
      </c>
      <c r="AB12" s="4">
        <v>1.26E-2</v>
      </c>
      <c r="AC12" s="4">
        <v>1.52E-2</v>
      </c>
      <c r="AD12" s="4">
        <v>3.6200000000000003E-2</v>
      </c>
      <c r="AE12" s="4">
        <v>4.8000000000000001E-2</v>
      </c>
      <c r="AF12" s="4">
        <v>5.8099999999999999E-2</v>
      </c>
      <c r="AG12" s="4">
        <v>7.0499999999999993E-2</v>
      </c>
      <c r="AH12" s="4">
        <v>7.7299999999999994E-2</v>
      </c>
      <c r="AI12" s="4">
        <v>8.4599999999999995E-2</v>
      </c>
      <c r="AJ12" s="4">
        <v>6.4299999999999996E-2</v>
      </c>
      <c r="AK12" s="4">
        <v>5.8200000000000002E-2</v>
      </c>
      <c r="AL12" s="4">
        <v>6.6299999999999998E-2</v>
      </c>
      <c r="AM12" s="4">
        <v>6.8000000000000005E-2</v>
      </c>
      <c r="AN12" s="4">
        <v>6.2199999999999998E-2</v>
      </c>
      <c r="AO12" s="4">
        <v>6.0900000000000003E-2</v>
      </c>
      <c r="AP12" s="4">
        <v>5.3199999999999997E-2</v>
      </c>
      <c r="AQ12" s="4">
        <v>7.2599999999999998E-2</v>
      </c>
      <c r="AR12" s="4">
        <v>6.9800000000000001E-2</v>
      </c>
      <c r="AS12" s="4">
        <v>7.6700000000000004E-2</v>
      </c>
      <c r="AT12" s="4">
        <v>9.2499999999999999E-2</v>
      </c>
      <c r="AU12" s="4">
        <v>7.6600000000000001E-2</v>
      </c>
      <c r="AV12" s="4">
        <v>7.8600000000000003E-2</v>
      </c>
      <c r="AW12" s="4">
        <v>8.1199999999999994E-2</v>
      </c>
      <c r="AX12" s="4">
        <v>8.9499999999999996E-2</v>
      </c>
      <c r="AY12" s="4">
        <v>9.4799999999999995E-2</v>
      </c>
      <c r="AZ12" s="4">
        <v>8.3799999999999999E-2</v>
      </c>
      <c r="BA12" s="4">
        <v>8.3599999999999994E-2</v>
      </c>
      <c r="BB12" s="4">
        <v>6.0600000000000001E-2</v>
      </c>
      <c r="BC12" s="4">
        <v>4.24E-2</v>
      </c>
      <c r="BD12" s="4">
        <v>2.29E-2</v>
      </c>
      <c r="BE12" s="4">
        <v>2.47E-2</v>
      </c>
      <c r="BF12" s="4">
        <v>3.7100000000000001E-2</v>
      </c>
      <c r="BG12" s="4">
        <v>5.0999999999999997E-2</v>
      </c>
      <c r="BH12" s="4">
        <v>7.1999999999999995E-2</v>
      </c>
      <c r="BI12" s="4">
        <v>6.8199999999999997E-2</v>
      </c>
      <c r="BJ12" s="4">
        <v>6.5600000000000006E-2</v>
      </c>
      <c r="BK12" s="4">
        <v>7.0300000000000001E-2</v>
      </c>
      <c r="BL12" s="4">
        <v>6.0299999999999999E-2</v>
      </c>
      <c r="BM12" s="4">
        <v>6.59E-2</v>
      </c>
      <c r="BN12" s="4">
        <v>6.2600000000000003E-2</v>
      </c>
      <c r="BO12" s="4">
        <v>5.57E-2</v>
      </c>
      <c r="BP12" s="4">
        <v>0.06</v>
      </c>
      <c r="BQ12" s="4">
        <v>5.8799999999999998E-2</v>
      </c>
      <c r="BR12" s="4">
        <v>6.3200000000000006E-2</v>
      </c>
      <c r="BS12" s="4">
        <v>6.8000000000000005E-2</v>
      </c>
      <c r="BT12" s="4">
        <v>7.1400000000000005E-2</v>
      </c>
      <c r="BU12" s="4">
        <v>7.5300000000000006E-2</v>
      </c>
      <c r="BV12" s="4">
        <v>7.7299999999999994E-2</v>
      </c>
      <c r="BW12" s="4">
        <v>7.3599999999999999E-2</v>
      </c>
      <c r="BX12" s="4">
        <v>7.1499999999999994E-2</v>
      </c>
      <c r="BY12" s="4">
        <v>7.6300000000000007E-2</v>
      </c>
      <c r="BZ12" s="4">
        <v>7.4099999999999999E-2</v>
      </c>
      <c r="CA12" s="4">
        <v>7.0099999999999996E-2</v>
      </c>
      <c r="CB12" s="4">
        <v>7.0499999999999993E-2</v>
      </c>
      <c r="CC12" s="4">
        <v>6.2399999999999997E-2</v>
      </c>
      <c r="CD12" s="4">
        <v>7.6399999999999996E-2</v>
      </c>
      <c r="CE12" s="4">
        <v>7.9100000000000004E-2</v>
      </c>
      <c r="CF12" s="4">
        <v>7.6399999999999996E-2</v>
      </c>
      <c r="CG12" s="4">
        <v>7.7299999999999994E-2</v>
      </c>
      <c r="CH12" s="4">
        <v>7.0000000000000007E-2</v>
      </c>
      <c r="CI12" s="4">
        <v>6.8599999999999994E-2</v>
      </c>
      <c r="CJ12" s="4">
        <v>6.1800000000000001E-2</v>
      </c>
      <c r="CK12" s="4">
        <v>6.0199999999999997E-2</v>
      </c>
      <c r="CL12" s="4">
        <v>5.1900000000000002E-2</v>
      </c>
      <c r="CM12" s="4">
        <v>8.8800000000000004E-2</v>
      </c>
      <c r="CN12" s="4">
        <v>7.6999999999999999E-2</v>
      </c>
      <c r="CO12" s="4">
        <v>9.1899999999999996E-2</v>
      </c>
      <c r="CP12" s="4">
        <v>0.1187</v>
      </c>
      <c r="CQ12" s="4">
        <v>5.1000000000000004E-3</v>
      </c>
      <c r="CR12" s="4">
        <v>5.4899999999999997E-2</v>
      </c>
      <c r="CS12" s="4">
        <v>5.7700000000000001E-2</v>
      </c>
      <c r="CT12" s="4">
        <v>5.1200000000000002E-2</v>
      </c>
      <c r="CU12" s="4">
        <v>0.15890000000000001</v>
      </c>
      <c r="CV12" s="4">
        <v>-1.6000000000000001E-3</v>
      </c>
      <c r="CW12" s="4">
        <v>2.3400000000000001E-2</v>
      </c>
      <c r="CX12" s="4">
        <v>4.9200000000000001E-2</v>
      </c>
      <c r="CY12" s="4">
        <v>5.8200000000000002E-2</v>
      </c>
      <c r="CZ12" s="4">
        <v>0.19089999999999999</v>
      </c>
      <c r="DA12" s="4">
        <v>0.18640000000000001</v>
      </c>
      <c r="DB12" s="4">
        <v>0.1522</v>
      </c>
      <c r="DC12" s="4">
        <v>0.15060000000000001</v>
      </c>
      <c r="DD12" s="4">
        <v>0.1389</v>
      </c>
      <c r="DE12" s="4">
        <v>6.4000000000000003E-3</v>
      </c>
      <c r="DF12" s="4">
        <v>-1.9300000000000001E-2</v>
      </c>
      <c r="DG12" s="4">
        <v>-5.5899999999999998E-2</v>
      </c>
      <c r="DH12" s="4">
        <v>-5.4999999999999997E-3</v>
      </c>
      <c r="DI12" s="4">
        <v>0.1535</v>
      </c>
      <c r="DJ12" s="4">
        <v>0.13800000000000001</v>
      </c>
      <c r="DK12" s="4">
        <v>0.15909999999999999</v>
      </c>
      <c r="DL12" s="4">
        <v>0.12540000000000001</v>
      </c>
      <c r="DM12" s="4">
        <v>0.111</v>
      </c>
    </row>
    <row r="13" spans="1:120" x14ac:dyDescent="0.45">
      <c r="A13" s="2" t="s">
        <v>0</v>
      </c>
      <c r="B13" t="s">
        <v>60</v>
      </c>
      <c r="K13" s="4">
        <v>-0.29170000000000001</v>
      </c>
      <c r="L13" s="4">
        <v>-0.56010000000000004</v>
      </c>
      <c r="M13" s="4">
        <v>-0.69840000000000002</v>
      </c>
      <c r="N13" s="4">
        <v>-0.66920000000000002</v>
      </c>
      <c r="O13" s="4">
        <v>-0.74480000000000002</v>
      </c>
      <c r="P13" s="4">
        <v>-3.0146999999999999</v>
      </c>
      <c r="Q13" s="4">
        <v>-2.6202999999999999</v>
      </c>
      <c r="R13" s="4">
        <v>-2.0535000000000001</v>
      </c>
      <c r="S13" s="4">
        <v>-1.8147</v>
      </c>
      <c r="T13" s="4">
        <v>-2.1399999999999999E-2</v>
      </c>
      <c r="U13" s="4">
        <v>-1.7000000000000001E-2</v>
      </c>
      <c r="V13" s="4">
        <v>-1.8700000000000001E-2</v>
      </c>
      <c r="W13" s="4">
        <v>-0.02</v>
      </c>
      <c r="X13" s="4">
        <v>-2.3E-2</v>
      </c>
      <c r="Y13" s="4">
        <v>-2.81E-2</v>
      </c>
      <c r="Z13" s="4">
        <v>-6.54E-2</v>
      </c>
      <c r="AA13" s="4">
        <v>-0.1125</v>
      </c>
      <c r="AB13" s="4">
        <v>-0.1424</v>
      </c>
      <c r="AC13" s="4">
        <v>-0.1464</v>
      </c>
      <c r="AD13" s="4">
        <v>-0.1242</v>
      </c>
      <c r="AE13" s="4">
        <v>-9.1200000000000003E-2</v>
      </c>
      <c r="AF13" s="4">
        <v>-7.2999999999999995E-2</v>
      </c>
      <c r="AG13" s="4">
        <v>-9.2999999999999999E-2</v>
      </c>
      <c r="AH13" s="4">
        <v>-0.113</v>
      </c>
      <c r="AI13" s="4">
        <v>-0.1244</v>
      </c>
      <c r="AJ13" s="4">
        <v>-0.14760000000000001</v>
      </c>
      <c r="AK13" s="4">
        <v>-0.1293</v>
      </c>
      <c r="AL13" s="4">
        <v>-0.10050000000000001</v>
      </c>
      <c r="AM13" s="4">
        <v>-8.0799999999999997E-2</v>
      </c>
      <c r="AN13" s="4">
        <v>-5.0700000000000002E-2</v>
      </c>
      <c r="AO13" s="4">
        <v>-4.24E-2</v>
      </c>
      <c r="AP13" s="4">
        <v>-4.2099999999999999E-2</v>
      </c>
      <c r="AQ13" s="4">
        <v>-3.9199999999999999E-2</v>
      </c>
      <c r="AR13" s="4">
        <v>-2.98E-2</v>
      </c>
      <c r="AS13" s="4">
        <v>-3.2399999999999998E-2</v>
      </c>
      <c r="AT13" s="4">
        <v>-0.4929</v>
      </c>
      <c r="AU13" s="4">
        <v>-0.4945</v>
      </c>
      <c r="AV13" s="4">
        <v>-0.52990000000000004</v>
      </c>
      <c r="AW13" s="4">
        <v>-0.61329999999999996</v>
      </c>
      <c r="AX13" s="4">
        <v>-0.1077</v>
      </c>
      <c r="AY13" s="4">
        <v>-0.10589999999999999</v>
      </c>
      <c r="AZ13" s="4">
        <v>-8.8800000000000004E-2</v>
      </c>
      <c r="BA13" s="4">
        <v>-2.81E-2</v>
      </c>
      <c r="BB13" s="4">
        <v>-4.2599999999999999E-2</v>
      </c>
      <c r="BC13" s="4">
        <v>-5.7700000000000001E-2</v>
      </c>
      <c r="BD13" s="4">
        <v>-6.0400000000000002E-2</v>
      </c>
      <c r="BE13" s="4">
        <v>-5.4600000000000003E-2</v>
      </c>
      <c r="BF13" s="4">
        <v>-3.4299999999999997E-2</v>
      </c>
      <c r="BG13" s="4">
        <v>-1.2800000000000001E-2</v>
      </c>
      <c r="BH13" s="4">
        <v>-9.5100000000000004E-2</v>
      </c>
      <c r="BI13" s="4">
        <v>-0.30609999999999998</v>
      </c>
      <c r="BJ13" s="4">
        <v>-0.35659999999999997</v>
      </c>
      <c r="BK13" s="4">
        <v>-0.39739999999999998</v>
      </c>
      <c r="BL13" s="4">
        <v>-0.29849999999999999</v>
      </c>
      <c r="BM13" s="4">
        <v>-9.5100000000000004E-2</v>
      </c>
      <c r="BN13" s="4">
        <v>-5.9799999999999999E-2</v>
      </c>
      <c r="BO13" s="4">
        <v>-2.8299999999999999E-2</v>
      </c>
      <c r="BP13" s="4">
        <v>-1.35E-2</v>
      </c>
      <c r="BQ13" s="4">
        <v>-1.8200000000000001E-2</v>
      </c>
      <c r="BR13" s="4">
        <v>-1.8200000000000001E-2</v>
      </c>
      <c r="BS13" s="4">
        <v>-3.0499999999999999E-2</v>
      </c>
      <c r="BT13" s="4">
        <v>-4.9700000000000001E-2</v>
      </c>
      <c r="BU13" s="4">
        <v>-4.4400000000000002E-2</v>
      </c>
      <c r="BV13" s="4">
        <v>-7.0400000000000004E-2</v>
      </c>
      <c r="BW13" s="4">
        <v>-6.3600000000000004E-2</v>
      </c>
      <c r="BX13" s="4">
        <v>-4.7399999999999998E-2</v>
      </c>
      <c r="BY13" s="4">
        <v>-4.7300000000000002E-2</v>
      </c>
      <c r="BZ13" s="4">
        <v>-4.0500000000000001E-2</v>
      </c>
      <c r="CA13" s="4">
        <v>-3.9300000000000002E-2</v>
      </c>
      <c r="CB13" s="4">
        <v>-3.9800000000000002E-2</v>
      </c>
      <c r="CC13" s="4">
        <v>-3.85E-2</v>
      </c>
      <c r="CD13" s="4">
        <v>-3.0700000000000002E-2</v>
      </c>
      <c r="CE13" s="4">
        <v>-2.6599999999999999E-2</v>
      </c>
      <c r="CF13" s="4">
        <v>-2.9999999999999997E-4</v>
      </c>
      <c r="CG13" s="4">
        <v>-4.0000000000000002E-4</v>
      </c>
      <c r="CH13" s="4">
        <v>-4.0000000000000002E-4</v>
      </c>
      <c r="CI13" s="4">
        <v>-4.0000000000000002E-4</v>
      </c>
      <c r="CJ13" s="4">
        <v>-0.50190000000000001</v>
      </c>
      <c r="CK13" s="4">
        <v>-0.50180000000000002</v>
      </c>
      <c r="CL13" s="4">
        <v>0.18920000000000001</v>
      </c>
      <c r="CM13" s="4">
        <v>-5.0000000000000001E-4</v>
      </c>
      <c r="CN13" s="4">
        <v>-2.9999999999999997E-4</v>
      </c>
      <c r="CO13" s="4">
        <v>-2.9999999999999997E-4</v>
      </c>
      <c r="CP13" s="4">
        <v>-0.8508</v>
      </c>
      <c r="CQ13" s="4">
        <v>1.8E-3</v>
      </c>
      <c r="CR13" s="4">
        <v>3.0999999999999999E-3</v>
      </c>
      <c r="CS13" s="4">
        <v>6.1000000000000004E-3</v>
      </c>
      <c r="CT13" s="4">
        <v>6.4000000000000003E-3</v>
      </c>
      <c r="CU13" s="4">
        <v>8.3000000000000001E-3</v>
      </c>
      <c r="CV13" s="4">
        <v>1.03E-2</v>
      </c>
      <c r="CW13" s="4">
        <v>1.4200000000000001E-2</v>
      </c>
      <c r="CX13" s="4">
        <v>2.8400000000000002E-2</v>
      </c>
      <c r="CY13" s="4">
        <v>4.3799999999999999E-2</v>
      </c>
      <c r="CZ13" s="4">
        <v>5.5199999999999999E-2</v>
      </c>
      <c r="DA13" s="4">
        <v>5.7200000000000001E-2</v>
      </c>
      <c r="DB13" s="4">
        <v>5.2699999999999997E-2</v>
      </c>
      <c r="DC13" s="4">
        <v>4.5999999999999999E-2</v>
      </c>
      <c r="DD13" s="4">
        <v>3.8199999999999998E-2</v>
      </c>
      <c r="DE13" s="4">
        <v>3.2199999999999999E-2</v>
      </c>
      <c r="DF13" s="4">
        <v>2.4E-2</v>
      </c>
      <c r="DG13" s="4">
        <v>1.47E-2</v>
      </c>
      <c r="DH13" s="4">
        <v>1.24E-2</v>
      </c>
      <c r="DI13" s="4">
        <v>1.43E-2</v>
      </c>
      <c r="DJ13" s="4">
        <v>1.3599999999999999E-2</v>
      </c>
      <c r="DK13" s="4">
        <v>1.41E-2</v>
      </c>
      <c r="DL13" s="4">
        <v>1.17E-2</v>
      </c>
      <c r="DM13" s="4">
        <v>8.8000000000000005E-3</v>
      </c>
      <c r="DN13" s="4">
        <v>1.21E-2</v>
      </c>
    </row>
    <row r="14" spans="1:120" x14ac:dyDescent="0.45">
      <c r="A14" s="2" t="s">
        <v>0</v>
      </c>
      <c r="B14" t="s">
        <v>61</v>
      </c>
      <c r="K14" s="4">
        <v>-0.29170000000000001</v>
      </c>
      <c r="L14" s="4">
        <v>-0.56010000000000004</v>
      </c>
      <c r="M14" s="4">
        <v>-0.69840000000000002</v>
      </c>
      <c r="N14" s="4">
        <v>-0.66920000000000002</v>
      </c>
      <c r="O14" s="4">
        <v>-0.74480000000000002</v>
      </c>
      <c r="P14" s="4">
        <v>-3.0146999999999999</v>
      </c>
      <c r="Q14" s="4">
        <v>-2.6202999999999999</v>
      </c>
      <c r="R14" s="4">
        <v>-2.0535000000000001</v>
      </c>
      <c r="S14" s="4">
        <v>-1.8147</v>
      </c>
      <c r="T14" s="4">
        <v>-2.1399999999999999E-2</v>
      </c>
      <c r="U14" s="4">
        <v>-1.7000000000000001E-2</v>
      </c>
      <c r="V14" s="4">
        <v>-1.8700000000000001E-2</v>
      </c>
      <c r="W14" s="4">
        <v>-0.02</v>
      </c>
      <c r="X14" s="4">
        <v>-2.3E-2</v>
      </c>
      <c r="Y14" s="4">
        <v>-2.81E-2</v>
      </c>
      <c r="Z14" s="4">
        <v>-6.54E-2</v>
      </c>
      <c r="AA14" s="4">
        <v>-0.1125</v>
      </c>
      <c r="AB14" s="4">
        <v>-0.1424</v>
      </c>
      <c r="AC14" s="4">
        <v>-0.1464</v>
      </c>
      <c r="AD14" s="4">
        <v>-0.1242</v>
      </c>
      <c r="AE14" s="4">
        <v>-9.1200000000000003E-2</v>
      </c>
      <c r="AF14" s="4">
        <v>-7.2999999999999995E-2</v>
      </c>
      <c r="AG14" s="4">
        <v>-9.2999999999999999E-2</v>
      </c>
      <c r="AH14" s="4">
        <v>-0.113</v>
      </c>
      <c r="AI14" s="4">
        <v>-0.1244</v>
      </c>
      <c r="AJ14" s="4">
        <v>-0.14760000000000001</v>
      </c>
      <c r="AK14" s="4">
        <v>-0.1293</v>
      </c>
      <c r="AL14" s="4">
        <v>-0.10050000000000001</v>
      </c>
      <c r="AM14" s="4">
        <v>-8.0799999999999997E-2</v>
      </c>
      <c r="AN14" s="4">
        <v>-5.0700000000000002E-2</v>
      </c>
      <c r="AO14" s="4">
        <v>-4.24E-2</v>
      </c>
      <c r="AP14" s="4">
        <v>-4.2099999999999999E-2</v>
      </c>
      <c r="AQ14" s="4">
        <v>-3.9199999999999999E-2</v>
      </c>
      <c r="AR14" s="4">
        <v>-2.98E-2</v>
      </c>
      <c r="AS14" s="4">
        <v>-3.2399999999999998E-2</v>
      </c>
      <c r="AT14" s="4">
        <v>-0.4929</v>
      </c>
      <c r="AU14" s="4">
        <v>-0.4945</v>
      </c>
      <c r="AV14" s="4">
        <v>-0.52990000000000004</v>
      </c>
      <c r="AW14" s="4">
        <v>-0.61329999999999996</v>
      </c>
      <c r="AX14" s="4">
        <v>-0.1077</v>
      </c>
      <c r="AY14" s="4">
        <v>-0.10589999999999999</v>
      </c>
      <c r="AZ14" s="4">
        <v>-8.8800000000000004E-2</v>
      </c>
      <c r="BA14" s="4">
        <v>-2.81E-2</v>
      </c>
      <c r="BB14" s="4">
        <v>-4.2599999999999999E-2</v>
      </c>
      <c r="BC14" s="4">
        <v>-5.7700000000000001E-2</v>
      </c>
      <c r="BD14" s="4">
        <v>-6.0400000000000002E-2</v>
      </c>
      <c r="BE14" s="4">
        <v>-5.4600000000000003E-2</v>
      </c>
      <c r="BF14" s="4">
        <v>-3.4299999999999997E-2</v>
      </c>
      <c r="BG14" s="4">
        <v>-1.2800000000000001E-2</v>
      </c>
      <c r="BH14" s="4">
        <v>-9.5100000000000004E-2</v>
      </c>
      <c r="BI14" s="4">
        <v>-0.30609999999999998</v>
      </c>
      <c r="BJ14" s="4">
        <v>-0.35659999999999997</v>
      </c>
      <c r="BK14" s="4">
        <v>-0.39739999999999998</v>
      </c>
      <c r="BL14" s="4">
        <v>-0.29849999999999999</v>
      </c>
      <c r="BM14" s="4">
        <v>-9.5100000000000004E-2</v>
      </c>
      <c r="BN14" s="4">
        <v>-5.9799999999999999E-2</v>
      </c>
      <c r="BO14" s="4">
        <v>-2.8299999999999999E-2</v>
      </c>
      <c r="BP14" s="4">
        <v>-1.35E-2</v>
      </c>
      <c r="BQ14" s="4">
        <v>-1.8200000000000001E-2</v>
      </c>
      <c r="BR14" s="4">
        <v>-1.8200000000000001E-2</v>
      </c>
      <c r="BS14" s="4">
        <v>-3.0499999999999999E-2</v>
      </c>
      <c r="BT14" s="4">
        <v>-4.9700000000000001E-2</v>
      </c>
      <c r="BU14" s="4">
        <v>-4.4400000000000002E-2</v>
      </c>
      <c r="BV14" s="4">
        <v>-7.0400000000000004E-2</v>
      </c>
      <c r="BW14" s="4">
        <v>-6.3600000000000004E-2</v>
      </c>
      <c r="BX14" s="4">
        <v>-4.7399999999999998E-2</v>
      </c>
      <c r="BY14" s="4">
        <v>-4.7300000000000002E-2</v>
      </c>
      <c r="BZ14" s="4">
        <v>-4.0500000000000001E-2</v>
      </c>
      <c r="CA14" s="4">
        <v>-3.9300000000000002E-2</v>
      </c>
      <c r="CB14" s="4">
        <v>-3.9800000000000002E-2</v>
      </c>
      <c r="CC14" s="4">
        <v>-3.85E-2</v>
      </c>
      <c r="CD14" s="4">
        <v>-3.0700000000000002E-2</v>
      </c>
      <c r="CE14" s="4">
        <v>-2.6599999999999999E-2</v>
      </c>
      <c r="CF14" s="4">
        <v>-2.9999999999999997E-4</v>
      </c>
      <c r="CG14" s="4">
        <v>-4.0000000000000002E-4</v>
      </c>
      <c r="CH14" s="4">
        <v>-4.0000000000000002E-4</v>
      </c>
      <c r="CI14" s="4">
        <v>-4.0000000000000002E-4</v>
      </c>
      <c r="CJ14" s="4">
        <v>-0.50190000000000001</v>
      </c>
      <c r="CK14" s="4">
        <v>-0.50180000000000002</v>
      </c>
      <c r="CL14" s="4">
        <v>0.18920000000000001</v>
      </c>
      <c r="CM14" s="4">
        <v>-5.0000000000000001E-4</v>
      </c>
      <c r="CN14" s="4">
        <v>-2.9999999999999997E-4</v>
      </c>
      <c r="CO14" s="4">
        <v>-2.9999999999999997E-4</v>
      </c>
      <c r="CP14" s="4">
        <v>-0.8508</v>
      </c>
      <c r="CQ14" s="4">
        <v>1.8E-3</v>
      </c>
      <c r="CR14" s="4">
        <v>3.0999999999999999E-3</v>
      </c>
      <c r="CS14" s="4">
        <v>6.1000000000000004E-3</v>
      </c>
      <c r="CT14" s="4">
        <v>6.4000000000000003E-3</v>
      </c>
      <c r="CU14" s="4">
        <v>8.3000000000000001E-3</v>
      </c>
      <c r="CV14" s="4">
        <v>1.03E-2</v>
      </c>
      <c r="CW14" s="4">
        <v>1.4200000000000001E-2</v>
      </c>
      <c r="CX14" s="4">
        <v>2.8400000000000002E-2</v>
      </c>
      <c r="CY14" s="4">
        <v>4.3799999999999999E-2</v>
      </c>
      <c r="CZ14" s="4">
        <v>5.5199999999999999E-2</v>
      </c>
      <c r="DA14" s="4">
        <v>5.7200000000000001E-2</v>
      </c>
      <c r="DB14" s="4">
        <v>5.2699999999999997E-2</v>
      </c>
      <c r="DC14" s="4">
        <v>4.5999999999999999E-2</v>
      </c>
      <c r="DD14" s="4">
        <v>3.8199999999999998E-2</v>
      </c>
      <c r="DE14" s="4">
        <v>3.2199999999999999E-2</v>
      </c>
      <c r="DF14" s="4">
        <v>2.4E-2</v>
      </c>
      <c r="DG14" s="4">
        <v>1.47E-2</v>
      </c>
      <c r="DH14" s="4">
        <v>1.24E-2</v>
      </c>
      <c r="DI14" s="4">
        <v>1.43E-2</v>
      </c>
      <c r="DJ14" s="4">
        <v>1.3599999999999999E-2</v>
      </c>
      <c r="DK14" s="4">
        <v>1.41E-2</v>
      </c>
      <c r="DL14" s="4">
        <v>1.17E-2</v>
      </c>
      <c r="DM14" s="4">
        <v>8.8000000000000005E-3</v>
      </c>
      <c r="DN14" s="4">
        <v>1.21E-2</v>
      </c>
    </row>
    <row r="15" spans="1:120" x14ac:dyDescent="0.45">
      <c r="A15" s="3" t="s">
        <v>3</v>
      </c>
      <c r="B15" t="s">
        <v>49</v>
      </c>
      <c r="G15">
        <v>7561</v>
      </c>
      <c r="H15">
        <v>8237</v>
      </c>
      <c r="I15">
        <v>11833</v>
      </c>
      <c r="J15">
        <v>12912</v>
      </c>
      <c r="K15">
        <v>12664</v>
      </c>
      <c r="L15">
        <v>14891</v>
      </c>
      <c r="M15">
        <v>15511</v>
      </c>
      <c r="N15">
        <v>12719</v>
      </c>
      <c r="O15">
        <v>15037</v>
      </c>
      <c r="P15">
        <v>19111</v>
      </c>
      <c r="Q15">
        <v>19924</v>
      </c>
      <c r="R15">
        <v>18088</v>
      </c>
      <c r="S15">
        <v>25530</v>
      </c>
      <c r="T15">
        <v>29545</v>
      </c>
      <c r="U15">
        <v>28144</v>
      </c>
      <c r="V15">
        <v>36033</v>
      </c>
      <c r="W15">
        <v>32185</v>
      </c>
      <c r="X15">
        <v>26242</v>
      </c>
      <c r="Y15">
        <v>27828</v>
      </c>
      <c r="Z15">
        <v>26584</v>
      </c>
      <c r="AA15">
        <v>29524</v>
      </c>
      <c r="AB15">
        <v>30934</v>
      </c>
      <c r="AC15">
        <v>26452</v>
      </c>
      <c r="AD15">
        <v>22308</v>
      </c>
      <c r="AE15">
        <v>24818</v>
      </c>
      <c r="AF15">
        <v>22832</v>
      </c>
      <c r="AG15">
        <v>27343</v>
      </c>
      <c r="AH15">
        <v>25359</v>
      </c>
      <c r="AI15">
        <v>25393</v>
      </c>
      <c r="AJ15">
        <v>24286</v>
      </c>
      <c r="AK15">
        <v>23747</v>
      </c>
      <c r="AL15">
        <v>23824</v>
      </c>
      <c r="AM15">
        <v>17336</v>
      </c>
      <c r="AN15">
        <v>16090</v>
      </c>
      <c r="AO15">
        <v>14761</v>
      </c>
      <c r="AP15">
        <v>16267</v>
      </c>
      <c r="AQ15">
        <v>17300</v>
      </c>
      <c r="AR15">
        <v>16060</v>
      </c>
      <c r="AS15">
        <v>14774</v>
      </c>
      <c r="AT15">
        <v>15494</v>
      </c>
      <c r="AU15">
        <v>16897</v>
      </c>
      <c r="AV15">
        <v>16191</v>
      </c>
      <c r="AW15">
        <v>17151</v>
      </c>
      <c r="AX15">
        <v>13796</v>
      </c>
      <c r="AY15">
        <v>13768</v>
      </c>
      <c r="AZ15">
        <v>12687</v>
      </c>
      <c r="BA15">
        <v>13582</v>
      </c>
      <c r="BB15">
        <v>16290</v>
      </c>
      <c r="BC15">
        <v>12477</v>
      </c>
      <c r="BD15">
        <v>10428</v>
      </c>
      <c r="BE15">
        <v>10519</v>
      </c>
      <c r="BF15">
        <v>12954</v>
      </c>
      <c r="BG15">
        <v>11647</v>
      </c>
      <c r="BH15">
        <v>12996</v>
      </c>
      <c r="BI15">
        <v>12205</v>
      </c>
      <c r="BJ15">
        <v>13084</v>
      </c>
      <c r="BK15">
        <v>14858</v>
      </c>
      <c r="BL15">
        <v>16219</v>
      </c>
      <c r="BM15">
        <v>17107</v>
      </c>
      <c r="BN15">
        <v>14381</v>
      </c>
      <c r="BO15">
        <v>17011</v>
      </c>
      <c r="BP15">
        <v>17819</v>
      </c>
      <c r="BQ15">
        <v>17606</v>
      </c>
      <c r="BR15">
        <v>18465</v>
      </c>
      <c r="BS15">
        <v>18765</v>
      </c>
      <c r="BT15">
        <v>20822</v>
      </c>
      <c r="BU15">
        <v>22007</v>
      </c>
      <c r="BV15">
        <v>23936</v>
      </c>
      <c r="BW15">
        <v>26539</v>
      </c>
      <c r="BX15">
        <v>27035</v>
      </c>
      <c r="BY15">
        <v>28480</v>
      </c>
      <c r="BZ15">
        <v>28490</v>
      </c>
      <c r="CA15">
        <v>30961</v>
      </c>
      <c r="CB15">
        <v>30220</v>
      </c>
      <c r="CC15">
        <v>30441</v>
      </c>
      <c r="CD15">
        <v>27676</v>
      </c>
      <c r="CE15">
        <v>28925</v>
      </c>
      <c r="CF15">
        <v>31685</v>
      </c>
      <c r="CG15">
        <v>35684</v>
      </c>
      <c r="CH15">
        <v>34851</v>
      </c>
      <c r="CI15">
        <v>34849</v>
      </c>
      <c r="CJ15">
        <v>38054</v>
      </c>
      <c r="CK15">
        <v>40084</v>
      </c>
      <c r="CL15">
        <v>42955</v>
      </c>
      <c r="CM15">
        <v>41538</v>
      </c>
      <c r="CN15">
        <v>41924</v>
      </c>
      <c r="CO15">
        <v>41590</v>
      </c>
      <c r="CP15">
        <v>41772</v>
      </c>
      <c r="CQ15">
        <v>40171</v>
      </c>
      <c r="CR15">
        <v>47430</v>
      </c>
      <c r="CS15">
        <v>50597</v>
      </c>
      <c r="CT15">
        <v>50656</v>
      </c>
      <c r="CU15">
        <v>56225</v>
      </c>
      <c r="CV15">
        <v>43567</v>
      </c>
      <c r="CW15">
        <v>54342</v>
      </c>
      <c r="CX15">
        <v>58099</v>
      </c>
      <c r="CY15">
        <v>59341</v>
      </c>
      <c r="CZ15">
        <v>61897</v>
      </c>
      <c r="DA15">
        <v>71540</v>
      </c>
      <c r="DB15">
        <v>76718</v>
      </c>
      <c r="DC15">
        <v>87761</v>
      </c>
      <c r="DD15">
        <v>85681</v>
      </c>
      <c r="DE15">
        <v>77922</v>
      </c>
      <c r="DF15">
        <v>74498</v>
      </c>
      <c r="DG15">
        <v>82080</v>
      </c>
      <c r="DH15">
        <v>82371</v>
      </c>
      <c r="DI15">
        <v>93047</v>
      </c>
      <c r="DJ15">
        <v>93999</v>
      </c>
      <c r="DK15">
        <v>93422</v>
      </c>
      <c r="DL15">
        <v>101271</v>
      </c>
      <c r="DM15">
        <v>103827</v>
      </c>
      <c r="DN15">
        <v>109706</v>
      </c>
    </row>
    <row r="16" spans="1:120" x14ac:dyDescent="0.45">
      <c r="A16" s="3" t="s">
        <v>3</v>
      </c>
      <c r="B16" t="s">
        <v>50</v>
      </c>
      <c r="K16" s="4">
        <v>0.67500000000000004</v>
      </c>
      <c r="L16" s="4">
        <v>0.80789999999999995</v>
      </c>
      <c r="M16" s="4">
        <v>0.31080000000000002</v>
      </c>
      <c r="N16" s="4">
        <v>-1.49E-2</v>
      </c>
      <c r="O16" s="4">
        <v>0.18729999999999999</v>
      </c>
      <c r="P16" s="4">
        <v>0.2833</v>
      </c>
      <c r="Q16" s="4">
        <v>0.28449999999999998</v>
      </c>
      <c r="R16" s="4">
        <v>0.42209999999999998</v>
      </c>
      <c r="S16" s="4">
        <v>0.69779999999999998</v>
      </c>
      <c r="T16" s="4">
        <v>0.54600000000000004</v>
      </c>
      <c r="U16" s="4">
        <v>0.41249999999999998</v>
      </c>
      <c r="V16" s="4">
        <v>0.99209999999999998</v>
      </c>
      <c r="W16" s="4">
        <v>0.26069999999999999</v>
      </c>
      <c r="X16" s="4">
        <v>-0.1118</v>
      </c>
      <c r="Y16" s="4">
        <v>-1.12E-2</v>
      </c>
      <c r="Z16" s="4">
        <v>-0.26219999999999999</v>
      </c>
      <c r="AA16" s="4">
        <v>-8.2699999999999996E-2</v>
      </c>
      <c r="AB16" s="4">
        <v>0.17879999999999999</v>
      </c>
      <c r="AC16" s="4">
        <v>-4.9500000000000002E-2</v>
      </c>
      <c r="AD16" s="4">
        <v>-0.1608</v>
      </c>
      <c r="AE16" s="4">
        <v>-0.15939999999999999</v>
      </c>
      <c r="AF16" s="4">
        <v>-0.26190000000000002</v>
      </c>
      <c r="AG16" s="4">
        <v>3.3700000000000001E-2</v>
      </c>
      <c r="AH16" s="4">
        <v>0.1368</v>
      </c>
      <c r="AI16" s="4">
        <v>2.3199999999999998E-2</v>
      </c>
      <c r="AJ16" s="4">
        <v>6.3700000000000007E-2</v>
      </c>
      <c r="AK16" s="4">
        <v>-0.13150000000000001</v>
      </c>
      <c r="AL16" s="4">
        <v>-6.0499999999999998E-2</v>
      </c>
      <c r="AM16" s="4">
        <v>-0.31730000000000003</v>
      </c>
      <c r="AN16" s="4">
        <v>-0.33750000000000002</v>
      </c>
      <c r="AO16" s="4">
        <v>-0.37840000000000001</v>
      </c>
      <c r="AP16" s="4">
        <v>-0.31719999999999998</v>
      </c>
      <c r="AQ16" s="4">
        <v>-2.0999999999999999E-3</v>
      </c>
      <c r="AR16" s="4">
        <v>-1.9E-3</v>
      </c>
      <c r="AS16" s="4">
        <v>8.9999999999999998E-4</v>
      </c>
      <c r="AT16" s="4">
        <v>-4.7500000000000001E-2</v>
      </c>
      <c r="AU16" s="4">
        <v>-2.3300000000000001E-2</v>
      </c>
      <c r="AV16" s="4">
        <v>8.0999999999999996E-3</v>
      </c>
      <c r="AW16" s="4">
        <v>0.16089999999999999</v>
      </c>
      <c r="AX16" s="4">
        <v>-0.1096</v>
      </c>
      <c r="AY16" s="4">
        <v>-0.1852</v>
      </c>
      <c r="AZ16" s="4">
        <v>-0.21640000000000001</v>
      </c>
      <c r="BA16" s="4">
        <v>-0.20810000000000001</v>
      </c>
      <c r="BB16" s="4">
        <v>0.18079999999999999</v>
      </c>
      <c r="BC16" s="4">
        <v>-9.3799999999999994E-2</v>
      </c>
      <c r="BD16" s="4">
        <v>-0.17799999999999999</v>
      </c>
      <c r="BE16" s="4">
        <v>-0.22559999999999999</v>
      </c>
      <c r="BF16" s="4">
        <v>-0.20480000000000001</v>
      </c>
      <c r="BG16" s="4">
        <v>-6.6500000000000004E-2</v>
      </c>
      <c r="BH16" s="4">
        <v>0.2462</v>
      </c>
      <c r="BI16" s="4">
        <v>0.1603</v>
      </c>
      <c r="BJ16" s="4">
        <v>1.01E-2</v>
      </c>
      <c r="BK16" s="4">
        <v>0.27560000000000001</v>
      </c>
      <c r="BL16" s="4">
        <v>0.248</v>
      </c>
      <c r="BM16" s="4">
        <v>0.4017</v>
      </c>
      <c r="BN16" s="4">
        <v>9.9099999999999994E-2</v>
      </c>
      <c r="BO16" s="4">
        <v>0.1449</v>
      </c>
      <c r="BP16" s="4">
        <v>9.8599999999999993E-2</v>
      </c>
      <c r="BQ16" s="4">
        <v>2.92E-2</v>
      </c>
      <c r="BR16" s="4">
        <v>0.28389999999999999</v>
      </c>
      <c r="BS16" s="4">
        <v>0.1031</v>
      </c>
      <c r="BT16" s="4">
        <v>0.16850000000000001</v>
      </c>
      <c r="BU16" s="4">
        <v>0.25</v>
      </c>
      <c r="BV16" s="4">
        <v>0.29630000000000001</v>
      </c>
      <c r="BW16" s="4">
        <v>0.4143</v>
      </c>
      <c r="BX16" s="4">
        <v>0.2984</v>
      </c>
      <c r="BY16" s="4">
        <v>0.29409999999999997</v>
      </c>
      <c r="BZ16" s="4">
        <v>0.1903</v>
      </c>
      <c r="CA16" s="4">
        <v>0.1666</v>
      </c>
      <c r="CB16" s="4">
        <v>0.1178</v>
      </c>
      <c r="CC16" s="4">
        <v>6.88E-2</v>
      </c>
      <c r="CD16" s="4">
        <v>-2.8500000000000001E-2</v>
      </c>
      <c r="CE16" s="4">
        <v>-6.5699999999999995E-2</v>
      </c>
      <c r="CF16" s="4">
        <v>4.8500000000000001E-2</v>
      </c>
      <c r="CG16" s="4">
        <v>0.17219999999999999</v>
      </c>
      <c r="CH16" s="4">
        <v>0.25929999999999997</v>
      </c>
      <c r="CI16" s="4">
        <v>0.20480000000000001</v>
      </c>
      <c r="CJ16" s="4">
        <v>0.20100000000000001</v>
      </c>
      <c r="CK16" s="4">
        <v>0.12330000000000001</v>
      </c>
      <c r="CL16" s="4">
        <v>0.23250000000000001</v>
      </c>
      <c r="CM16" s="4">
        <v>0.19189999999999999</v>
      </c>
      <c r="CN16" s="4">
        <v>0.1017</v>
      </c>
      <c r="CO16" s="4">
        <v>3.7600000000000001E-2</v>
      </c>
      <c r="CP16" s="4">
        <v>-2.75E-2</v>
      </c>
      <c r="CQ16" s="4">
        <v>-3.2899999999999999E-2</v>
      </c>
      <c r="CR16" s="4">
        <v>0.1313</v>
      </c>
      <c r="CS16" s="4">
        <v>0.21659999999999999</v>
      </c>
      <c r="CT16" s="4">
        <v>0.2127</v>
      </c>
      <c r="CU16" s="4">
        <v>0.3997</v>
      </c>
      <c r="CV16" s="4">
        <v>-8.14E-2</v>
      </c>
      <c r="CW16" s="4">
        <v>7.3999999999999996E-2</v>
      </c>
      <c r="CX16" s="4">
        <v>0.1469</v>
      </c>
      <c r="CY16" s="4">
        <v>5.5399999999999998E-2</v>
      </c>
      <c r="CZ16" s="4">
        <v>0.42070000000000002</v>
      </c>
      <c r="DA16" s="4">
        <v>0.3165</v>
      </c>
      <c r="DB16" s="4">
        <v>0.32050000000000001</v>
      </c>
      <c r="DC16" s="4">
        <v>0.47889999999999999</v>
      </c>
      <c r="DD16" s="4">
        <v>0.38429999999999997</v>
      </c>
      <c r="DE16" s="4">
        <v>8.9200000000000002E-2</v>
      </c>
      <c r="DF16" s="4">
        <v>-2.8899999999999999E-2</v>
      </c>
      <c r="DG16" s="4">
        <v>-6.4699999999999994E-2</v>
      </c>
      <c r="DH16" s="4">
        <v>-3.8600000000000002E-2</v>
      </c>
      <c r="DI16" s="4">
        <v>0.19409999999999999</v>
      </c>
      <c r="DJ16" s="4">
        <v>0.26179999999999998</v>
      </c>
      <c r="DK16" s="4">
        <v>0.13819999999999999</v>
      </c>
      <c r="DL16" s="4">
        <v>0.22950000000000001</v>
      </c>
      <c r="DM16" s="4">
        <v>0.1159</v>
      </c>
      <c r="DN16" s="4">
        <v>0.1671</v>
      </c>
    </row>
    <row r="17" spans="1:118" x14ac:dyDescent="0.45">
      <c r="A17" s="3" t="s">
        <v>3</v>
      </c>
      <c r="B17" t="s">
        <v>51</v>
      </c>
      <c r="C17">
        <v>654</v>
      </c>
      <c r="G17">
        <v>8112</v>
      </c>
      <c r="H17">
        <v>9432</v>
      </c>
      <c r="I17">
        <v>13052</v>
      </c>
      <c r="J17">
        <v>14043</v>
      </c>
      <c r="K17">
        <v>13717</v>
      </c>
      <c r="L17">
        <v>15990</v>
      </c>
      <c r="M17">
        <v>16855</v>
      </c>
      <c r="N17">
        <v>13812</v>
      </c>
      <c r="O17">
        <v>18251</v>
      </c>
      <c r="P17">
        <v>22445</v>
      </c>
      <c r="Q17">
        <v>22879</v>
      </c>
      <c r="R17">
        <v>21053</v>
      </c>
      <c r="S17">
        <v>28590</v>
      </c>
      <c r="T17">
        <v>32923</v>
      </c>
      <c r="U17">
        <v>31353</v>
      </c>
      <c r="V17">
        <v>38822</v>
      </c>
      <c r="W17">
        <v>34629</v>
      </c>
      <c r="X17">
        <v>29465</v>
      </c>
      <c r="Y17">
        <v>30917</v>
      </c>
      <c r="Z17">
        <v>29341</v>
      </c>
      <c r="AA17">
        <v>32078</v>
      </c>
      <c r="AB17">
        <v>34011</v>
      </c>
      <c r="AC17">
        <v>29485</v>
      </c>
      <c r="AD17">
        <v>25011</v>
      </c>
      <c r="AE17">
        <v>27706</v>
      </c>
      <c r="AF17">
        <v>25919</v>
      </c>
      <c r="AG17">
        <v>29971</v>
      </c>
      <c r="AH17">
        <v>27790</v>
      </c>
      <c r="AI17">
        <v>28085</v>
      </c>
      <c r="AJ17">
        <v>27605</v>
      </c>
      <c r="AK17">
        <v>26558</v>
      </c>
      <c r="AL17">
        <v>28101</v>
      </c>
      <c r="AM17">
        <v>21293</v>
      </c>
      <c r="AN17">
        <v>20416</v>
      </c>
      <c r="AO17">
        <v>18958</v>
      </c>
      <c r="AP17">
        <v>20036</v>
      </c>
      <c r="AQ17">
        <v>20822</v>
      </c>
      <c r="AR17">
        <v>19898</v>
      </c>
      <c r="AS17">
        <v>18631</v>
      </c>
      <c r="AT17">
        <v>18895</v>
      </c>
      <c r="AU17">
        <v>19853</v>
      </c>
      <c r="AV17">
        <v>19642</v>
      </c>
      <c r="AW17">
        <v>20983</v>
      </c>
      <c r="AX17">
        <v>14846</v>
      </c>
      <c r="AY17">
        <v>15499</v>
      </c>
      <c r="AZ17">
        <v>15013</v>
      </c>
      <c r="BA17">
        <v>16024</v>
      </c>
      <c r="BB17">
        <v>18434</v>
      </c>
      <c r="BC17">
        <v>14394</v>
      </c>
      <c r="BD17">
        <v>13012</v>
      </c>
      <c r="BE17">
        <v>12825</v>
      </c>
      <c r="BF17">
        <v>14736</v>
      </c>
      <c r="BG17">
        <v>13532</v>
      </c>
      <c r="BH17">
        <v>15419</v>
      </c>
      <c r="BI17">
        <v>14318</v>
      </c>
      <c r="BJ17">
        <v>14426</v>
      </c>
      <c r="BK17">
        <v>15998</v>
      </c>
      <c r="BL17">
        <v>17921</v>
      </c>
      <c r="BM17">
        <v>18481</v>
      </c>
      <c r="BN17">
        <v>15597</v>
      </c>
      <c r="BO17">
        <v>17826</v>
      </c>
      <c r="BP17">
        <v>19332</v>
      </c>
      <c r="BQ17">
        <v>19024</v>
      </c>
      <c r="BR17">
        <v>19340</v>
      </c>
      <c r="BS17">
        <v>19382</v>
      </c>
      <c r="BT17">
        <v>22274</v>
      </c>
      <c r="BU17">
        <v>23490</v>
      </c>
      <c r="BV17">
        <v>24968</v>
      </c>
      <c r="BW17">
        <v>27191</v>
      </c>
      <c r="BX17">
        <v>28706</v>
      </c>
      <c r="BY17">
        <v>30020</v>
      </c>
      <c r="BZ17">
        <v>29860</v>
      </c>
      <c r="CA17">
        <v>32382</v>
      </c>
      <c r="CB17">
        <v>33005</v>
      </c>
      <c r="CC17">
        <v>33447</v>
      </c>
      <c r="CD17">
        <v>30830</v>
      </c>
      <c r="CE17">
        <v>31965</v>
      </c>
      <c r="CF17">
        <v>35780</v>
      </c>
      <c r="CG17">
        <v>39467</v>
      </c>
      <c r="CH17">
        <v>38219</v>
      </c>
      <c r="CI17">
        <v>38630</v>
      </c>
      <c r="CJ17">
        <v>43015</v>
      </c>
      <c r="CK17">
        <v>44759</v>
      </c>
      <c r="CL17">
        <v>47365</v>
      </c>
      <c r="CM17">
        <v>45820</v>
      </c>
      <c r="CN17">
        <v>47083</v>
      </c>
      <c r="CO17">
        <v>46806</v>
      </c>
      <c r="CP17">
        <v>46971</v>
      </c>
      <c r="CQ17">
        <v>44929</v>
      </c>
      <c r="CR17">
        <v>61228</v>
      </c>
      <c r="CS17">
        <v>64753</v>
      </c>
      <c r="CT17">
        <v>64309</v>
      </c>
      <c r="CU17">
        <v>69294</v>
      </c>
      <c r="CV17">
        <v>57959</v>
      </c>
      <c r="CW17">
        <v>68066</v>
      </c>
      <c r="CX17">
        <v>70696</v>
      </c>
      <c r="CY17">
        <v>70831</v>
      </c>
      <c r="CZ17">
        <v>74226</v>
      </c>
      <c r="DA17">
        <v>83759</v>
      </c>
      <c r="DB17">
        <v>88303</v>
      </c>
      <c r="DC17">
        <v>99171</v>
      </c>
      <c r="DD17">
        <v>98814</v>
      </c>
      <c r="DE17">
        <v>90877</v>
      </c>
      <c r="DF17">
        <v>86980</v>
      </c>
      <c r="DG17">
        <v>83450</v>
      </c>
      <c r="DH17">
        <v>96346</v>
      </c>
      <c r="DI17">
        <v>94942</v>
      </c>
      <c r="DJ17">
        <v>94865</v>
      </c>
      <c r="DK17">
        <v>94706</v>
      </c>
      <c r="DL17">
        <v>103740</v>
      </c>
      <c r="DM17">
        <v>106112</v>
      </c>
      <c r="DN17">
        <v>110764</v>
      </c>
    </row>
    <row r="18" spans="1:118" x14ac:dyDescent="0.45">
      <c r="A18" s="3" t="s">
        <v>3</v>
      </c>
      <c r="B18" t="s">
        <v>52</v>
      </c>
      <c r="G18">
        <v>16.46</v>
      </c>
      <c r="H18">
        <v>17.149999999999999</v>
      </c>
      <c r="I18">
        <v>23.2</v>
      </c>
      <c r="J18">
        <v>23.59</v>
      </c>
      <c r="K18">
        <v>29.18</v>
      </c>
      <c r="L18">
        <v>29.72</v>
      </c>
      <c r="M18">
        <v>28.25</v>
      </c>
      <c r="N18">
        <v>21.38</v>
      </c>
      <c r="O18">
        <v>18.89</v>
      </c>
      <c r="P18">
        <v>22.64</v>
      </c>
      <c r="Q18">
        <v>24.06</v>
      </c>
      <c r="R18">
        <v>20.91</v>
      </c>
      <c r="S18">
        <v>35.17</v>
      </c>
      <c r="T18">
        <v>37.69</v>
      </c>
      <c r="U18">
        <v>31.87</v>
      </c>
      <c r="V18">
        <v>38.25</v>
      </c>
      <c r="W18">
        <v>27.25</v>
      </c>
      <c r="X18">
        <v>21.63</v>
      </c>
      <c r="Y18">
        <v>22.63</v>
      </c>
      <c r="Z18">
        <v>23.82</v>
      </c>
      <c r="AA18">
        <v>30.31</v>
      </c>
      <c r="AB18">
        <v>30.24</v>
      </c>
      <c r="AC18">
        <v>24.81</v>
      </c>
      <c r="AD18">
        <v>18.64</v>
      </c>
      <c r="AE18">
        <v>18.18</v>
      </c>
      <c r="AF18">
        <v>16.43</v>
      </c>
      <c r="AG18">
        <v>19.27</v>
      </c>
      <c r="AH18">
        <v>17.170000000000002</v>
      </c>
      <c r="AI18">
        <v>16.489999999999998</v>
      </c>
      <c r="AJ18">
        <v>15.74</v>
      </c>
      <c r="AK18">
        <v>15.16</v>
      </c>
      <c r="AL18">
        <v>19.350000000000001</v>
      </c>
      <c r="AM18">
        <v>98.5</v>
      </c>
      <c r="AN18">
        <v>-118.31</v>
      </c>
      <c r="AO18">
        <v>-41.12</v>
      </c>
      <c r="AP18">
        <v>-52.3</v>
      </c>
      <c r="AQ18">
        <v>42.82</v>
      </c>
      <c r="AR18">
        <v>23.41</v>
      </c>
      <c r="AS18">
        <v>21.35</v>
      </c>
      <c r="AT18">
        <v>19.39</v>
      </c>
      <c r="AU18">
        <v>17.07</v>
      </c>
      <c r="AV18">
        <v>19.23</v>
      </c>
      <c r="AW18">
        <v>20.25</v>
      </c>
      <c r="AX18">
        <v>5.27</v>
      </c>
      <c r="AY18">
        <v>5.56</v>
      </c>
      <c r="AZ18">
        <v>6.35</v>
      </c>
      <c r="BA18">
        <v>7.21</v>
      </c>
      <c r="BB18">
        <v>-239.55</v>
      </c>
      <c r="BC18">
        <v>-170.91</v>
      </c>
      <c r="BD18">
        <v>33.32</v>
      </c>
      <c r="BE18">
        <v>191.25</v>
      </c>
      <c r="BF18">
        <v>45.61</v>
      </c>
      <c r="BG18">
        <v>51.31</v>
      </c>
      <c r="BH18">
        <v>43.47</v>
      </c>
      <c r="BI18">
        <v>16.77</v>
      </c>
      <c r="BJ18">
        <v>19.38</v>
      </c>
      <c r="BK18">
        <v>17.38</v>
      </c>
      <c r="BL18">
        <v>17.399999999999999</v>
      </c>
      <c r="BM18">
        <v>17.489999999999998</v>
      </c>
      <c r="BN18">
        <v>15.3</v>
      </c>
      <c r="BO18">
        <v>17.13</v>
      </c>
      <c r="BP18">
        <v>17.559999999999999</v>
      </c>
      <c r="BQ18">
        <v>16.579999999999998</v>
      </c>
      <c r="BR18">
        <v>15.74</v>
      </c>
      <c r="BS18">
        <v>15.96</v>
      </c>
      <c r="BT18">
        <v>16.77</v>
      </c>
      <c r="BU18">
        <v>16.920000000000002</v>
      </c>
      <c r="BV18">
        <v>18.23</v>
      </c>
      <c r="BW18">
        <v>19.559999999999999</v>
      </c>
      <c r="BX18">
        <v>19.489999999999998</v>
      </c>
      <c r="BY18">
        <v>19.920000000000002</v>
      </c>
      <c r="BZ18">
        <v>19.329999999999998</v>
      </c>
      <c r="CA18">
        <v>21.13</v>
      </c>
      <c r="CB18">
        <v>20.09</v>
      </c>
      <c r="CC18">
        <v>20.399999999999999</v>
      </c>
      <c r="CD18">
        <v>18.23</v>
      </c>
      <c r="CE18">
        <v>18.09</v>
      </c>
      <c r="CF18">
        <v>19.829999999999998</v>
      </c>
      <c r="CG18">
        <v>21.61</v>
      </c>
      <c r="CH18">
        <v>20.420000000000002</v>
      </c>
      <c r="CI18">
        <v>19.71</v>
      </c>
      <c r="CJ18">
        <v>20.5</v>
      </c>
      <c r="CK18">
        <v>21.27</v>
      </c>
      <c r="CL18">
        <v>22.62</v>
      </c>
      <c r="CM18">
        <v>27.84</v>
      </c>
      <c r="CN18">
        <v>25.99</v>
      </c>
      <c r="CO18">
        <v>25.31</v>
      </c>
      <c r="CP18">
        <v>27.37</v>
      </c>
      <c r="CQ18">
        <v>24.35</v>
      </c>
      <c r="CR18">
        <v>28.3</v>
      </c>
      <c r="CS18">
        <v>34.26</v>
      </c>
      <c r="CT18">
        <v>33.68</v>
      </c>
      <c r="CU18">
        <v>32.28</v>
      </c>
      <c r="CV18">
        <v>24.48</v>
      </c>
      <c r="CW18">
        <v>26.9</v>
      </c>
      <c r="CX18">
        <v>28.58</v>
      </c>
      <c r="CY18">
        <v>29.44</v>
      </c>
      <c r="CZ18">
        <v>27.57</v>
      </c>
      <c r="DA18">
        <v>28.7</v>
      </c>
      <c r="DB18">
        <v>28.27</v>
      </c>
      <c r="DC18">
        <v>27.92</v>
      </c>
      <c r="DD18">
        <v>26.52</v>
      </c>
      <c r="DE18">
        <v>23.07</v>
      </c>
      <c r="DF18">
        <v>22</v>
      </c>
      <c r="DG18">
        <v>26.91</v>
      </c>
      <c r="DH18">
        <v>25.63</v>
      </c>
      <c r="DI18">
        <v>28.35</v>
      </c>
      <c r="DJ18">
        <v>27.12</v>
      </c>
      <c r="DK18">
        <v>24.87</v>
      </c>
      <c r="DL18">
        <v>25.83</v>
      </c>
      <c r="DM18">
        <v>25.89</v>
      </c>
      <c r="DN18">
        <v>27.24</v>
      </c>
    </row>
    <row r="19" spans="1:118" x14ac:dyDescent="0.45">
      <c r="A19" s="3" t="s">
        <v>3</v>
      </c>
      <c r="B19" t="s">
        <v>53</v>
      </c>
      <c r="G19">
        <v>1.72</v>
      </c>
      <c r="H19">
        <v>1.78</v>
      </c>
      <c r="I19">
        <v>2.31</v>
      </c>
      <c r="J19">
        <v>2.27</v>
      </c>
      <c r="K19">
        <v>2.11</v>
      </c>
      <c r="L19">
        <v>2.2999999999999998</v>
      </c>
      <c r="M19">
        <v>2.3199999999999998</v>
      </c>
      <c r="N19">
        <v>1.85</v>
      </c>
      <c r="O19">
        <v>2.09</v>
      </c>
      <c r="P19">
        <v>2.46</v>
      </c>
      <c r="Q19">
        <v>2.41</v>
      </c>
      <c r="R19">
        <v>2.06</v>
      </c>
      <c r="S19">
        <v>2.79</v>
      </c>
      <c r="T19">
        <v>3.12</v>
      </c>
      <c r="U19">
        <v>2.9</v>
      </c>
      <c r="V19">
        <v>3.6</v>
      </c>
      <c r="W19">
        <v>3.12</v>
      </c>
      <c r="X19">
        <v>2.5499999999999998</v>
      </c>
      <c r="Y19">
        <v>2.69</v>
      </c>
      <c r="Z19">
        <v>2.61</v>
      </c>
      <c r="AA19">
        <v>2.99</v>
      </c>
      <c r="AB19">
        <v>3.13</v>
      </c>
      <c r="AC19">
        <v>2.66</v>
      </c>
      <c r="AD19">
        <v>2.21</v>
      </c>
      <c r="AE19">
        <v>2.39</v>
      </c>
      <c r="AF19">
        <v>2.15</v>
      </c>
      <c r="AG19">
        <v>2.52</v>
      </c>
      <c r="AH19">
        <v>2.2799999999999998</v>
      </c>
      <c r="AI19">
        <v>2.27</v>
      </c>
      <c r="AJ19">
        <v>2.1</v>
      </c>
      <c r="AK19">
        <v>2.0299999999999998</v>
      </c>
      <c r="AL19">
        <v>2.02</v>
      </c>
      <c r="AM19">
        <v>1.48</v>
      </c>
      <c r="AN19">
        <v>1.39</v>
      </c>
      <c r="AO19">
        <v>1.28</v>
      </c>
      <c r="AP19">
        <v>1.43</v>
      </c>
      <c r="AQ19">
        <v>1.72</v>
      </c>
      <c r="AR19">
        <v>1.66</v>
      </c>
      <c r="AS19">
        <v>1.58</v>
      </c>
      <c r="AT19">
        <v>1.7</v>
      </c>
      <c r="AU19">
        <v>1.63</v>
      </c>
      <c r="AV19">
        <v>1.55</v>
      </c>
      <c r="AW19">
        <v>1.61</v>
      </c>
      <c r="AX19">
        <v>1.28</v>
      </c>
      <c r="AY19">
        <v>1.24</v>
      </c>
      <c r="AZ19">
        <v>1.1100000000000001</v>
      </c>
      <c r="BA19">
        <v>1.17</v>
      </c>
      <c r="BB19">
        <v>1.39</v>
      </c>
      <c r="BC19">
        <v>1.1599999999999999</v>
      </c>
      <c r="BD19">
        <v>1.01</v>
      </c>
      <c r="BE19">
        <v>1.08</v>
      </c>
      <c r="BF19">
        <v>1.4</v>
      </c>
      <c r="BG19">
        <v>1.19</v>
      </c>
      <c r="BH19">
        <v>1.3</v>
      </c>
      <c r="BI19">
        <v>1.2</v>
      </c>
      <c r="BJ19">
        <v>1.27</v>
      </c>
      <c r="BK19">
        <v>1.41</v>
      </c>
      <c r="BL19">
        <v>1.5</v>
      </c>
      <c r="BM19">
        <v>1.54</v>
      </c>
      <c r="BN19">
        <v>1.26</v>
      </c>
      <c r="BO19">
        <v>1.48</v>
      </c>
      <c r="BP19">
        <v>1.52</v>
      </c>
      <c r="BQ19">
        <v>1.49</v>
      </c>
      <c r="BR19">
        <v>1.56</v>
      </c>
      <c r="BS19">
        <v>1.57</v>
      </c>
      <c r="BT19">
        <v>1.74</v>
      </c>
      <c r="BU19">
        <v>1.83</v>
      </c>
      <c r="BV19">
        <v>1.97</v>
      </c>
      <c r="BW19">
        <v>2.16</v>
      </c>
      <c r="BX19">
        <v>2.1800000000000002</v>
      </c>
      <c r="BY19">
        <v>2.2599999999999998</v>
      </c>
      <c r="BZ19">
        <v>2.2200000000000002</v>
      </c>
      <c r="CA19">
        <v>2.39</v>
      </c>
      <c r="CB19">
        <v>2.34</v>
      </c>
      <c r="CC19">
        <v>2.37</v>
      </c>
      <c r="CD19">
        <v>2.16</v>
      </c>
      <c r="CE19">
        <v>2.2400000000000002</v>
      </c>
      <c r="CF19">
        <v>2.44</v>
      </c>
      <c r="CG19">
        <v>2.71</v>
      </c>
      <c r="CH19">
        <v>2.64</v>
      </c>
      <c r="CI19">
        <v>2.64</v>
      </c>
      <c r="CJ19">
        <v>2.84</v>
      </c>
      <c r="CK19">
        <v>2.97</v>
      </c>
      <c r="CL19">
        <v>3.14</v>
      </c>
      <c r="CM19">
        <v>2.96</v>
      </c>
      <c r="CN19">
        <v>2.89</v>
      </c>
      <c r="CO19">
        <v>2.82</v>
      </c>
      <c r="CP19">
        <v>2.8</v>
      </c>
      <c r="CQ19">
        <v>2.69</v>
      </c>
      <c r="CR19">
        <v>3.16</v>
      </c>
      <c r="CS19">
        <v>3.24</v>
      </c>
      <c r="CT19">
        <v>3.15</v>
      </c>
      <c r="CU19">
        <v>3.38</v>
      </c>
      <c r="CV19">
        <v>2.5299999999999998</v>
      </c>
      <c r="CW19">
        <v>3.18</v>
      </c>
      <c r="CX19">
        <v>3.4</v>
      </c>
      <c r="CY19">
        <v>3.45</v>
      </c>
      <c r="CZ19">
        <v>3.51</v>
      </c>
      <c r="DA19">
        <v>3.87</v>
      </c>
      <c r="DB19">
        <v>4.0199999999999996</v>
      </c>
      <c r="DC19">
        <v>4.43</v>
      </c>
      <c r="DD19">
        <v>4.22</v>
      </c>
      <c r="DE19">
        <v>3.77</v>
      </c>
      <c r="DF19">
        <v>3.58</v>
      </c>
      <c r="DG19">
        <v>3.96</v>
      </c>
      <c r="DH19">
        <v>3.91</v>
      </c>
      <c r="DI19">
        <v>4.3099999999999996</v>
      </c>
      <c r="DJ19">
        <v>4.2300000000000004</v>
      </c>
      <c r="DK19">
        <v>4.1100000000000003</v>
      </c>
      <c r="DL19">
        <v>4.3499999999999996</v>
      </c>
      <c r="DM19">
        <v>4.3899999999999997</v>
      </c>
      <c r="DN19">
        <v>4.58</v>
      </c>
    </row>
    <row r="20" spans="1:118" x14ac:dyDescent="0.45">
      <c r="A20" s="3" t="s">
        <v>3</v>
      </c>
      <c r="B20" t="s">
        <v>54</v>
      </c>
      <c r="G20">
        <v>4</v>
      </c>
      <c r="H20">
        <v>2.74</v>
      </c>
      <c r="I20">
        <v>3.72</v>
      </c>
      <c r="J20">
        <v>3.89</v>
      </c>
      <c r="K20">
        <v>3.92</v>
      </c>
      <c r="L20">
        <v>4.25</v>
      </c>
      <c r="M20">
        <v>4.41</v>
      </c>
      <c r="N20">
        <v>3.56</v>
      </c>
      <c r="O20">
        <v>4.1100000000000003</v>
      </c>
      <c r="P20">
        <v>5.08</v>
      </c>
      <c r="Q20">
        <v>4.88</v>
      </c>
      <c r="R20">
        <v>4.2300000000000004</v>
      </c>
      <c r="S20">
        <v>6.12</v>
      </c>
      <c r="T20">
        <v>6.64</v>
      </c>
      <c r="U20">
        <v>6.07</v>
      </c>
      <c r="V20">
        <v>7.2</v>
      </c>
      <c r="W20">
        <v>6.16</v>
      </c>
      <c r="X20">
        <v>4.9800000000000004</v>
      </c>
      <c r="Y20">
        <v>5.33</v>
      </c>
      <c r="Z20">
        <v>5.22</v>
      </c>
      <c r="AA20">
        <v>5.71</v>
      </c>
      <c r="AB20">
        <v>5.79</v>
      </c>
      <c r="AC20">
        <v>5.25</v>
      </c>
      <c r="AD20">
        <v>4.46</v>
      </c>
      <c r="AE20">
        <v>4.95</v>
      </c>
      <c r="AF20">
        <v>4.43</v>
      </c>
      <c r="AG20">
        <v>5.0199999999999996</v>
      </c>
      <c r="AH20">
        <v>4.63</v>
      </c>
      <c r="AI20">
        <v>4.66</v>
      </c>
      <c r="AJ20">
        <v>4.3499999999999996</v>
      </c>
      <c r="AK20">
        <v>4.22</v>
      </c>
      <c r="AL20">
        <v>4.21</v>
      </c>
      <c r="AM20">
        <v>3.43</v>
      </c>
      <c r="AN20">
        <v>3.2</v>
      </c>
      <c r="AO20">
        <v>2.95</v>
      </c>
      <c r="AP20">
        <v>3.04</v>
      </c>
      <c r="AQ20">
        <v>3.23</v>
      </c>
      <c r="AR20">
        <v>2.8</v>
      </c>
      <c r="AS20">
        <v>2.46</v>
      </c>
      <c r="AT20">
        <v>2.5</v>
      </c>
      <c r="AU20">
        <v>2.9</v>
      </c>
      <c r="AV20">
        <v>2.72</v>
      </c>
      <c r="AW20">
        <v>3.03</v>
      </c>
      <c r="AX20">
        <v>1.99</v>
      </c>
      <c r="AY20">
        <v>1.76</v>
      </c>
      <c r="AZ20">
        <v>1.69</v>
      </c>
      <c r="BA20">
        <v>1.8</v>
      </c>
      <c r="BB20">
        <v>2.36</v>
      </c>
      <c r="BC20">
        <v>2.1800000000000002</v>
      </c>
      <c r="BD20">
        <v>1.84</v>
      </c>
      <c r="BE20">
        <v>1.84</v>
      </c>
      <c r="BF20">
        <v>2.16</v>
      </c>
      <c r="BG20">
        <v>2</v>
      </c>
      <c r="BH20">
        <v>2.17</v>
      </c>
      <c r="BI20">
        <v>2.0299999999999998</v>
      </c>
      <c r="BJ20">
        <v>2.0499999999999998</v>
      </c>
      <c r="BK20">
        <v>2.33</v>
      </c>
      <c r="BL20">
        <v>2.4500000000000002</v>
      </c>
      <c r="BM20">
        <v>2.54</v>
      </c>
      <c r="BN20">
        <v>2.25</v>
      </c>
      <c r="BO20">
        <v>2.89</v>
      </c>
      <c r="BP20">
        <v>2.88</v>
      </c>
      <c r="BQ20">
        <v>2.81</v>
      </c>
      <c r="BR20">
        <v>2.84</v>
      </c>
      <c r="BS20">
        <v>2.87</v>
      </c>
      <c r="BT20">
        <v>3.14</v>
      </c>
      <c r="BU20">
        <v>3.25</v>
      </c>
      <c r="BV20">
        <v>3.4</v>
      </c>
      <c r="BW20">
        <v>3.36</v>
      </c>
      <c r="BX20">
        <v>3.4</v>
      </c>
      <c r="BY20">
        <v>3.49</v>
      </c>
      <c r="BZ20">
        <v>3.64</v>
      </c>
      <c r="CA20">
        <v>4.3899999999999997</v>
      </c>
      <c r="CB20">
        <v>4.46</v>
      </c>
      <c r="CC20">
        <v>4.49</v>
      </c>
      <c r="CD20">
        <v>4.43</v>
      </c>
      <c r="CE20">
        <v>4.4400000000000004</v>
      </c>
      <c r="CF20">
        <v>4.74</v>
      </c>
      <c r="CG20">
        <v>5.39</v>
      </c>
      <c r="CH20">
        <v>5.22</v>
      </c>
      <c r="CI20">
        <v>5.63</v>
      </c>
      <c r="CJ20">
        <v>5.83</v>
      </c>
      <c r="CK20">
        <v>5.73</v>
      </c>
      <c r="CL20">
        <v>6.1</v>
      </c>
      <c r="CM20">
        <v>5.65</v>
      </c>
      <c r="CN20">
        <v>5.28</v>
      </c>
      <c r="CO20">
        <v>5.39</v>
      </c>
      <c r="CP20">
        <v>5.61</v>
      </c>
      <c r="CQ20">
        <v>5.35</v>
      </c>
      <c r="CR20">
        <v>6</v>
      </c>
      <c r="CS20">
        <v>6.27</v>
      </c>
      <c r="CT20">
        <v>6.65</v>
      </c>
      <c r="CU20">
        <v>7.22</v>
      </c>
      <c r="CV20">
        <v>5.97</v>
      </c>
      <c r="CW20">
        <v>6.61</v>
      </c>
      <c r="CX20">
        <v>6.76</v>
      </c>
      <c r="CY20">
        <v>6.52</v>
      </c>
      <c r="CZ20">
        <v>6.56</v>
      </c>
      <c r="DA20">
        <v>7.08</v>
      </c>
      <c r="DB20">
        <v>7.88</v>
      </c>
      <c r="DC20">
        <v>7.97</v>
      </c>
      <c r="DD20">
        <v>7.83</v>
      </c>
      <c r="DE20">
        <v>7.29</v>
      </c>
      <c r="DF20">
        <v>7.79</v>
      </c>
      <c r="DG20">
        <v>7.8</v>
      </c>
      <c r="DH20">
        <v>7.52</v>
      </c>
      <c r="DI20">
        <v>7.78</v>
      </c>
      <c r="DJ20">
        <v>8.24</v>
      </c>
      <c r="DK20">
        <v>7.66</v>
      </c>
      <c r="DL20">
        <v>8.15</v>
      </c>
      <c r="DM20">
        <v>7.77</v>
      </c>
      <c r="DN20">
        <v>8.02</v>
      </c>
    </row>
    <row r="21" spans="1:118" x14ac:dyDescent="0.45">
      <c r="A21" s="3" t="s">
        <v>3</v>
      </c>
      <c r="B21" t="s">
        <v>55</v>
      </c>
      <c r="G21">
        <v>47.26</v>
      </c>
      <c r="H21">
        <v>179.85</v>
      </c>
      <c r="I21">
        <v>91.3</v>
      </c>
      <c r="J21">
        <v>97.37</v>
      </c>
      <c r="K21">
        <v>59.46</v>
      </c>
      <c r="L21">
        <v>35.880000000000003</v>
      </c>
      <c r="M21">
        <v>38.97</v>
      </c>
      <c r="N21">
        <v>17.62</v>
      </c>
      <c r="O21">
        <v>19.579999999999998</v>
      </c>
      <c r="P21">
        <v>29.49</v>
      </c>
      <c r="Q21">
        <v>25.06</v>
      </c>
      <c r="R21">
        <v>26.8</v>
      </c>
      <c r="S21">
        <v>46</v>
      </c>
      <c r="T21">
        <v>95.62</v>
      </c>
      <c r="U21">
        <v>68.98</v>
      </c>
      <c r="V21">
        <v>79.19</v>
      </c>
      <c r="W21">
        <v>40.950000000000003</v>
      </c>
      <c r="X21">
        <v>34.53</v>
      </c>
      <c r="Y21">
        <v>31.3</v>
      </c>
      <c r="Z21">
        <v>25.64</v>
      </c>
      <c r="AA21">
        <v>28.75</v>
      </c>
      <c r="AB21">
        <v>29.89</v>
      </c>
      <c r="AC21">
        <v>22.27</v>
      </c>
      <c r="AD21">
        <v>17.37</v>
      </c>
      <c r="AE21">
        <v>26.63</v>
      </c>
      <c r="AF21">
        <v>17.54</v>
      </c>
      <c r="AG21">
        <v>19.350000000000001</v>
      </c>
      <c r="AH21">
        <v>20</v>
      </c>
      <c r="AI21">
        <v>17.649999999999999</v>
      </c>
      <c r="AJ21">
        <v>20.56</v>
      </c>
      <c r="AK21">
        <v>19.47</v>
      </c>
      <c r="AL21">
        <v>18.399999999999999</v>
      </c>
      <c r="AM21">
        <v>10.1</v>
      </c>
      <c r="AN21">
        <v>12.43</v>
      </c>
      <c r="AO21">
        <v>24.16</v>
      </c>
      <c r="AP21">
        <v>34.61</v>
      </c>
      <c r="AQ21">
        <v>173</v>
      </c>
      <c r="AR21">
        <v>128.47999999999999</v>
      </c>
      <c r="AS21">
        <v>144.84</v>
      </c>
      <c r="AT21">
        <v>93.9</v>
      </c>
      <c r="AU21">
        <v>27.48</v>
      </c>
      <c r="AV21">
        <v>22.24</v>
      </c>
      <c r="AW21">
        <v>25.11</v>
      </c>
      <c r="AX21">
        <v>39.19</v>
      </c>
      <c r="AY21">
        <v>-20.55</v>
      </c>
      <c r="AZ21">
        <v>-17.260000000000002</v>
      </c>
      <c r="BA21">
        <v>-17.41</v>
      </c>
      <c r="BB21">
        <v>-40.32</v>
      </c>
      <c r="BC21">
        <v>22.08</v>
      </c>
      <c r="BD21">
        <v>17.95</v>
      </c>
      <c r="BE21">
        <v>14.43</v>
      </c>
      <c r="BF21">
        <v>16.440000000000001</v>
      </c>
      <c r="BG21">
        <v>34.06</v>
      </c>
      <c r="BH21">
        <v>24.52</v>
      </c>
      <c r="BI21">
        <v>14.29</v>
      </c>
      <c r="BJ21">
        <v>-13084.48</v>
      </c>
      <c r="BK21">
        <v>32.51</v>
      </c>
      <c r="BL21">
        <v>47.01</v>
      </c>
      <c r="BM21">
        <v>33.61</v>
      </c>
      <c r="BN21">
        <v>10.34</v>
      </c>
      <c r="BO21">
        <v>11.91</v>
      </c>
      <c r="BP21">
        <v>13.53</v>
      </c>
      <c r="BQ21">
        <v>15.22</v>
      </c>
      <c r="BR21">
        <v>16.21</v>
      </c>
      <c r="BS21">
        <v>18.62</v>
      </c>
      <c r="BT21">
        <v>23.63</v>
      </c>
      <c r="BU21">
        <v>29.86</v>
      </c>
      <c r="BV21">
        <v>30.22</v>
      </c>
      <c r="BW21">
        <v>28.08</v>
      </c>
      <c r="BX21">
        <v>23.57</v>
      </c>
      <c r="BY21">
        <v>21.02</v>
      </c>
      <c r="BZ21">
        <v>18.82</v>
      </c>
      <c r="CA21">
        <v>17.649999999999999</v>
      </c>
      <c r="CB21">
        <v>18.670000000000002</v>
      </c>
      <c r="CC21">
        <v>18.63</v>
      </c>
      <c r="CD21">
        <v>16.899999999999999</v>
      </c>
      <c r="CE21">
        <v>18.48</v>
      </c>
      <c r="CF21">
        <v>20.48</v>
      </c>
      <c r="CG21">
        <v>20.46</v>
      </c>
      <c r="CH21">
        <v>19.73</v>
      </c>
      <c r="CI21">
        <v>19.82</v>
      </c>
      <c r="CJ21">
        <v>19.73</v>
      </c>
      <c r="CK21">
        <v>21.73</v>
      </c>
      <c r="CL21">
        <v>24.7</v>
      </c>
      <c r="CM21">
        <v>25.98</v>
      </c>
      <c r="CN21">
        <v>25.59</v>
      </c>
      <c r="CO21">
        <v>24.83</v>
      </c>
      <c r="CP21">
        <v>23.53</v>
      </c>
      <c r="CQ21">
        <v>18.98</v>
      </c>
      <c r="CR21">
        <v>21.66</v>
      </c>
      <c r="CS21">
        <v>26.35</v>
      </c>
      <c r="CT21">
        <v>24.98</v>
      </c>
      <c r="CU21">
        <v>28.98</v>
      </c>
      <c r="CV21">
        <v>28.44</v>
      </c>
      <c r="CW21">
        <v>24.3</v>
      </c>
      <c r="CX21">
        <v>21.92</v>
      </c>
      <c r="CY21">
        <v>19.559999999999999</v>
      </c>
      <c r="CZ21">
        <v>18.68</v>
      </c>
      <c r="DA21">
        <v>21.98</v>
      </c>
      <c r="DB21">
        <v>24.6</v>
      </c>
      <c r="DC21">
        <v>28.22</v>
      </c>
      <c r="DD21">
        <v>31.01</v>
      </c>
      <c r="DE21">
        <v>27.32</v>
      </c>
      <c r="DF21">
        <v>25.69</v>
      </c>
      <c r="DG21">
        <v>27.41</v>
      </c>
      <c r="DH21">
        <v>28.25</v>
      </c>
      <c r="DI21">
        <v>29.69</v>
      </c>
      <c r="DJ21">
        <v>26.27</v>
      </c>
      <c r="DK21">
        <v>24.32</v>
      </c>
      <c r="DL21">
        <v>26.12</v>
      </c>
      <c r="DM21">
        <v>28.61</v>
      </c>
      <c r="DN21">
        <v>29.11</v>
      </c>
    </row>
    <row r="22" spans="1:118" x14ac:dyDescent="0.45">
      <c r="A22" s="3" t="s">
        <v>3</v>
      </c>
      <c r="B22" t="s">
        <v>56</v>
      </c>
      <c r="G22">
        <v>23.85</v>
      </c>
      <c r="H22">
        <v>37.049999999999997</v>
      </c>
      <c r="I22">
        <v>34.47</v>
      </c>
      <c r="J22">
        <v>36.35</v>
      </c>
      <c r="K22">
        <v>30.52</v>
      </c>
      <c r="L22">
        <v>23.79</v>
      </c>
      <c r="M22">
        <v>25.14</v>
      </c>
      <c r="N22">
        <v>12.97</v>
      </c>
      <c r="O22">
        <v>13.03</v>
      </c>
      <c r="P22">
        <v>18.11</v>
      </c>
      <c r="Q22">
        <v>16.45</v>
      </c>
      <c r="R22">
        <v>16.14</v>
      </c>
      <c r="S22">
        <v>24.76</v>
      </c>
      <c r="T22">
        <v>36.07</v>
      </c>
      <c r="U22">
        <v>29.44</v>
      </c>
      <c r="V22">
        <v>35.78</v>
      </c>
      <c r="W22">
        <v>24.8</v>
      </c>
      <c r="X22">
        <v>20.63</v>
      </c>
      <c r="Y22">
        <v>21.64</v>
      </c>
      <c r="Z22">
        <v>19.55</v>
      </c>
      <c r="AA22">
        <v>20.22</v>
      </c>
      <c r="AB22">
        <v>21.3</v>
      </c>
      <c r="AC22">
        <v>15.79</v>
      </c>
      <c r="AD22">
        <v>12.25</v>
      </c>
      <c r="AE22">
        <v>18.559999999999999</v>
      </c>
      <c r="AF22">
        <v>13.34</v>
      </c>
      <c r="AG22">
        <v>14.59</v>
      </c>
      <c r="AH22">
        <v>14.67</v>
      </c>
      <c r="AI22">
        <v>13.6</v>
      </c>
      <c r="AJ22">
        <v>15.38</v>
      </c>
      <c r="AK22">
        <v>15.03</v>
      </c>
      <c r="AL22">
        <v>14.25</v>
      </c>
      <c r="AM22">
        <v>8.3800000000000008</v>
      </c>
      <c r="AN22">
        <v>9.8699999999999992</v>
      </c>
      <c r="AO22">
        <v>15.99</v>
      </c>
      <c r="AP22">
        <v>21.75</v>
      </c>
      <c r="AQ22">
        <v>43.36</v>
      </c>
      <c r="AR22">
        <v>37.18</v>
      </c>
      <c r="AS22">
        <v>36.840000000000003</v>
      </c>
      <c r="AT22">
        <v>36.28</v>
      </c>
      <c r="AU22">
        <v>21.5</v>
      </c>
      <c r="AV22">
        <v>17.600000000000001</v>
      </c>
      <c r="AW22">
        <v>19.23</v>
      </c>
      <c r="AX22">
        <v>22.29</v>
      </c>
      <c r="AY22">
        <v>-45.44</v>
      </c>
      <c r="AZ22">
        <v>-37.869999999999997</v>
      </c>
      <c r="BA22">
        <v>-38.700000000000003</v>
      </c>
      <c r="BB22">
        <v>542.99</v>
      </c>
      <c r="BC22">
        <v>13.27</v>
      </c>
      <c r="BD22">
        <v>11.52</v>
      </c>
      <c r="BE22">
        <v>10.3</v>
      </c>
      <c r="BF22">
        <v>12.43</v>
      </c>
      <c r="BG22">
        <v>18.2</v>
      </c>
      <c r="BH22">
        <v>15.49</v>
      </c>
      <c r="BI22">
        <v>10.63</v>
      </c>
      <c r="BJ22">
        <v>45.91</v>
      </c>
      <c r="BK22">
        <v>20.58</v>
      </c>
      <c r="BL22">
        <v>27.17</v>
      </c>
      <c r="BM22">
        <v>21.93</v>
      </c>
      <c r="BN22">
        <v>8.6300000000000008</v>
      </c>
      <c r="BO22">
        <v>9.98</v>
      </c>
      <c r="BP22">
        <v>11.29</v>
      </c>
      <c r="BQ22">
        <v>12.22</v>
      </c>
      <c r="BR22">
        <v>12.65</v>
      </c>
      <c r="BS22">
        <v>14.19</v>
      </c>
      <c r="BT22">
        <v>16.899999999999999</v>
      </c>
      <c r="BU22">
        <v>20.13</v>
      </c>
      <c r="BV22">
        <v>20.87</v>
      </c>
      <c r="BW22">
        <v>19.79</v>
      </c>
      <c r="BX22">
        <v>17.399999999999999</v>
      </c>
      <c r="BY22">
        <v>16.16</v>
      </c>
      <c r="BZ22">
        <v>14.94</v>
      </c>
      <c r="CA22">
        <v>14.61</v>
      </c>
      <c r="CB22">
        <v>15.29</v>
      </c>
      <c r="CC22">
        <v>15.43</v>
      </c>
      <c r="CD22">
        <v>14.07</v>
      </c>
      <c r="CE22">
        <v>15.32</v>
      </c>
      <c r="CF22">
        <v>17.309999999999999</v>
      </c>
      <c r="CG22">
        <v>17.8</v>
      </c>
      <c r="CH22">
        <v>17.329999999999998</v>
      </c>
      <c r="CI22">
        <v>17.36</v>
      </c>
      <c r="CJ22">
        <v>17.38</v>
      </c>
      <c r="CK22">
        <v>18.899999999999999</v>
      </c>
      <c r="CL22">
        <v>21.14</v>
      </c>
      <c r="CM22">
        <v>21.94</v>
      </c>
      <c r="CN22">
        <v>21.75</v>
      </c>
      <c r="CO22">
        <v>21.19</v>
      </c>
      <c r="CP22">
        <v>20.13</v>
      </c>
      <c r="CQ22">
        <v>16.54</v>
      </c>
      <c r="CR22">
        <v>18.850000000000001</v>
      </c>
      <c r="CS22">
        <v>22.43</v>
      </c>
      <c r="CT22">
        <v>21.11</v>
      </c>
      <c r="CU22">
        <v>23.81</v>
      </c>
      <c r="CV22">
        <v>21.79</v>
      </c>
      <c r="CW22">
        <v>20.14</v>
      </c>
      <c r="CX22">
        <v>18.93</v>
      </c>
      <c r="CY22">
        <v>17.55</v>
      </c>
      <c r="CZ22">
        <v>17.14</v>
      </c>
      <c r="DA22">
        <v>20.13</v>
      </c>
      <c r="DB22">
        <v>22.19</v>
      </c>
      <c r="DC22">
        <v>24.96</v>
      </c>
      <c r="DD22">
        <v>26.59</v>
      </c>
      <c r="DE22">
        <v>23.29</v>
      </c>
      <c r="DF22">
        <v>21.88</v>
      </c>
      <c r="DG22">
        <v>23.69</v>
      </c>
      <c r="DH22">
        <v>24.6</v>
      </c>
      <c r="DI22">
        <v>26.21</v>
      </c>
      <c r="DJ22">
        <v>23.64</v>
      </c>
      <c r="DK22">
        <v>21.94</v>
      </c>
      <c r="DL22">
        <v>23.57</v>
      </c>
      <c r="DM22">
        <v>25.78</v>
      </c>
      <c r="DN22">
        <v>26.57</v>
      </c>
    </row>
    <row r="23" spans="1:118" x14ac:dyDescent="0.45">
      <c r="A23" s="3" t="s">
        <v>3</v>
      </c>
      <c r="B23" t="s">
        <v>57</v>
      </c>
      <c r="C23">
        <v>0.59</v>
      </c>
      <c r="G23">
        <v>0.45</v>
      </c>
      <c r="H23">
        <v>0.6</v>
      </c>
      <c r="I23">
        <v>0.54</v>
      </c>
      <c r="J23">
        <v>0.47</v>
      </c>
      <c r="K23">
        <v>0.46</v>
      </c>
      <c r="L23">
        <v>0.48</v>
      </c>
      <c r="M23">
        <v>0.55000000000000004</v>
      </c>
      <c r="N23">
        <v>0.49</v>
      </c>
      <c r="O23">
        <v>1.05</v>
      </c>
      <c r="P23">
        <v>1.04</v>
      </c>
      <c r="Q23">
        <v>0.87</v>
      </c>
      <c r="R23">
        <v>0.84</v>
      </c>
      <c r="S23">
        <v>0.84</v>
      </c>
      <c r="T23">
        <v>0.87</v>
      </c>
      <c r="U23">
        <v>0.79</v>
      </c>
      <c r="V23">
        <v>0.63</v>
      </c>
      <c r="W23">
        <v>0.51</v>
      </c>
      <c r="X23">
        <v>0.68</v>
      </c>
      <c r="Y23">
        <v>0.67</v>
      </c>
      <c r="Z23">
        <v>0.66</v>
      </c>
      <c r="AA23">
        <v>0.6</v>
      </c>
      <c r="AB23">
        <v>0.68</v>
      </c>
      <c r="AC23">
        <v>0.7</v>
      </c>
      <c r="AD23">
        <v>0.67</v>
      </c>
      <c r="AE23">
        <v>0.68</v>
      </c>
      <c r="AF23">
        <v>0.71</v>
      </c>
      <c r="AG23">
        <v>0.6</v>
      </c>
      <c r="AH23">
        <v>0.56999999999999995</v>
      </c>
      <c r="AI23">
        <v>0.62</v>
      </c>
      <c r="AJ23">
        <v>0.71</v>
      </c>
      <c r="AK23">
        <v>0.56999999999999995</v>
      </c>
      <c r="AL23">
        <v>0.86</v>
      </c>
      <c r="AM23">
        <v>1.05</v>
      </c>
      <c r="AN23">
        <v>1.04</v>
      </c>
      <c r="AO23">
        <v>1.01</v>
      </c>
      <c r="AP23">
        <v>0.93</v>
      </c>
      <c r="AQ23">
        <v>1.03</v>
      </c>
      <c r="AR23">
        <v>0.94</v>
      </c>
      <c r="AS23">
        <v>0.87</v>
      </c>
      <c r="AT23">
        <v>0.82</v>
      </c>
      <c r="AU23">
        <v>0.85</v>
      </c>
      <c r="AV23">
        <v>0.78</v>
      </c>
      <c r="AW23">
        <v>0.87</v>
      </c>
      <c r="AX23">
        <v>0.56000000000000005</v>
      </c>
      <c r="AY23">
        <v>0.49</v>
      </c>
      <c r="AZ23">
        <v>0.48</v>
      </c>
      <c r="BA23">
        <v>0.48</v>
      </c>
      <c r="BB23">
        <v>0.52</v>
      </c>
      <c r="BC23">
        <v>0.63</v>
      </c>
      <c r="BD23">
        <v>0.71</v>
      </c>
      <c r="BE23">
        <v>0.63</v>
      </c>
      <c r="BF23">
        <v>0.6</v>
      </c>
      <c r="BG23">
        <v>0.62</v>
      </c>
      <c r="BH23">
        <v>0.6</v>
      </c>
      <c r="BI23">
        <v>0.6</v>
      </c>
      <c r="BJ23">
        <v>0.48</v>
      </c>
      <c r="BK23">
        <v>0.48</v>
      </c>
      <c r="BL23">
        <v>0.46</v>
      </c>
      <c r="BM23">
        <v>0.45</v>
      </c>
      <c r="BN23">
        <v>0.46</v>
      </c>
      <c r="BO23">
        <v>0.5</v>
      </c>
      <c r="BP23">
        <v>0.47</v>
      </c>
      <c r="BQ23">
        <v>0.47</v>
      </c>
      <c r="BR23">
        <v>0.45</v>
      </c>
      <c r="BS23">
        <v>0.45</v>
      </c>
      <c r="BT23">
        <v>0.41</v>
      </c>
      <c r="BU23">
        <v>0.4</v>
      </c>
      <c r="BV23">
        <v>0.46</v>
      </c>
      <c r="BW23">
        <v>0.37</v>
      </c>
      <c r="BX23">
        <v>0.38</v>
      </c>
      <c r="BY23">
        <v>0.43</v>
      </c>
      <c r="BZ23">
        <v>0.51</v>
      </c>
      <c r="CA23">
        <v>0.48</v>
      </c>
      <c r="CB23">
        <v>0.56999999999999995</v>
      </c>
      <c r="CC23">
        <v>0.57999999999999996</v>
      </c>
      <c r="CD23">
        <v>0.72</v>
      </c>
      <c r="CE23">
        <v>0.68</v>
      </c>
      <c r="CF23">
        <v>0.75</v>
      </c>
      <c r="CG23">
        <v>0.72</v>
      </c>
      <c r="CH23">
        <v>0.71</v>
      </c>
      <c r="CI23">
        <v>0.78</v>
      </c>
      <c r="CJ23">
        <v>0.9</v>
      </c>
      <c r="CK23">
        <v>0.81</v>
      </c>
      <c r="CL23">
        <v>0.78</v>
      </c>
      <c r="CM23">
        <v>0.75</v>
      </c>
      <c r="CN23">
        <v>0.8</v>
      </c>
      <c r="CO23">
        <v>0.81</v>
      </c>
      <c r="CP23">
        <v>0.83</v>
      </c>
      <c r="CQ23">
        <v>0.78</v>
      </c>
      <c r="CR23">
        <v>1.89</v>
      </c>
      <c r="CS23">
        <v>1.92</v>
      </c>
      <c r="CT23">
        <v>1.95</v>
      </c>
      <c r="CU23">
        <v>1.83</v>
      </c>
      <c r="CV23">
        <v>2.1800000000000002</v>
      </c>
      <c r="CW23">
        <v>1.88</v>
      </c>
      <c r="CX23">
        <v>1.74</v>
      </c>
      <c r="CY23">
        <v>1.49</v>
      </c>
      <c r="CZ23">
        <v>1.43</v>
      </c>
      <c r="DA23">
        <v>1.3</v>
      </c>
      <c r="DB23">
        <v>1.33</v>
      </c>
      <c r="DC23">
        <v>1.2</v>
      </c>
      <c r="DD23">
        <v>1.27</v>
      </c>
      <c r="DE23">
        <v>1.3</v>
      </c>
      <c r="DF23">
        <v>1.39</v>
      </c>
      <c r="DG23">
        <v>1.28</v>
      </c>
      <c r="DH23">
        <v>1.37</v>
      </c>
      <c r="DI23">
        <v>1.22</v>
      </c>
      <c r="DJ23">
        <v>1.37</v>
      </c>
      <c r="DK23">
        <v>1.27</v>
      </c>
      <c r="DL23">
        <v>1.24</v>
      </c>
      <c r="DM23">
        <v>1.1499999999999999</v>
      </c>
      <c r="DN23">
        <v>1.08</v>
      </c>
    </row>
    <row r="24" spans="1:118" x14ac:dyDescent="0.45">
      <c r="A24" s="3" t="s">
        <v>3</v>
      </c>
      <c r="B24" t="s">
        <v>58</v>
      </c>
      <c r="D24">
        <v>16.18</v>
      </c>
      <c r="E24">
        <v>12.38</v>
      </c>
      <c r="F24">
        <v>12.27</v>
      </c>
      <c r="G24">
        <v>6.81</v>
      </c>
      <c r="H24">
        <v>16.47</v>
      </c>
      <c r="I24">
        <v>8.44</v>
      </c>
      <c r="J24">
        <v>9.11</v>
      </c>
      <c r="K24">
        <v>0.56999999999999995</v>
      </c>
      <c r="L24">
        <v>14.61</v>
      </c>
      <c r="M24">
        <v>10.7</v>
      </c>
      <c r="N24">
        <v>10.3</v>
      </c>
      <c r="O24">
        <v>7.46</v>
      </c>
      <c r="P24">
        <v>8.77</v>
      </c>
      <c r="Q24">
        <v>6.38</v>
      </c>
      <c r="R24">
        <v>7.31</v>
      </c>
      <c r="S24">
        <v>2.97</v>
      </c>
      <c r="T24">
        <v>10.33</v>
      </c>
      <c r="U24">
        <v>7.57</v>
      </c>
      <c r="V24">
        <v>8.3699999999999992</v>
      </c>
      <c r="W24">
        <v>9.27</v>
      </c>
      <c r="X24">
        <v>12.4</v>
      </c>
      <c r="Y24">
        <v>9.43</v>
      </c>
      <c r="Z24">
        <v>6.83</v>
      </c>
      <c r="AA24">
        <v>6.71</v>
      </c>
      <c r="AB24">
        <v>18.57</v>
      </c>
      <c r="AC24">
        <v>14.82</v>
      </c>
      <c r="AD24">
        <v>11.86</v>
      </c>
      <c r="AE24">
        <v>12.19</v>
      </c>
      <c r="AF24">
        <v>16.7</v>
      </c>
      <c r="AG24">
        <v>13.04</v>
      </c>
      <c r="AH24">
        <v>12.35</v>
      </c>
      <c r="AI24">
        <v>11.77</v>
      </c>
      <c r="AJ24">
        <v>15.54</v>
      </c>
      <c r="AK24">
        <v>13.15</v>
      </c>
      <c r="AL24">
        <v>2.33</v>
      </c>
      <c r="AM24">
        <v>-13.67</v>
      </c>
      <c r="AN24">
        <v>3.96</v>
      </c>
      <c r="AO24">
        <v>4.22</v>
      </c>
      <c r="AP24">
        <v>1.84</v>
      </c>
      <c r="AQ24">
        <v>0.57999999999999996</v>
      </c>
      <c r="AR24">
        <v>7.27</v>
      </c>
      <c r="AS24">
        <v>4.03</v>
      </c>
      <c r="AT24">
        <v>3.99</v>
      </c>
      <c r="AU24">
        <v>5.35</v>
      </c>
      <c r="AV24">
        <v>6.27</v>
      </c>
      <c r="AW24">
        <v>4.29</v>
      </c>
      <c r="AX24">
        <v>32.08</v>
      </c>
      <c r="AY24">
        <v>3.36</v>
      </c>
      <c r="AZ24">
        <v>-1.07</v>
      </c>
      <c r="BA24">
        <v>3.38</v>
      </c>
      <c r="BB24">
        <v>0.48</v>
      </c>
      <c r="BC24">
        <v>1.98</v>
      </c>
      <c r="BD24">
        <v>5.57</v>
      </c>
      <c r="BE24">
        <v>-1.29</v>
      </c>
      <c r="BF24">
        <v>3.97</v>
      </c>
      <c r="BG24">
        <v>0.44</v>
      </c>
      <c r="BH24">
        <v>6.85</v>
      </c>
      <c r="BI24">
        <v>3.93</v>
      </c>
      <c r="BJ24">
        <v>4.72</v>
      </c>
      <c r="BK24">
        <v>6.83</v>
      </c>
      <c r="BL24">
        <v>9.8800000000000008</v>
      </c>
      <c r="BM24">
        <v>9.39</v>
      </c>
      <c r="BN24">
        <v>4.9800000000000004</v>
      </c>
      <c r="BO24">
        <v>8.1199999999999992</v>
      </c>
      <c r="BP24">
        <v>11.87</v>
      </c>
      <c r="BQ24">
        <v>11.51</v>
      </c>
      <c r="BR24">
        <v>8.52</v>
      </c>
      <c r="BS24">
        <v>8.91</v>
      </c>
      <c r="BT24">
        <v>14.39</v>
      </c>
      <c r="BU24">
        <v>14.8</v>
      </c>
      <c r="BV24">
        <v>10.4</v>
      </c>
      <c r="BW24">
        <v>11.09</v>
      </c>
      <c r="BX24">
        <v>16.12</v>
      </c>
      <c r="BY24">
        <v>15.26</v>
      </c>
      <c r="BZ24">
        <v>10.42</v>
      </c>
      <c r="CA24">
        <v>11.92</v>
      </c>
      <c r="CB24">
        <v>20.11</v>
      </c>
      <c r="CC24">
        <v>15.63</v>
      </c>
      <c r="CD24">
        <v>12</v>
      </c>
      <c r="CE24">
        <v>12.87</v>
      </c>
      <c r="CF24">
        <v>15.72</v>
      </c>
      <c r="CG24">
        <v>15.02</v>
      </c>
      <c r="CH24">
        <v>12.06</v>
      </c>
      <c r="CI24">
        <v>13.15</v>
      </c>
      <c r="CJ24">
        <v>13.83</v>
      </c>
      <c r="CK24">
        <v>12.75</v>
      </c>
      <c r="CL24">
        <v>9.8800000000000008</v>
      </c>
      <c r="CM24">
        <v>11.9</v>
      </c>
      <c r="CN24">
        <v>15.92</v>
      </c>
      <c r="CO24">
        <v>11.5</v>
      </c>
      <c r="CP24">
        <v>6.54</v>
      </c>
      <c r="CQ24">
        <v>3.37</v>
      </c>
      <c r="CR24">
        <v>8.7799999999999994</v>
      </c>
      <c r="CS24">
        <v>4.82</v>
      </c>
      <c r="CT24">
        <v>4.09</v>
      </c>
      <c r="CU24">
        <v>5.05</v>
      </c>
      <c r="CV24">
        <v>8.83</v>
      </c>
      <c r="CW24">
        <v>6.9</v>
      </c>
      <c r="CX24">
        <v>4.55</v>
      </c>
      <c r="CY24">
        <v>5.18</v>
      </c>
      <c r="CZ24">
        <v>12.08</v>
      </c>
      <c r="DA24">
        <v>11.93</v>
      </c>
      <c r="DB24">
        <v>7.64</v>
      </c>
      <c r="DC24">
        <v>9.7799999999999994</v>
      </c>
      <c r="DD24">
        <v>13.81</v>
      </c>
      <c r="DE24">
        <v>12.41</v>
      </c>
      <c r="DF24">
        <v>7.16</v>
      </c>
      <c r="DG24">
        <v>5.79</v>
      </c>
      <c r="DH24">
        <v>13.11</v>
      </c>
      <c r="DI24">
        <v>10.4</v>
      </c>
      <c r="DJ24">
        <v>7.36</v>
      </c>
      <c r="DK24">
        <v>7.88</v>
      </c>
      <c r="DL24">
        <v>12.62</v>
      </c>
      <c r="DM24">
        <v>10.94</v>
      </c>
      <c r="DN24">
        <v>7.69</v>
      </c>
    </row>
    <row r="25" spans="1:118" x14ac:dyDescent="0.45">
      <c r="A25" s="3" t="s">
        <v>3</v>
      </c>
      <c r="B25" t="s">
        <v>64</v>
      </c>
      <c r="C25">
        <v>0.93</v>
      </c>
      <c r="G25">
        <v>0.89</v>
      </c>
      <c r="H25">
        <v>0.92</v>
      </c>
      <c r="I25">
        <v>0.9</v>
      </c>
      <c r="J25">
        <v>1.08</v>
      </c>
      <c r="K25">
        <v>0.82</v>
      </c>
      <c r="L25">
        <v>0.86</v>
      </c>
      <c r="M25">
        <v>0.86</v>
      </c>
      <c r="N25">
        <v>0.85</v>
      </c>
      <c r="O25">
        <v>0.51</v>
      </c>
      <c r="P25">
        <v>0.54</v>
      </c>
      <c r="Q25">
        <v>0.77</v>
      </c>
      <c r="R25">
        <v>0.79</v>
      </c>
      <c r="S25">
        <v>0.63</v>
      </c>
      <c r="T25">
        <v>0.7</v>
      </c>
      <c r="U25">
        <v>0.72</v>
      </c>
      <c r="V25">
        <v>0.78</v>
      </c>
      <c r="W25">
        <v>0.74</v>
      </c>
      <c r="X25">
        <v>0.79</v>
      </c>
      <c r="Y25">
        <v>0.8</v>
      </c>
      <c r="Z25">
        <v>0.82</v>
      </c>
      <c r="AA25">
        <v>0.73</v>
      </c>
      <c r="AB25">
        <v>1.02</v>
      </c>
      <c r="AC25">
        <v>0.94</v>
      </c>
      <c r="AD25">
        <v>0.92</v>
      </c>
      <c r="AE25">
        <v>0.78</v>
      </c>
      <c r="AF25">
        <v>0.84</v>
      </c>
      <c r="AG25">
        <v>0.86</v>
      </c>
      <c r="AH25">
        <v>0.87</v>
      </c>
      <c r="AI25">
        <v>0.92</v>
      </c>
      <c r="AJ25">
        <v>0.83</v>
      </c>
      <c r="AK25">
        <v>0.78</v>
      </c>
      <c r="AL25">
        <v>0.72</v>
      </c>
      <c r="AM25">
        <v>0.89</v>
      </c>
      <c r="AN25">
        <v>0.97</v>
      </c>
      <c r="AO25">
        <v>0.96</v>
      </c>
      <c r="AP25">
        <v>1.05</v>
      </c>
      <c r="AQ25">
        <v>1.0900000000000001</v>
      </c>
      <c r="AR25">
        <v>1.1000000000000001</v>
      </c>
      <c r="AS25">
        <v>1.1100000000000001</v>
      </c>
      <c r="AT25">
        <v>0.95</v>
      </c>
      <c r="AU25">
        <v>0.8</v>
      </c>
      <c r="AV25">
        <v>0.84</v>
      </c>
      <c r="AW25">
        <v>0.78</v>
      </c>
      <c r="AX25">
        <v>1.39</v>
      </c>
      <c r="AY25">
        <v>1.43</v>
      </c>
      <c r="AZ25">
        <v>1.51</v>
      </c>
      <c r="BA25">
        <v>1.33</v>
      </c>
      <c r="BB25">
        <v>1.32</v>
      </c>
      <c r="BC25">
        <v>1.31</v>
      </c>
      <c r="BD25">
        <v>1.49</v>
      </c>
      <c r="BE25">
        <v>1.55</v>
      </c>
      <c r="BF25">
        <v>1.33</v>
      </c>
      <c r="BG25">
        <v>1.19</v>
      </c>
      <c r="BH25">
        <v>1.29</v>
      </c>
      <c r="BI25">
        <v>1.22</v>
      </c>
      <c r="BJ25">
        <v>1.61</v>
      </c>
      <c r="BK25">
        <v>1.59</v>
      </c>
      <c r="BL25">
        <v>1.57</v>
      </c>
      <c r="BM25">
        <v>1.47</v>
      </c>
      <c r="BN25">
        <v>1.37</v>
      </c>
      <c r="BO25">
        <v>1.34</v>
      </c>
      <c r="BP25">
        <v>1.46</v>
      </c>
      <c r="BQ25">
        <v>1.45</v>
      </c>
      <c r="BR25">
        <v>1.46</v>
      </c>
      <c r="BS25">
        <v>1.5</v>
      </c>
      <c r="BT25">
        <v>1.56</v>
      </c>
      <c r="BU25">
        <v>1.54</v>
      </c>
      <c r="BV25">
        <v>1.4</v>
      </c>
      <c r="BW25">
        <v>1.47</v>
      </c>
      <c r="BX25">
        <v>1.45</v>
      </c>
      <c r="BY25">
        <v>1.62</v>
      </c>
      <c r="BZ25">
        <v>1.49</v>
      </c>
      <c r="CA25">
        <v>1.45</v>
      </c>
      <c r="CB25">
        <v>1.63</v>
      </c>
      <c r="CC25">
        <v>1.43</v>
      </c>
      <c r="CD25">
        <v>1.42</v>
      </c>
      <c r="CE25">
        <v>1.31</v>
      </c>
      <c r="CF25">
        <v>1.45</v>
      </c>
      <c r="CG25">
        <v>1.34</v>
      </c>
      <c r="CH25">
        <v>1.3</v>
      </c>
      <c r="CI25">
        <v>1.1399999999999999</v>
      </c>
      <c r="CJ25">
        <v>1.32</v>
      </c>
      <c r="CK25">
        <v>1.36</v>
      </c>
      <c r="CL25">
        <v>1.31</v>
      </c>
      <c r="CM25">
        <v>1.25</v>
      </c>
      <c r="CN25">
        <v>1.39</v>
      </c>
      <c r="CO25">
        <v>1.34</v>
      </c>
      <c r="CP25">
        <v>1.1499999999999999</v>
      </c>
      <c r="CQ25">
        <v>1.0900000000000001</v>
      </c>
      <c r="CR25">
        <v>1</v>
      </c>
      <c r="CS25">
        <v>1.07</v>
      </c>
      <c r="CT25">
        <v>1.03</v>
      </c>
      <c r="CU25">
        <v>0.96</v>
      </c>
      <c r="CV25">
        <v>1.03</v>
      </c>
      <c r="CW25">
        <v>1.24</v>
      </c>
      <c r="CX25">
        <v>1.17</v>
      </c>
      <c r="CY25">
        <v>1.1299999999999999</v>
      </c>
      <c r="CZ25">
        <v>1.1000000000000001</v>
      </c>
      <c r="DA25">
        <v>1.1599999999999999</v>
      </c>
      <c r="DB25">
        <v>1.05</v>
      </c>
      <c r="DC25">
        <v>1.1000000000000001</v>
      </c>
      <c r="DD25">
        <v>1.02</v>
      </c>
      <c r="DE25">
        <v>1.03</v>
      </c>
      <c r="DF25">
        <v>0.91</v>
      </c>
      <c r="DG25">
        <v>1.01</v>
      </c>
      <c r="DH25">
        <v>0.97</v>
      </c>
      <c r="DI25">
        <v>1</v>
      </c>
      <c r="DJ25">
        <v>1.03</v>
      </c>
      <c r="DK25">
        <v>1.04</v>
      </c>
      <c r="DL25">
        <v>1.08</v>
      </c>
      <c r="DM25">
        <v>1.1100000000000001</v>
      </c>
      <c r="DN25">
        <v>1.08</v>
      </c>
    </row>
    <row r="26" spans="1:118" x14ac:dyDescent="0.45">
      <c r="A26" s="3" t="s">
        <v>3</v>
      </c>
      <c r="B26" t="s">
        <v>65</v>
      </c>
      <c r="C26">
        <v>1.07</v>
      </c>
      <c r="G26">
        <v>1.1200000000000001</v>
      </c>
      <c r="H26">
        <v>1.1299999999999999</v>
      </c>
      <c r="I26">
        <v>1.1100000000000001</v>
      </c>
      <c r="J26">
        <v>1.36</v>
      </c>
      <c r="K26">
        <v>1.1000000000000001</v>
      </c>
      <c r="L26">
        <v>1.1000000000000001</v>
      </c>
      <c r="M26">
        <v>1.07</v>
      </c>
      <c r="N26">
        <v>1.05</v>
      </c>
      <c r="O26">
        <v>0.66</v>
      </c>
      <c r="P26">
        <v>0.69</v>
      </c>
      <c r="Q26">
        <v>0.95</v>
      </c>
      <c r="R26">
        <v>0.96</v>
      </c>
      <c r="S26">
        <v>0.75</v>
      </c>
      <c r="T26">
        <v>0.82</v>
      </c>
      <c r="U26">
        <v>0.85</v>
      </c>
      <c r="V26">
        <v>0.91</v>
      </c>
      <c r="W26">
        <v>0.88</v>
      </c>
      <c r="X26">
        <v>0.92</v>
      </c>
      <c r="Y26">
        <v>0.95</v>
      </c>
      <c r="Z26">
        <v>0.97</v>
      </c>
      <c r="AA26">
        <v>0.86</v>
      </c>
      <c r="AB26">
        <v>1.19</v>
      </c>
      <c r="AC26">
        <v>1.0900000000000001</v>
      </c>
      <c r="AD26">
        <v>1.07</v>
      </c>
      <c r="AE26">
        <v>0.95</v>
      </c>
      <c r="AF26">
        <v>0.98</v>
      </c>
      <c r="AG26">
        <v>0.98</v>
      </c>
      <c r="AH26">
        <v>0.98</v>
      </c>
      <c r="AI26">
        <v>1.05</v>
      </c>
      <c r="AJ26">
        <v>0.98</v>
      </c>
      <c r="AK26">
        <v>0.89</v>
      </c>
      <c r="AL26">
        <v>0.81</v>
      </c>
      <c r="AM26">
        <v>1.05</v>
      </c>
      <c r="AN26">
        <v>1.03</v>
      </c>
      <c r="AO26">
        <v>1.03</v>
      </c>
      <c r="AP26">
        <v>1.1200000000000001</v>
      </c>
      <c r="AQ26">
        <v>1.21</v>
      </c>
      <c r="AR26">
        <v>1.2</v>
      </c>
      <c r="AS26">
        <v>1.22</v>
      </c>
      <c r="AT26">
        <v>1.03</v>
      </c>
      <c r="AU26">
        <v>1.18</v>
      </c>
      <c r="AV26">
        <v>1.23</v>
      </c>
      <c r="AW26">
        <v>1.1299999999999999</v>
      </c>
      <c r="AX26">
        <v>1.47</v>
      </c>
      <c r="AY26">
        <v>1.56</v>
      </c>
      <c r="AZ26">
        <v>1.66</v>
      </c>
      <c r="BA26">
        <v>1.47</v>
      </c>
      <c r="BB26">
        <v>1.45</v>
      </c>
      <c r="BC26">
        <v>1.41</v>
      </c>
      <c r="BD26">
        <v>1.61</v>
      </c>
      <c r="BE26">
        <v>1.68</v>
      </c>
      <c r="BF26">
        <v>1.43</v>
      </c>
      <c r="BG26">
        <v>1.33</v>
      </c>
      <c r="BH26">
        <v>1.45</v>
      </c>
      <c r="BI26">
        <v>1.34</v>
      </c>
      <c r="BJ26">
        <v>1.71</v>
      </c>
      <c r="BK26">
        <v>1.7</v>
      </c>
      <c r="BL26">
        <v>1.71</v>
      </c>
      <c r="BM26">
        <v>1.6</v>
      </c>
      <c r="BN26">
        <v>1.49</v>
      </c>
      <c r="BO26">
        <v>1.51</v>
      </c>
      <c r="BP26">
        <v>1.66</v>
      </c>
      <c r="BQ26">
        <v>1.64</v>
      </c>
      <c r="BR26">
        <v>1.61</v>
      </c>
      <c r="BS26">
        <v>1.67</v>
      </c>
      <c r="BT26">
        <v>1.8</v>
      </c>
      <c r="BU26">
        <v>1.76</v>
      </c>
      <c r="BV26">
        <v>1.58</v>
      </c>
      <c r="BW26">
        <v>1.65</v>
      </c>
      <c r="BX26">
        <v>1.66</v>
      </c>
      <c r="BY26">
        <v>1.82</v>
      </c>
      <c r="BZ26">
        <v>1.66</v>
      </c>
      <c r="CA26">
        <v>1.51</v>
      </c>
      <c r="CB26">
        <v>1.88</v>
      </c>
      <c r="CC26">
        <v>1.65</v>
      </c>
      <c r="CD26">
        <v>1.62</v>
      </c>
      <c r="CE26">
        <v>1.36</v>
      </c>
      <c r="CF26">
        <v>1.52</v>
      </c>
      <c r="CG26">
        <v>1.41</v>
      </c>
      <c r="CH26">
        <v>1.36</v>
      </c>
      <c r="CI26">
        <v>1.2</v>
      </c>
      <c r="CJ26">
        <v>1.39</v>
      </c>
      <c r="CK26">
        <v>1.42</v>
      </c>
      <c r="CL26">
        <v>1.37</v>
      </c>
      <c r="CM26">
        <v>1.31</v>
      </c>
      <c r="CN26">
        <v>1.52</v>
      </c>
      <c r="CO26">
        <v>1.47</v>
      </c>
      <c r="CP26">
        <v>1.26</v>
      </c>
      <c r="CQ26">
        <v>1.21</v>
      </c>
      <c r="CR26">
        <v>2.21</v>
      </c>
      <c r="CS26">
        <v>1.18</v>
      </c>
      <c r="CT26">
        <v>1.1399999999999999</v>
      </c>
      <c r="CU26">
        <v>1.06</v>
      </c>
      <c r="CV26">
        <v>1.1299999999999999</v>
      </c>
      <c r="CW26">
        <v>1.37</v>
      </c>
      <c r="CX26">
        <v>1.27</v>
      </c>
      <c r="CY26">
        <v>1.24</v>
      </c>
      <c r="CZ26">
        <v>1.23</v>
      </c>
      <c r="DA26">
        <v>1.3</v>
      </c>
      <c r="DB26">
        <v>1.18</v>
      </c>
      <c r="DC26">
        <v>1.24</v>
      </c>
      <c r="DD26">
        <v>1.18</v>
      </c>
      <c r="DE26">
        <v>1.1599999999999999</v>
      </c>
      <c r="DF26">
        <v>1.04</v>
      </c>
      <c r="DG26">
        <v>1.06</v>
      </c>
      <c r="DH26">
        <v>1.1499999999999999</v>
      </c>
      <c r="DI26">
        <v>1.05</v>
      </c>
      <c r="DJ26">
        <v>1.08</v>
      </c>
      <c r="DK26">
        <v>1.1000000000000001</v>
      </c>
      <c r="DL26">
        <v>1.1399999999999999</v>
      </c>
      <c r="DM26">
        <v>1.17</v>
      </c>
      <c r="DN26">
        <v>1.1399999999999999</v>
      </c>
    </row>
    <row r="27" spans="1:118" x14ac:dyDescent="0.45">
      <c r="A27" s="3" t="s">
        <v>3</v>
      </c>
      <c r="B27" t="s">
        <v>59</v>
      </c>
      <c r="G27">
        <v>0.18</v>
      </c>
      <c r="H27">
        <v>0.11</v>
      </c>
      <c r="I27">
        <v>0.11</v>
      </c>
      <c r="J27">
        <v>0.12</v>
      </c>
      <c r="K27">
        <v>0.11</v>
      </c>
      <c r="L27">
        <v>0.11</v>
      </c>
      <c r="M27">
        <v>0.11</v>
      </c>
      <c r="N27">
        <v>0.12</v>
      </c>
      <c r="O27">
        <v>0.12</v>
      </c>
      <c r="P27">
        <v>0.12</v>
      </c>
      <c r="Q27">
        <v>0.12</v>
      </c>
      <c r="R27">
        <v>0.12</v>
      </c>
      <c r="S27">
        <v>0.11</v>
      </c>
      <c r="T27">
        <v>0.11</v>
      </c>
      <c r="U27">
        <v>0.12</v>
      </c>
      <c r="V27">
        <v>0.13</v>
      </c>
      <c r="W27">
        <v>0.17</v>
      </c>
      <c r="X27">
        <v>0.15</v>
      </c>
      <c r="Y27">
        <v>0.16</v>
      </c>
      <c r="Z27">
        <v>0.15</v>
      </c>
      <c r="AA27">
        <v>0.13</v>
      </c>
      <c r="AB27">
        <v>0.13</v>
      </c>
      <c r="AC27">
        <v>0.14000000000000001</v>
      </c>
      <c r="AD27">
        <v>0.15</v>
      </c>
      <c r="AE27">
        <v>0.17</v>
      </c>
      <c r="AF27">
        <v>0.17</v>
      </c>
      <c r="AG27">
        <v>0.18</v>
      </c>
      <c r="AH27">
        <v>0.19</v>
      </c>
      <c r="AI27">
        <v>0.19</v>
      </c>
      <c r="AJ27">
        <v>0.17</v>
      </c>
      <c r="AK27">
        <v>0.19</v>
      </c>
      <c r="AL27">
        <v>0.13</v>
      </c>
      <c r="AM27">
        <v>0</v>
      </c>
      <c r="AN27">
        <v>-0.03</v>
      </c>
      <c r="AO27">
        <v>-0.05</v>
      </c>
      <c r="AP27">
        <v>-0.04</v>
      </c>
      <c r="AQ27">
        <v>0.03</v>
      </c>
      <c r="AR27">
        <v>0.04</v>
      </c>
      <c r="AS27">
        <v>0.04</v>
      </c>
      <c r="AT27">
        <v>0.05</v>
      </c>
      <c r="AU27">
        <v>7.0000000000000007E-2</v>
      </c>
      <c r="AV27">
        <v>7.0000000000000007E-2</v>
      </c>
      <c r="AW27">
        <v>7.0000000000000007E-2</v>
      </c>
      <c r="AX27">
        <v>0.06</v>
      </c>
      <c r="AY27">
        <v>0.06</v>
      </c>
      <c r="AZ27">
        <v>0.03</v>
      </c>
      <c r="BA27">
        <v>0.02</v>
      </c>
      <c r="BB27">
        <v>0.02</v>
      </c>
      <c r="BC27">
        <v>0.09</v>
      </c>
      <c r="BD27">
        <v>0.12</v>
      </c>
      <c r="BE27">
        <v>0.15</v>
      </c>
      <c r="BF27">
        <v>0.16</v>
      </c>
      <c r="BG27">
        <v>0.08</v>
      </c>
      <c r="BH27">
        <v>0.08</v>
      </c>
      <c r="BI27">
        <v>0.05</v>
      </c>
      <c r="BJ27">
        <v>0.04</v>
      </c>
      <c r="BK27">
        <v>7.0000000000000007E-2</v>
      </c>
      <c r="BL27">
        <v>7.0000000000000007E-2</v>
      </c>
      <c r="BM27">
        <v>0.11</v>
      </c>
      <c r="BN27">
        <v>0.12</v>
      </c>
      <c r="BO27">
        <v>0.13</v>
      </c>
      <c r="BP27">
        <v>0.13</v>
      </c>
      <c r="BQ27">
        <v>0.13</v>
      </c>
      <c r="BR27">
        <v>0.14000000000000001</v>
      </c>
      <c r="BS27">
        <v>0.14000000000000001</v>
      </c>
      <c r="BT27">
        <v>0.14000000000000001</v>
      </c>
      <c r="BU27">
        <v>0.15</v>
      </c>
      <c r="BV27">
        <v>0.14000000000000001</v>
      </c>
      <c r="BW27">
        <v>0.13</v>
      </c>
      <c r="BX27">
        <v>0.14000000000000001</v>
      </c>
      <c r="BY27">
        <v>0.13</v>
      </c>
      <c r="BZ27">
        <v>0.13</v>
      </c>
      <c r="CA27">
        <v>0.16</v>
      </c>
      <c r="CB27">
        <v>0.16</v>
      </c>
      <c r="CC27">
        <v>0.16</v>
      </c>
      <c r="CD27">
        <v>0.16</v>
      </c>
      <c r="CE27">
        <v>0.16</v>
      </c>
      <c r="CF27">
        <v>0.15</v>
      </c>
      <c r="CG27">
        <v>0.16</v>
      </c>
      <c r="CH27">
        <v>0.16</v>
      </c>
      <c r="CI27">
        <v>0.16</v>
      </c>
      <c r="CJ27">
        <v>0.14000000000000001</v>
      </c>
      <c r="CK27">
        <v>0.14000000000000001</v>
      </c>
      <c r="CL27">
        <v>0.14000000000000001</v>
      </c>
      <c r="CM27">
        <v>0.12</v>
      </c>
      <c r="CN27">
        <v>0.11</v>
      </c>
      <c r="CO27">
        <v>0.12</v>
      </c>
      <c r="CP27">
        <v>0.12</v>
      </c>
      <c r="CQ27">
        <v>0.15</v>
      </c>
      <c r="CR27">
        <v>0.09</v>
      </c>
      <c r="CS27">
        <v>0.08</v>
      </c>
      <c r="CT27">
        <v>0.09</v>
      </c>
      <c r="CU27">
        <v>0.09</v>
      </c>
      <c r="CV27">
        <v>0.09</v>
      </c>
      <c r="CW27">
        <v>0.09</v>
      </c>
      <c r="CX27">
        <v>0.1</v>
      </c>
      <c r="CY27">
        <v>0.1</v>
      </c>
      <c r="CZ27">
        <v>0.11</v>
      </c>
      <c r="DA27">
        <v>0.11</v>
      </c>
      <c r="DB27">
        <v>0.12</v>
      </c>
      <c r="DC27">
        <v>0.13</v>
      </c>
      <c r="DD27">
        <v>0.13</v>
      </c>
      <c r="DE27">
        <v>0.14000000000000001</v>
      </c>
      <c r="DF27">
        <v>0.15</v>
      </c>
      <c r="DG27">
        <v>0.13</v>
      </c>
      <c r="DH27">
        <v>0.13</v>
      </c>
      <c r="DI27">
        <v>0.13</v>
      </c>
      <c r="DJ27">
        <v>0.14000000000000001</v>
      </c>
      <c r="DK27">
        <v>0.14000000000000001</v>
      </c>
      <c r="DL27">
        <v>0.15</v>
      </c>
      <c r="DM27">
        <v>0.15</v>
      </c>
      <c r="DN27">
        <v>0.15</v>
      </c>
    </row>
    <row r="28" spans="1:118" x14ac:dyDescent="0.45">
      <c r="A28" s="3" t="s">
        <v>3</v>
      </c>
      <c r="B28" t="s">
        <v>62</v>
      </c>
      <c r="C28">
        <v>0.03</v>
      </c>
      <c r="D28">
        <v>0.03</v>
      </c>
      <c r="E28">
        <v>0.03</v>
      </c>
      <c r="F28">
        <v>0.03</v>
      </c>
      <c r="G28">
        <v>0.03</v>
      </c>
      <c r="H28">
        <v>0.03</v>
      </c>
      <c r="I28">
        <v>0.03</v>
      </c>
      <c r="J28">
        <v>0.02</v>
      </c>
      <c r="K28">
        <v>0.03</v>
      </c>
      <c r="L28">
        <v>0.02</v>
      </c>
      <c r="M28">
        <v>0.02</v>
      </c>
      <c r="N28">
        <v>0.03</v>
      </c>
      <c r="O28">
        <v>0.03</v>
      </c>
      <c r="P28">
        <v>0.02</v>
      </c>
      <c r="Q28">
        <v>0.02</v>
      </c>
      <c r="R28">
        <v>0.02</v>
      </c>
      <c r="S28">
        <v>0.02</v>
      </c>
      <c r="T28">
        <v>0.02</v>
      </c>
      <c r="U28">
        <v>0.02</v>
      </c>
      <c r="V28">
        <v>0.01</v>
      </c>
      <c r="W28">
        <v>0.02</v>
      </c>
      <c r="X28">
        <v>0.02</v>
      </c>
      <c r="Y28">
        <v>0.02</v>
      </c>
      <c r="Z28">
        <v>0.02</v>
      </c>
      <c r="AA28">
        <v>0.02</v>
      </c>
      <c r="AB28">
        <v>0.02</v>
      </c>
      <c r="AC28">
        <v>0.02</v>
      </c>
      <c r="AD28">
        <v>0.03</v>
      </c>
      <c r="AE28">
        <v>0.02</v>
      </c>
      <c r="AF28">
        <v>0.03</v>
      </c>
      <c r="AG28">
        <v>0.02</v>
      </c>
      <c r="AH28">
        <v>0.02</v>
      </c>
      <c r="AI28">
        <v>0.03</v>
      </c>
      <c r="AJ28">
        <v>0.03</v>
      </c>
      <c r="AK28">
        <v>0.02</v>
      </c>
      <c r="AL28">
        <v>0.02</v>
      </c>
      <c r="AM28">
        <v>0.03</v>
      </c>
      <c r="AN28">
        <v>0.03</v>
      </c>
      <c r="AO28">
        <v>0.04</v>
      </c>
      <c r="AP28">
        <v>0.03</v>
      </c>
      <c r="AQ28">
        <v>0.02</v>
      </c>
      <c r="AR28">
        <v>0.02</v>
      </c>
      <c r="AS28">
        <v>0.03</v>
      </c>
      <c r="AT28">
        <v>0.02</v>
      </c>
      <c r="AU28">
        <v>0.02</v>
      </c>
      <c r="AV28">
        <v>0.02</v>
      </c>
      <c r="AW28">
        <v>0.02</v>
      </c>
      <c r="AX28">
        <v>0.03</v>
      </c>
      <c r="AY28">
        <v>0.03</v>
      </c>
      <c r="AZ28">
        <v>0.03</v>
      </c>
      <c r="BA28">
        <v>0.03</v>
      </c>
      <c r="BB28">
        <v>0.03</v>
      </c>
      <c r="BC28">
        <v>0.03</v>
      </c>
      <c r="BD28">
        <v>0.04</v>
      </c>
      <c r="BE28">
        <v>0.04</v>
      </c>
      <c r="BF28">
        <v>0.03</v>
      </c>
      <c r="BG28">
        <v>0.04</v>
      </c>
      <c r="BH28">
        <v>0.03</v>
      </c>
      <c r="BI28">
        <v>0.04</v>
      </c>
      <c r="BJ28">
        <v>0.03</v>
      </c>
      <c r="BK28">
        <v>0.03</v>
      </c>
      <c r="BL28">
        <v>0.03</v>
      </c>
      <c r="BM28">
        <v>0.03</v>
      </c>
      <c r="BN28">
        <v>0.03</v>
      </c>
      <c r="BO28">
        <v>0.03</v>
      </c>
      <c r="BP28">
        <v>0.03</v>
      </c>
      <c r="BQ28">
        <v>0.03</v>
      </c>
      <c r="BR28">
        <v>0.03</v>
      </c>
      <c r="BS28">
        <v>0.03</v>
      </c>
      <c r="BT28">
        <v>0.02</v>
      </c>
      <c r="BU28">
        <v>0.02</v>
      </c>
      <c r="BV28">
        <v>0.02</v>
      </c>
      <c r="BW28">
        <v>0.02</v>
      </c>
      <c r="BX28">
        <v>0.02</v>
      </c>
      <c r="BY28">
        <v>0.02</v>
      </c>
      <c r="BZ28">
        <v>0.02</v>
      </c>
      <c r="CA28">
        <v>0.02</v>
      </c>
      <c r="CB28">
        <v>0.02</v>
      </c>
      <c r="CC28">
        <v>0.02</v>
      </c>
      <c r="CD28">
        <v>0.02</v>
      </c>
      <c r="CE28">
        <v>0.02</v>
      </c>
      <c r="CF28">
        <v>0.02</v>
      </c>
      <c r="CG28">
        <v>0.02</v>
      </c>
      <c r="CH28">
        <v>0.02</v>
      </c>
      <c r="CI28">
        <v>0.02</v>
      </c>
      <c r="CJ28">
        <v>0.02</v>
      </c>
      <c r="CK28">
        <v>0.02</v>
      </c>
      <c r="CL28">
        <v>0.02</v>
      </c>
      <c r="CM28">
        <v>0.02</v>
      </c>
      <c r="CN28">
        <v>0.02</v>
      </c>
      <c r="CO28">
        <v>0.02</v>
      </c>
      <c r="CP28">
        <v>0.02</v>
      </c>
      <c r="CQ28">
        <v>0.02</v>
      </c>
      <c r="CR28">
        <v>0.02</v>
      </c>
      <c r="CS28">
        <v>0.02</v>
      </c>
      <c r="CT28">
        <v>0.02</v>
      </c>
      <c r="CU28">
        <v>0.02</v>
      </c>
      <c r="CV28">
        <v>0.02</v>
      </c>
      <c r="CW28">
        <v>0.02</v>
      </c>
      <c r="CX28">
        <v>0.02</v>
      </c>
      <c r="CY28">
        <v>0.02</v>
      </c>
      <c r="CZ28">
        <v>0.02</v>
      </c>
      <c r="DA28">
        <v>0.01</v>
      </c>
      <c r="DB28">
        <v>0.01</v>
      </c>
      <c r="DC28">
        <v>0.01</v>
      </c>
      <c r="DD28">
        <v>0.01</v>
      </c>
      <c r="DE28">
        <v>0.01</v>
      </c>
      <c r="DF28">
        <v>0.02</v>
      </c>
      <c r="DG28">
        <v>0.01</v>
      </c>
      <c r="DH28">
        <v>0.01</v>
      </c>
      <c r="DI28">
        <v>0.01</v>
      </c>
      <c r="DJ28">
        <v>0.01</v>
      </c>
      <c r="DK28">
        <v>0.01</v>
      </c>
      <c r="DL28">
        <v>0.01</v>
      </c>
      <c r="DM28">
        <v>0.01</v>
      </c>
      <c r="DN28">
        <v>0.01</v>
      </c>
    </row>
    <row r="29" spans="1:118" x14ac:dyDescent="0.45">
      <c r="A29" s="3" t="s">
        <v>3</v>
      </c>
      <c r="B29" t="s">
        <v>63</v>
      </c>
      <c r="D29">
        <v>0.41</v>
      </c>
      <c r="E29">
        <v>0.51</v>
      </c>
      <c r="F29">
        <v>0.55000000000000004</v>
      </c>
      <c r="G29">
        <v>0.2</v>
      </c>
      <c r="H29">
        <v>0.4</v>
      </c>
      <c r="I29">
        <v>0.53</v>
      </c>
      <c r="J29">
        <v>0.61</v>
      </c>
      <c r="K29">
        <v>-3.71</v>
      </c>
      <c r="L29">
        <v>0.37</v>
      </c>
      <c r="M29">
        <v>0.45</v>
      </c>
      <c r="N29">
        <v>0.55000000000000004</v>
      </c>
      <c r="O29">
        <v>0.55000000000000004</v>
      </c>
      <c r="P29">
        <v>0.37</v>
      </c>
      <c r="Q29">
        <v>0.59</v>
      </c>
      <c r="R29">
        <v>0.54</v>
      </c>
      <c r="S29">
        <v>2.81</v>
      </c>
      <c r="T29">
        <v>0.36</v>
      </c>
      <c r="U29">
        <v>0.44</v>
      </c>
      <c r="V29">
        <v>0.48</v>
      </c>
      <c r="W29">
        <v>0.48</v>
      </c>
      <c r="X29">
        <v>0.38</v>
      </c>
      <c r="Y29">
        <v>0.47</v>
      </c>
      <c r="Z29">
        <v>0.86</v>
      </c>
      <c r="AA29">
        <v>1.02</v>
      </c>
      <c r="AB29">
        <v>0.35</v>
      </c>
      <c r="AC29">
        <v>0.43</v>
      </c>
      <c r="AD29">
        <v>0.5</v>
      </c>
      <c r="AE29">
        <v>0.48</v>
      </c>
      <c r="AF29">
        <v>0.34</v>
      </c>
      <c r="AG29">
        <v>0.41</v>
      </c>
      <c r="AH29">
        <v>0.46</v>
      </c>
      <c r="AI29">
        <v>0.87</v>
      </c>
      <c r="AJ29">
        <v>0</v>
      </c>
      <c r="AK29">
        <v>0.21</v>
      </c>
      <c r="AL29">
        <v>8.5</v>
      </c>
      <c r="AM29">
        <v>-0.26</v>
      </c>
      <c r="AN29">
        <v>0.68</v>
      </c>
      <c r="AO29">
        <v>0.55000000000000004</v>
      </c>
      <c r="AP29">
        <v>1.31</v>
      </c>
      <c r="AQ29">
        <v>2.83</v>
      </c>
      <c r="AR29">
        <v>0.22</v>
      </c>
      <c r="AS29">
        <v>0.55000000000000004</v>
      </c>
      <c r="AT29">
        <v>0.53</v>
      </c>
      <c r="AU29">
        <v>0.42</v>
      </c>
      <c r="AV29">
        <v>0.39</v>
      </c>
      <c r="AW29">
        <v>0.59</v>
      </c>
      <c r="AX29">
        <v>0.05</v>
      </c>
      <c r="AY29">
        <v>1.9</v>
      </c>
      <c r="AZ29">
        <v>-0.51</v>
      </c>
      <c r="BA29">
        <v>1.67</v>
      </c>
      <c r="BB29">
        <v>-10</v>
      </c>
      <c r="BC29">
        <v>1.25</v>
      </c>
      <c r="BD29">
        <v>0.61</v>
      </c>
      <c r="BE29">
        <v>-0.56000000000000005</v>
      </c>
      <c r="BF29">
        <v>0.49</v>
      </c>
      <c r="BG29">
        <v>4</v>
      </c>
      <c r="BH29">
        <v>0.44</v>
      </c>
      <c r="BI29">
        <v>0.47</v>
      </c>
      <c r="BJ29">
        <v>0.67</v>
      </c>
      <c r="BK29">
        <v>0.56999999999999995</v>
      </c>
      <c r="BL29">
        <v>0.36</v>
      </c>
      <c r="BM29">
        <v>0.41</v>
      </c>
      <c r="BN29">
        <v>0.92</v>
      </c>
      <c r="BO29">
        <v>0.47</v>
      </c>
      <c r="BP29">
        <v>0.34</v>
      </c>
      <c r="BQ29">
        <v>0.37</v>
      </c>
      <c r="BR29">
        <v>0.52</v>
      </c>
      <c r="BS29">
        <v>0.48</v>
      </c>
      <c r="BT29">
        <v>0.31</v>
      </c>
      <c r="BU29">
        <v>0.32</v>
      </c>
      <c r="BV29">
        <v>0.54</v>
      </c>
      <c r="BW29">
        <v>0.46</v>
      </c>
      <c r="BX29">
        <v>0.31</v>
      </c>
      <c r="BY29">
        <v>0.32</v>
      </c>
      <c r="BZ29">
        <v>0.51</v>
      </c>
      <c r="CA29">
        <v>0.51</v>
      </c>
      <c r="CB29">
        <v>0.32</v>
      </c>
      <c r="CC29">
        <v>0.36</v>
      </c>
      <c r="CD29">
        <v>0.51</v>
      </c>
      <c r="CE29">
        <v>0.43</v>
      </c>
      <c r="CF29">
        <v>0.34</v>
      </c>
      <c r="CG29">
        <v>0.34</v>
      </c>
      <c r="CH29">
        <v>0.47</v>
      </c>
      <c r="CI29">
        <v>0.4</v>
      </c>
      <c r="CJ29">
        <v>0.31</v>
      </c>
      <c r="CK29">
        <v>0.35</v>
      </c>
      <c r="CL29">
        <v>0.49</v>
      </c>
      <c r="CM29">
        <v>6.25</v>
      </c>
      <c r="CN29">
        <v>0.28000000000000003</v>
      </c>
      <c r="CO29">
        <v>0.36</v>
      </c>
      <c r="CP29">
        <v>0.76</v>
      </c>
      <c r="CQ29">
        <v>1.38</v>
      </c>
      <c r="CR29">
        <v>0.28999999999999998</v>
      </c>
      <c r="CS29">
        <v>0.63</v>
      </c>
      <c r="CT29">
        <v>0.76</v>
      </c>
      <c r="CU29">
        <v>0.59</v>
      </c>
      <c r="CV29">
        <v>0.31</v>
      </c>
      <c r="CW29">
        <v>0.4</v>
      </c>
      <c r="CX29">
        <v>0.75</v>
      </c>
      <c r="CY29">
        <v>0.64</v>
      </c>
      <c r="CZ29">
        <v>0.24</v>
      </c>
      <c r="DA29">
        <v>0.28999999999999998</v>
      </c>
      <c r="DB29">
        <v>0.51</v>
      </c>
      <c r="DC29">
        <v>0.34</v>
      </c>
      <c r="DD29">
        <v>0.25</v>
      </c>
      <c r="DE29">
        <v>0.28000000000000003</v>
      </c>
      <c r="DF29">
        <v>0.54</v>
      </c>
      <c r="DG29">
        <v>0.62</v>
      </c>
      <c r="DH29">
        <v>0.24</v>
      </c>
      <c r="DI29">
        <v>0.28000000000000003</v>
      </c>
      <c r="DJ29">
        <v>0.48</v>
      </c>
      <c r="DK29">
        <v>0.46</v>
      </c>
      <c r="DL29">
        <v>0.25</v>
      </c>
      <c r="DM29">
        <v>0.31</v>
      </c>
      <c r="DN29">
        <v>0.54</v>
      </c>
    </row>
    <row r="30" spans="1:118" x14ac:dyDescent="0.45">
      <c r="A30" s="3" t="s">
        <v>3</v>
      </c>
      <c r="B30" t="s">
        <v>60</v>
      </c>
      <c r="G30">
        <v>0.01</v>
      </c>
      <c r="H30">
        <v>0</v>
      </c>
      <c r="I30">
        <v>-0.17</v>
      </c>
      <c r="J30">
        <v>-0.21</v>
      </c>
      <c r="K30">
        <v>-0.78</v>
      </c>
      <c r="L30">
        <v>-0.18</v>
      </c>
      <c r="M30">
        <v>-0.04</v>
      </c>
      <c r="N30">
        <v>-0.01</v>
      </c>
      <c r="O30">
        <v>0</v>
      </c>
      <c r="P30">
        <v>-0.01</v>
      </c>
      <c r="Q30">
        <v>-0.03</v>
      </c>
      <c r="R30">
        <v>-0.04</v>
      </c>
      <c r="S30">
        <v>-0.05</v>
      </c>
      <c r="T30">
        <v>-0.05</v>
      </c>
      <c r="U30">
        <v>-0.04</v>
      </c>
      <c r="V30">
        <v>-0.05</v>
      </c>
      <c r="W30">
        <v>-0.04</v>
      </c>
      <c r="X30">
        <v>-0.03</v>
      </c>
      <c r="Y30">
        <v>-0.01</v>
      </c>
      <c r="Z30">
        <v>0.01</v>
      </c>
      <c r="AA30">
        <v>0.01</v>
      </c>
      <c r="AB30">
        <v>0.01</v>
      </c>
      <c r="AC30">
        <v>0.02</v>
      </c>
      <c r="AD30">
        <v>0.04</v>
      </c>
      <c r="AE30">
        <v>0.04</v>
      </c>
      <c r="AF30">
        <v>0.04</v>
      </c>
      <c r="AG30">
        <v>0.02</v>
      </c>
      <c r="AH30">
        <v>0</v>
      </c>
      <c r="AI30">
        <v>0.02</v>
      </c>
      <c r="AJ30">
        <v>0.01</v>
      </c>
      <c r="AK30">
        <v>0.03</v>
      </c>
      <c r="AL30">
        <v>0.03</v>
      </c>
      <c r="AM30">
        <v>0.02</v>
      </c>
      <c r="AN30">
        <v>0.01</v>
      </c>
      <c r="AO30">
        <v>-0.01</v>
      </c>
      <c r="AP30">
        <v>-0.02</v>
      </c>
      <c r="AQ30">
        <v>-0.04</v>
      </c>
      <c r="AR30">
        <v>-0.04</v>
      </c>
      <c r="AS30">
        <v>-0.03</v>
      </c>
      <c r="AT30">
        <v>-0.02</v>
      </c>
      <c r="AU30">
        <v>-0.01</v>
      </c>
      <c r="AV30">
        <v>-0.01</v>
      </c>
      <c r="AW30">
        <v>-0.01</v>
      </c>
      <c r="AX30">
        <v>0.03</v>
      </c>
      <c r="AY30">
        <v>0.12</v>
      </c>
      <c r="AZ30">
        <v>0.08</v>
      </c>
      <c r="BA30">
        <v>0.08</v>
      </c>
      <c r="BB30">
        <v>0.04</v>
      </c>
      <c r="BC30">
        <v>-0.03</v>
      </c>
      <c r="BD30">
        <v>0.01</v>
      </c>
      <c r="BE30">
        <v>-0.02</v>
      </c>
      <c r="BF30">
        <v>-0.02</v>
      </c>
      <c r="BG30">
        <v>-0.03</v>
      </c>
      <c r="BH30">
        <v>-0.04</v>
      </c>
      <c r="BI30">
        <v>-0.04</v>
      </c>
      <c r="BJ30">
        <v>-0.04</v>
      </c>
      <c r="BK30">
        <v>-0.03</v>
      </c>
      <c r="BL30">
        <v>-0.03</v>
      </c>
      <c r="BM30">
        <v>-0.02</v>
      </c>
      <c r="BN30">
        <v>0</v>
      </c>
      <c r="BO30">
        <v>0</v>
      </c>
      <c r="BP30">
        <v>0</v>
      </c>
      <c r="BQ30">
        <v>0</v>
      </c>
      <c r="BR30">
        <v>-0.01</v>
      </c>
      <c r="BS30">
        <v>-0.01</v>
      </c>
      <c r="BT30">
        <v>-0.01</v>
      </c>
      <c r="BU30">
        <v>-0.01</v>
      </c>
      <c r="BV30">
        <v>-0.01</v>
      </c>
      <c r="BW30">
        <v>-0.01</v>
      </c>
      <c r="BX30">
        <v>0</v>
      </c>
      <c r="BY30">
        <v>0.01</v>
      </c>
      <c r="BZ30">
        <v>0.01</v>
      </c>
      <c r="CA30">
        <v>0.01</v>
      </c>
      <c r="CB30">
        <v>0.02</v>
      </c>
      <c r="CC30">
        <v>0.03</v>
      </c>
      <c r="CD30">
        <v>0.03</v>
      </c>
      <c r="CE30">
        <v>0.05</v>
      </c>
      <c r="CF30">
        <v>0.03</v>
      </c>
      <c r="CG30">
        <v>0.03</v>
      </c>
      <c r="CH30">
        <v>0.02</v>
      </c>
      <c r="CI30">
        <v>0.01</v>
      </c>
      <c r="CJ30">
        <v>0.01</v>
      </c>
      <c r="CK30">
        <v>0.01</v>
      </c>
      <c r="CL30">
        <v>0.01</v>
      </c>
      <c r="CM30">
        <v>0.01</v>
      </c>
      <c r="CN30">
        <v>0.02</v>
      </c>
      <c r="CO30">
        <v>0.02</v>
      </c>
      <c r="CP30">
        <v>0.02</v>
      </c>
      <c r="CQ30">
        <v>0.02</v>
      </c>
      <c r="CR30">
        <v>0.01</v>
      </c>
      <c r="CT30">
        <v>0</v>
      </c>
      <c r="CU30">
        <v>-0.01</v>
      </c>
      <c r="CV30">
        <v>0</v>
      </c>
      <c r="CW30">
        <v>0</v>
      </c>
      <c r="CX30">
        <v>0</v>
      </c>
      <c r="CY30">
        <v>-0.01</v>
      </c>
      <c r="CZ30">
        <v>-0.01</v>
      </c>
      <c r="DA30">
        <v>0</v>
      </c>
      <c r="DB30">
        <v>0</v>
      </c>
      <c r="DC30">
        <v>0</v>
      </c>
      <c r="DD30">
        <v>0.01</v>
      </c>
      <c r="DE30">
        <v>0.01</v>
      </c>
      <c r="DF30">
        <v>0.02</v>
      </c>
      <c r="DG30">
        <v>0.02</v>
      </c>
      <c r="DH30">
        <v>0.02</v>
      </c>
      <c r="DI30">
        <v>0.01</v>
      </c>
      <c r="DJ30">
        <v>0.01</v>
      </c>
      <c r="DK30">
        <v>0.01</v>
      </c>
      <c r="DL30">
        <v>0.01</v>
      </c>
      <c r="DM30">
        <v>0.01</v>
      </c>
      <c r="DN30">
        <v>0.01</v>
      </c>
    </row>
    <row r="31" spans="1:118" x14ac:dyDescent="0.45">
      <c r="A31" s="3" t="s">
        <v>3</v>
      </c>
      <c r="B31" t="s">
        <v>61</v>
      </c>
      <c r="C31">
        <v>0.03</v>
      </c>
      <c r="D31">
        <v>0.03</v>
      </c>
      <c r="E31">
        <v>0.03</v>
      </c>
      <c r="F31">
        <v>0.03</v>
      </c>
      <c r="G31">
        <v>0.04</v>
      </c>
      <c r="H31">
        <v>0.03</v>
      </c>
      <c r="I31">
        <v>-0.14000000000000001</v>
      </c>
      <c r="J31">
        <v>-0.18</v>
      </c>
      <c r="K31">
        <v>-0.76</v>
      </c>
      <c r="L31">
        <v>-0.16</v>
      </c>
      <c r="M31">
        <v>-0.01</v>
      </c>
      <c r="N31">
        <v>0.02</v>
      </c>
      <c r="O31">
        <v>0.02</v>
      </c>
      <c r="P31">
        <v>0.01</v>
      </c>
      <c r="Q31">
        <v>-0.01</v>
      </c>
      <c r="R31">
        <v>-0.01</v>
      </c>
      <c r="S31">
        <v>-0.04</v>
      </c>
      <c r="T31">
        <v>-0.04</v>
      </c>
      <c r="U31">
        <v>-0.02</v>
      </c>
      <c r="V31">
        <v>-0.03</v>
      </c>
      <c r="W31">
        <v>-0.02</v>
      </c>
      <c r="X31">
        <v>-0.01</v>
      </c>
      <c r="Y31">
        <v>0.01</v>
      </c>
      <c r="Z31">
        <v>0.03</v>
      </c>
      <c r="AA31">
        <v>0.03</v>
      </c>
      <c r="AB31">
        <v>0.03</v>
      </c>
      <c r="AC31">
        <v>0.04</v>
      </c>
      <c r="AD31">
        <v>0.06</v>
      </c>
      <c r="AE31">
        <v>0.06</v>
      </c>
      <c r="AF31">
        <v>0.06</v>
      </c>
      <c r="AG31">
        <v>0.04</v>
      </c>
      <c r="AH31">
        <v>0.02</v>
      </c>
      <c r="AI31">
        <v>0.05</v>
      </c>
      <c r="AJ31">
        <v>0.04</v>
      </c>
      <c r="AK31">
        <v>0.06</v>
      </c>
      <c r="AL31">
        <v>0.05</v>
      </c>
      <c r="AM31">
        <v>0.04</v>
      </c>
      <c r="AN31">
        <v>0.04</v>
      </c>
      <c r="AO31">
        <v>0.03</v>
      </c>
      <c r="AP31">
        <v>0.01</v>
      </c>
      <c r="AQ31">
        <v>-0.02</v>
      </c>
      <c r="AR31">
        <v>-0.01</v>
      </c>
      <c r="AS31">
        <v>-0.01</v>
      </c>
      <c r="AT31">
        <v>0.01</v>
      </c>
      <c r="AU31">
        <v>0.01</v>
      </c>
      <c r="AV31">
        <v>0.01</v>
      </c>
      <c r="AW31">
        <v>0.02</v>
      </c>
      <c r="AX31">
        <v>0.05</v>
      </c>
      <c r="AY31">
        <v>0.15</v>
      </c>
      <c r="AZ31">
        <v>0.11</v>
      </c>
      <c r="BA31">
        <v>0.11</v>
      </c>
      <c r="BB31">
        <v>7.0000000000000007E-2</v>
      </c>
      <c r="BC31">
        <v>0</v>
      </c>
      <c r="BD31">
        <v>0.05</v>
      </c>
      <c r="BE31">
        <v>0.02</v>
      </c>
      <c r="BF31">
        <v>0.01</v>
      </c>
      <c r="BG31">
        <v>0</v>
      </c>
      <c r="BH31">
        <v>-0.01</v>
      </c>
      <c r="BI31">
        <v>-0.01</v>
      </c>
      <c r="BJ31">
        <v>-0.01</v>
      </c>
      <c r="BK31">
        <v>0</v>
      </c>
      <c r="BL31">
        <v>0</v>
      </c>
      <c r="BM31">
        <v>0.01</v>
      </c>
      <c r="BN31">
        <v>0.03</v>
      </c>
      <c r="BO31">
        <v>0.03</v>
      </c>
      <c r="BP31">
        <v>0.03</v>
      </c>
      <c r="BQ31">
        <v>0.03</v>
      </c>
      <c r="BR31">
        <v>0.02</v>
      </c>
      <c r="BS31">
        <v>0.02</v>
      </c>
      <c r="BT31">
        <v>0.01</v>
      </c>
      <c r="BU31">
        <v>0.01</v>
      </c>
      <c r="BV31">
        <v>0.01</v>
      </c>
      <c r="BW31">
        <v>0.01</v>
      </c>
      <c r="BX31">
        <v>0.02</v>
      </c>
      <c r="BY31">
        <v>0.02</v>
      </c>
      <c r="BZ31">
        <v>0.03</v>
      </c>
      <c r="CA31">
        <v>0.03</v>
      </c>
      <c r="CB31">
        <v>0.04</v>
      </c>
      <c r="CC31">
        <v>0.05</v>
      </c>
      <c r="CD31">
        <v>0.05</v>
      </c>
      <c r="CE31">
        <v>7.0000000000000007E-2</v>
      </c>
      <c r="CF31">
        <v>0.05</v>
      </c>
      <c r="CG31">
        <v>0.05</v>
      </c>
      <c r="CH31">
        <v>0.04</v>
      </c>
      <c r="CI31">
        <v>0.02</v>
      </c>
      <c r="CJ31">
        <v>0.03</v>
      </c>
      <c r="CK31">
        <v>0.03</v>
      </c>
      <c r="CL31">
        <v>0.02</v>
      </c>
      <c r="CM31">
        <v>0.03</v>
      </c>
      <c r="CN31">
        <v>0.03</v>
      </c>
      <c r="CO31">
        <v>0.03</v>
      </c>
      <c r="CP31">
        <v>0.04</v>
      </c>
      <c r="CQ31">
        <v>0.04</v>
      </c>
      <c r="CR31">
        <v>0.02</v>
      </c>
      <c r="CS31">
        <v>0.02</v>
      </c>
      <c r="CT31">
        <v>0.02</v>
      </c>
      <c r="CU31">
        <v>0.01</v>
      </c>
      <c r="CV31">
        <v>0.02</v>
      </c>
      <c r="CW31">
        <v>0.02</v>
      </c>
      <c r="CX31">
        <v>0.01</v>
      </c>
      <c r="CY31">
        <v>0.01</v>
      </c>
      <c r="CZ31">
        <v>0.01</v>
      </c>
      <c r="DA31">
        <v>0.01</v>
      </c>
      <c r="DB31">
        <v>0.01</v>
      </c>
      <c r="DC31">
        <v>0.02</v>
      </c>
      <c r="DD31">
        <v>0.02</v>
      </c>
      <c r="DE31">
        <v>0.03</v>
      </c>
      <c r="DF31">
        <v>0.03</v>
      </c>
      <c r="DG31">
        <v>0.04</v>
      </c>
      <c r="DH31">
        <v>0.03</v>
      </c>
      <c r="DI31">
        <v>0.03</v>
      </c>
      <c r="DJ31">
        <v>0.02</v>
      </c>
      <c r="DK31">
        <v>0.02</v>
      </c>
      <c r="DL31">
        <v>0.02</v>
      </c>
      <c r="DM31">
        <v>0.02</v>
      </c>
      <c r="DN31">
        <v>0.02</v>
      </c>
    </row>
    <row r="32" spans="1:118" x14ac:dyDescent="0.45">
      <c r="A32" s="2" t="s">
        <v>8</v>
      </c>
      <c r="B32" t="s">
        <v>49</v>
      </c>
      <c r="G32">
        <v>4838</v>
      </c>
      <c r="H32">
        <v>4587</v>
      </c>
      <c r="I32">
        <v>6258</v>
      </c>
      <c r="J32">
        <v>7721</v>
      </c>
      <c r="K32">
        <v>8663</v>
      </c>
      <c r="L32">
        <v>9756</v>
      </c>
      <c r="M32">
        <v>10223</v>
      </c>
      <c r="N32">
        <v>8196</v>
      </c>
      <c r="O32">
        <v>12280</v>
      </c>
      <c r="P32">
        <v>10450</v>
      </c>
      <c r="Q32">
        <v>10570</v>
      </c>
      <c r="R32">
        <v>5959</v>
      </c>
      <c r="S32">
        <v>5347</v>
      </c>
      <c r="T32">
        <v>5552</v>
      </c>
      <c r="U32">
        <v>5405</v>
      </c>
      <c r="V32">
        <v>6000</v>
      </c>
      <c r="W32">
        <v>7610</v>
      </c>
      <c r="X32">
        <v>7151</v>
      </c>
      <c r="Y32">
        <v>9984</v>
      </c>
      <c r="Z32">
        <v>9866</v>
      </c>
      <c r="AA32">
        <v>10945</v>
      </c>
      <c r="AB32">
        <v>12253</v>
      </c>
      <c r="AC32">
        <v>12725</v>
      </c>
      <c r="AD32">
        <v>11023</v>
      </c>
      <c r="AE32">
        <v>10808</v>
      </c>
      <c r="AF32">
        <v>12942</v>
      </c>
      <c r="AG32">
        <v>15911</v>
      </c>
      <c r="AH32">
        <v>15014</v>
      </c>
      <c r="AI32">
        <v>18055</v>
      </c>
      <c r="AJ32">
        <v>19004</v>
      </c>
      <c r="AK32">
        <v>18545</v>
      </c>
      <c r="AL32">
        <v>18394</v>
      </c>
      <c r="AM32">
        <v>16985</v>
      </c>
      <c r="AN32">
        <v>18361</v>
      </c>
      <c r="AO32">
        <v>19643</v>
      </c>
      <c r="AP32">
        <v>20662</v>
      </c>
      <c r="AQ32">
        <v>23035</v>
      </c>
      <c r="AR32">
        <v>20509</v>
      </c>
      <c r="AS32">
        <v>20118</v>
      </c>
      <c r="AT32">
        <v>18951</v>
      </c>
      <c r="AU32">
        <v>18448</v>
      </c>
      <c r="AV32">
        <v>16245</v>
      </c>
      <c r="AW32">
        <v>17618</v>
      </c>
      <c r="AX32">
        <v>14054</v>
      </c>
      <c r="AY32">
        <v>13376</v>
      </c>
      <c r="AZ32">
        <v>10901</v>
      </c>
      <c r="BA32">
        <v>12683</v>
      </c>
      <c r="BB32">
        <v>11755</v>
      </c>
      <c r="BC32">
        <v>10006</v>
      </c>
      <c r="BD32">
        <v>9095</v>
      </c>
      <c r="BE32">
        <v>10290</v>
      </c>
      <c r="BF32">
        <v>11251</v>
      </c>
      <c r="BG32">
        <v>12129</v>
      </c>
      <c r="BH32">
        <v>12820</v>
      </c>
      <c r="BI32">
        <v>12550</v>
      </c>
      <c r="BJ32">
        <v>13933</v>
      </c>
      <c r="BK32">
        <v>13181</v>
      </c>
      <c r="BL32">
        <v>13947</v>
      </c>
      <c r="BM32">
        <v>14020</v>
      </c>
      <c r="BN32">
        <v>11414</v>
      </c>
      <c r="BO32">
        <v>12108</v>
      </c>
      <c r="BP32">
        <v>14175</v>
      </c>
      <c r="BQ32">
        <v>12730</v>
      </c>
      <c r="BR32">
        <v>12634</v>
      </c>
      <c r="BS32">
        <v>12760</v>
      </c>
      <c r="BT32">
        <v>15261</v>
      </c>
      <c r="BU32">
        <v>15333</v>
      </c>
      <c r="BV32">
        <v>16348</v>
      </c>
      <c r="BW32">
        <v>16362</v>
      </c>
      <c r="BX32">
        <v>14418</v>
      </c>
      <c r="BY32">
        <v>15013</v>
      </c>
      <c r="BZ32">
        <v>14952</v>
      </c>
      <c r="CA32">
        <v>15903</v>
      </c>
      <c r="CB32">
        <v>16019</v>
      </c>
      <c r="CC32">
        <v>16328</v>
      </c>
      <c r="CD32">
        <v>17953</v>
      </c>
      <c r="CE32">
        <v>18589</v>
      </c>
      <c r="CF32">
        <v>20533</v>
      </c>
      <c r="CG32">
        <v>19530</v>
      </c>
      <c r="CH32">
        <v>18330</v>
      </c>
      <c r="CI32">
        <v>20618</v>
      </c>
      <c r="CJ32">
        <v>22756</v>
      </c>
      <c r="CK32">
        <v>25612</v>
      </c>
      <c r="CL32">
        <v>28134</v>
      </c>
      <c r="CM32">
        <v>32758</v>
      </c>
      <c r="CN32">
        <v>35478</v>
      </c>
      <c r="CO32">
        <v>34448</v>
      </c>
      <c r="CP32">
        <v>41382</v>
      </c>
      <c r="CQ32">
        <v>35181</v>
      </c>
      <c r="CR32">
        <v>42093</v>
      </c>
      <c r="CS32">
        <v>46678</v>
      </c>
      <c r="CT32">
        <v>45164</v>
      </c>
      <c r="CU32">
        <v>42321</v>
      </c>
      <c r="CV32">
        <v>43215</v>
      </c>
      <c r="CW32">
        <v>46888</v>
      </c>
      <c r="CX32">
        <v>55420</v>
      </c>
      <c r="CY32">
        <v>57904</v>
      </c>
      <c r="CZ32">
        <v>56003</v>
      </c>
      <c r="DA32">
        <v>57468</v>
      </c>
      <c r="DB32">
        <v>52893</v>
      </c>
      <c r="DC32">
        <v>60057</v>
      </c>
      <c r="DD32">
        <v>66667</v>
      </c>
      <c r="DE32">
        <v>68004</v>
      </c>
      <c r="DF32">
        <v>67973</v>
      </c>
      <c r="DG32">
        <v>75889</v>
      </c>
      <c r="DH32">
        <v>83739</v>
      </c>
      <c r="DI32">
        <v>77485</v>
      </c>
      <c r="DJ32">
        <v>81537</v>
      </c>
      <c r="DK32">
        <v>93185</v>
      </c>
      <c r="DL32">
        <v>121130</v>
      </c>
      <c r="DM32">
        <v>121655</v>
      </c>
      <c r="DN32">
        <v>144839</v>
      </c>
    </row>
    <row r="33" spans="1:118" x14ac:dyDescent="0.45">
      <c r="A33" s="2" t="s">
        <v>8</v>
      </c>
      <c r="B33" t="s">
        <v>50</v>
      </c>
      <c r="K33" s="4">
        <v>0.79069999999999996</v>
      </c>
      <c r="L33" s="4">
        <v>1.1269</v>
      </c>
      <c r="M33" s="4">
        <v>0.63370000000000004</v>
      </c>
      <c r="N33" s="4">
        <v>6.1499999999999999E-2</v>
      </c>
      <c r="O33" s="4">
        <v>0.41749999999999998</v>
      </c>
      <c r="P33" s="4">
        <v>7.1099999999999997E-2</v>
      </c>
      <c r="Q33" s="4">
        <v>3.4000000000000002E-2</v>
      </c>
      <c r="R33" s="4">
        <v>-0.27289999999999998</v>
      </c>
      <c r="S33" s="4">
        <v>-0.56459999999999999</v>
      </c>
      <c r="T33" s="4">
        <v>-0.46870000000000001</v>
      </c>
      <c r="U33" s="4">
        <v>-0.48870000000000002</v>
      </c>
      <c r="V33" s="4">
        <v>6.7999999999999996E-3</v>
      </c>
      <c r="W33" s="4">
        <v>0.42330000000000001</v>
      </c>
      <c r="X33" s="4">
        <v>0.28799999999999998</v>
      </c>
      <c r="Y33" s="4">
        <v>0.84719999999999995</v>
      </c>
      <c r="Z33" s="4">
        <v>0.64439999999999997</v>
      </c>
      <c r="AA33" s="4">
        <v>0.43819999999999998</v>
      </c>
      <c r="AB33" s="4">
        <v>0.71340000000000003</v>
      </c>
      <c r="AC33" s="4">
        <v>0.27460000000000001</v>
      </c>
      <c r="AD33" s="4">
        <v>0.1173</v>
      </c>
      <c r="AE33" s="4">
        <v>-1.2500000000000001E-2</v>
      </c>
      <c r="AF33" s="4">
        <v>5.6300000000000003E-2</v>
      </c>
      <c r="AG33" s="4">
        <v>0.25040000000000001</v>
      </c>
      <c r="AH33" s="4">
        <v>0.36209999999999998</v>
      </c>
      <c r="AI33" s="4">
        <v>0.67059999999999997</v>
      </c>
      <c r="AJ33" s="4">
        <v>0.46839999999999998</v>
      </c>
      <c r="AK33" s="4">
        <v>0.16550000000000001</v>
      </c>
      <c r="AL33" s="4">
        <v>0.22509999999999999</v>
      </c>
      <c r="AM33" s="4">
        <v>-5.9299999999999999E-2</v>
      </c>
      <c r="AN33" s="4">
        <v>-3.39E-2</v>
      </c>
      <c r="AO33" s="4">
        <v>5.9200000000000003E-2</v>
      </c>
      <c r="AP33" s="4">
        <v>0.12330000000000001</v>
      </c>
      <c r="AQ33" s="4">
        <v>0.35620000000000002</v>
      </c>
      <c r="AR33" s="4">
        <v>0.11700000000000001</v>
      </c>
      <c r="AS33" s="4">
        <v>2.4199999999999999E-2</v>
      </c>
      <c r="AT33" s="4">
        <v>-8.2799999999999999E-2</v>
      </c>
      <c r="AU33" s="4">
        <v>-0.1991</v>
      </c>
      <c r="AV33" s="4">
        <v>-0.2079</v>
      </c>
      <c r="AW33" s="4">
        <v>-0.12429999999999999</v>
      </c>
      <c r="AX33" s="4">
        <v>-0.25840000000000002</v>
      </c>
      <c r="AY33" s="4">
        <v>-0.27500000000000002</v>
      </c>
      <c r="AZ33" s="4">
        <v>-0.32890000000000003</v>
      </c>
      <c r="BA33" s="4">
        <v>-0.28010000000000002</v>
      </c>
      <c r="BB33" s="4">
        <v>-0.1636</v>
      </c>
      <c r="BC33" s="4">
        <v>-0.25190000000000001</v>
      </c>
      <c r="BD33" s="4">
        <v>-0.16569999999999999</v>
      </c>
      <c r="BE33" s="4">
        <v>-0.18870000000000001</v>
      </c>
      <c r="BF33" s="4">
        <v>-4.2799999999999998E-2</v>
      </c>
      <c r="BG33" s="4">
        <v>0.2122</v>
      </c>
      <c r="BH33" s="4">
        <v>0.40949999999999998</v>
      </c>
      <c r="BI33" s="4">
        <v>0.21959999999999999</v>
      </c>
      <c r="BJ33" s="4">
        <v>0.2384</v>
      </c>
      <c r="BK33" s="4">
        <v>8.6699999999999999E-2</v>
      </c>
      <c r="BL33" s="4">
        <v>8.7900000000000006E-2</v>
      </c>
      <c r="BM33" s="4">
        <v>0.1171</v>
      </c>
      <c r="BN33" s="4">
        <v>-0.18079999999999999</v>
      </c>
      <c r="BO33" s="4">
        <v>-8.14E-2</v>
      </c>
      <c r="BP33" s="4">
        <v>1.6400000000000001E-2</v>
      </c>
      <c r="BQ33" s="4">
        <v>-9.1999999999999998E-2</v>
      </c>
      <c r="BR33" s="4">
        <v>0.10680000000000001</v>
      </c>
      <c r="BS33" s="4">
        <v>5.3800000000000001E-2</v>
      </c>
      <c r="BT33" s="4">
        <v>7.6600000000000001E-2</v>
      </c>
      <c r="BU33" s="4">
        <v>0.2044</v>
      </c>
      <c r="BV33" s="4">
        <v>0.29399999999999998</v>
      </c>
      <c r="BW33" s="4">
        <v>0.2823</v>
      </c>
      <c r="BX33" s="4">
        <v>-5.5300000000000002E-2</v>
      </c>
      <c r="BY33" s="4">
        <v>-2.0799999999999999E-2</v>
      </c>
      <c r="BZ33" s="4">
        <v>-8.5400000000000004E-2</v>
      </c>
      <c r="CA33" s="4">
        <v>-2.81E-2</v>
      </c>
      <c r="CB33" s="4">
        <v>0.1111</v>
      </c>
      <c r="CC33" s="4">
        <v>8.7599999999999997E-2</v>
      </c>
      <c r="CD33" s="4">
        <v>0.20069999999999999</v>
      </c>
      <c r="CE33" s="4">
        <v>0.16889999999999999</v>
      </c>
      <c r="CF33" s="4">
        <v>0.28179999999999999</v>
      </c>
      <c r="CG33" s="4">
        <v>0.1961</v>
      </c>
      <c r="CH33" s="4">
        <v>2.1000000000000001E-2</v>
      </c>
      <c r="CI33" s="4">
        <v>0.10920000000000001</v>
      </c>
      <c r="CJ33" s="4">
        <v>0.1082</v>
      </c>
      <c r="CK33" s="4">
        <v>0.31140000000000001</v>
      </c>
      <c r="CL33" s="4">
        <v>0.53490000000000004</v>
      </c>
      <c r="CM33" s="4">
        <v>0.58879999999999999</v>
      </c>
      <c r="CN33" s="4">
        <v>0.55910000000000004</v>
      </c>
      <c r="CO33" s="4">
        <v>0.34499999999999997</v>
      </c>
      <c r="CP33" s="4">
        <v>0.47089999999999999</v>
      </c>
      <c r="CQ33" s="4">
        <v>7.3999999999999996E-2</v>
      </c>
      <c r="CR33" s="4">
        <v>0.1865</v>
      </c>
      <c r="CS33" s="4">
        <v>0.35499999999999998</v>
      </c>
      <c r="CT33" s="4">
        <v>9.1399999999999995E-2</v>
      </c>
      <c r="CU33" s="4">
        <v>0.20300000000000001</v>
      </c>
      <c r="CV33" s="4">
        <v>2.6700000000000002E-2</v>
      </c>
      <c r="CW33" s="4">
        <v>4.4999999999999997E-3</v>
      </c>
      <c r="CX33" s="4">
        <v>0.2271</v>
      </c>
      <c r="CY33" s="4">
        <v>0.36820000000000003</v>
      </c>
      <c r="CZ33" s="4">
        <v>0.2959</v>
      </c>
      <c r="DA33" s="4">
        <v>0.22559999999999999</v>
      </c>
      <c r="DB33" s="4">
        <v>-4.5600000000000002E-2</v>
      </c>
      <c r="DC33" s="4">
        <v>3.7199999999999997E-2</v>
      </c>
      <c r="DD33" s="4">
        <v>0.19040000000000001</v>
      </c>
      <c r="DE33" s="4">
        <v>0.18329999999999999</v>
      </c>
      <c r="DF33" s="4">
        <v>0.28510000000000002</v>
      </c>
      <c r="DG33" s="4">
        <v>0.2636</v>
      </c>
      <c r="DH33" s="4">
        <v>0.25609999999999999</v>
      </c>
      <c r="DI33" s="4">
        <v>0.1394</v>
      </c>
      <c r="DJ33" s="4">
        <v>0.19950000000000001</v>
      </c>
      <c r="DK33" s="4">
        <v>0.22789999999999999</v>
      </c>
      <c r="DL33" s="4">
        <v>0.44650000000000001</v>
      </c>
      <c r="DM33" s="4">
        <v>0.57010000000000005</v>
      </c>
      <c r="DN33" s="4">
        <v>0.57010000000000005</v>
      </c>
    </row>
    <row r="34" spans="1:118" x14ac:dyDescent="0.45">
      <c r="A34" s="2" t="s">
        <v>8</v>
      </c>
      <c r="B34" t="s">
        <v>51</v>
      </c>
      <c r="C34">
        <v>660</v>
      </c>
      <c r="D34">
        <v>662</v>
      </c>
      <c r="E34">
        <v>764</v>
      </c>
      <c r="F34">
        <v>766</v>
      </c>
      <c r="G34">
        <v>5598</v>
      </c>
      <c r="H34">
        <v>5334</v>
      </c>
      <c r="I34">
        <v>7015</v>
      </c>
      <c r="J34">
        <v>8476</v>
      </c>
      <c r="K34">
        <v>9415</v>
      </c>
      <c r="L34">
        <v>10519</v>
      </c>
      <c r="M34">
        <v>10978</v>
      </c>
      <c r="N34">
        <v>8940</v>
      </c>
      <c r="O34">
        <v>13038</v>
      </c>
      <c r="P34">
        <v>11495</v>
      </c>
      <c r="Q34">
        <v>11590</v>
      </c>
      <c r="R34">
        <v>6991</v>
      </c>
      <c r="S34">
        <v>6381</v>
      </c>
      <c r="T34">
        <v>6590</v>
      </c>
      <c r="U34">
        <v>6445</v>
      </c>
      <c r="V34">
        <v>7030</v>
      </c>
      <c r="W34">
        <v>8350</v>
      </c>
      <c r="X34">
        <v>7878</v>
      </c>
      <c r="Y34">
        <v>10694</v>
      </c>
      <c r="Z34">
        <v>10592</v>
      </c>
      <c r="AA34">
        <v>12029</v>
      </c>
      <c r="AB34">
        <v>13334</v>
      </c>
      <c r="AC34">
        <v>13806</v>
      </c>
      <c r="AD34">
        <v>12102</v>
      </c>
      <c r="AE34">
        <v>12280</v>
      </c>
      <c r="AF34">
        <v>14408</v>
      </c>
      <c r="AG34">
        <v>17383</v>
      </c>
      <c r="AH34">
        <v>16482</v>
      </c>
      <c r="AI34">
        <v>19533</v>
      </c>
      <c r="AJ34">
        <v>20271</v>
      </c>
      <c r="AK34">
        <v>19813</v>
      </c>
      <c r="AL34">
        <v>19650</v>
      </c>
      <c r="AM34">
        <v>18250</v>
      </c>
      <c r="AN34">
        <v>19628</v>
      </c>
      <c r="AO34">
        <v>20908</v>
      </c>
      <c r="AP34">
        <v>21940</v>
      </c>
      <c r="AQ34">
        <v>24314</v>
      </c>
      <c r="AR34">
        <v>21784</v>
      </c>
      <c r="AS34">
        <v>21286</v>
      </c>
      <c r="AT34">
        <v>20121</v>
      </c>
      <c r="AU34">
        <v>19628</v>
      </c>
      <c r="AV34">
        <v>17420</v>
      </c>
      <c r="AW34">
        <v>19777</v>
      </c>
      <c r="AX34">
        <v>16220</v>
      </c>
      <c r="AY34">
        <v>15544</v>
      </c>
      <c r="AZ34">
        <v>13067</v>
      </c>
      <c r="BA34">
        <v>14848</v>
      </c>
      <c r="BB34">
        <v>13923</v>
      </c>
      <c r="BC34">
        <v>12179</v>
      </c>
      <c r="BD34">
        <v>11137</v>
      </c>
      <c r="BE34">
        <v>12306</v>
      </c>
      <c r="BF34">
        <v>13256</v>
      </c>
      <c r="BG34">
        <v>14146</v>
      </c>
      <c r="BH34">
        <v>14843</v>
      </c>
      <c r="BI34">
        <v>14575</v>
      </c>
      <c r="BJ34">
        <v>15736</v>
      </c>
      <c r="BK34">
        <v>14980</v>
      </c>
      <c r="BL34">
        <v>15750</v>
      </c>
      <c r="BM34">
        <v>15829</v>
      </c>
      <c r="BN34">
        <v>13688</v>
      </c>
      <c r="BO34">
        <v>14395</v>
      </c>
      <c r="BP34">
        <v>16099</v>
      </c>
      <c r="BQ34">
        <v>14628</v>
      </c>
      <c r="BR34">
        <v>14504</v>
      </c>
      <c r="BS34">
        <v>14644</v>
      </c>
      <c r="BT34">
        <v>17214</v>
      </c>
      <c r="BU34">
        <v>17300</v>
      </c>
      <c r="BV34">
        <v>18258</v>
      </c>
      <c r="BW34">
        <v>18148</v>
      </c>
      <c r="BX34">
        <v>16182</v>
      </c>
      <c r="BY34">
        <v>17095</v>
      </c>
      <c r="BZ34">
        <v>17026</v>
      </c>
      <c r="CA34">
        <v>17959</v>
      </c>
      <c r="CB34">
        <v>18478</v>
      </c>
      <c r="CC34">
        <v>18804</v>
      </c>
      <c r="CD34">
        <v>20473</v>
      </c>
      <c r="CE34">
        <v>21072</v>
      </c>
      <c r="CF34">
        <v>23025</v>
      </c>
      <c r="CG34">
        <v>22060</v>
      </c>
      <c r="CH34">
        <v>21319</v>
      </c>
      <c r="CI34">
        <v>23540</v>
      </c>
      <c r="CJ34">
        <v>25653</v>
      </c>
      <c r="CK34">
        <v>28834</v>
      </c>
      <c r="CL34">
        <v>31190</v>
      </c>
      <c r="CM34">
        <v>35789</v>
      </c>
      <c r="CN34">
        <v>39141</v>
      </c>
      <c r="CO34">
        <v>38149</v>
      </c>
      <c r="CP34">
        <v>45119</v>
      </c>
      <c r="CQ34">
        <v>39511</v>
      </c>
      <c r="CR34">
        <v>46340</v>
      </c>
      <c r="CS34">
        <v>50991</v>
      </c>
      <c r="CT34">
        <v>49524</v>
      </c>
      <c r="CU34">
        <v>46501</v>
      </c>
      <c r="CV34">
        <v>48239</v>
      </c>
      <c r="CW34">
        <v>52174</v>
      </c>
      <c r="CX34">
        <v>60724</v>
      </c>
      <c r="CY34">
        <v>63224</v>
      </c>
      <c r="CZ34">
        <v>61277</v>
      </c>
      <c r="DA34">
        <v>62751</v>
      </c>
      <c r="DB34">
        <v>57506</v>
      </c>
      <c r="DC34">
        <v>64753</v>
      </c>
      <c r="DD34">
        <v>72765</v>
      </c>
      <c r="DE34">
        <v>74150</v>
      </c>
      <c r="DF34">
        <v>73995</v>
      </c>
      <c r="DG34">
        <v>82057</v>
      </c>
      <c r="DH34">
        <v>89839</v>
      </c>
      <c r="DI34">
        <v>84192</v>
      </c>
      <c r="DJ34">
        <v>88286</v>
      </c>
      <c r="DK34">
        <v>99974</v>
      </c>
      <c r="DL34">
        <v>127852</v>
      </c>
      <c r="DM34">
        <v>128444</v>
      </c>
      <c r="DN34">
        <v>152317</v>
      </c>
    </row>
    <row r="35" spans="1:118" x14ac:dyDescent="0.45">
      <c r="A35" s="2" t="s">
        <v>8</v>
      </c>
      <c r="B35" t="s">
        <v>52</v>
      </c>
      <c r="G35">
        <v>15.74</v>
      </c>
      <c r="H35">
        <v>14.31</v>
      </c>
      <c r="I35">
        <v>18.18</v>
      </c>
      <c r="J35">
        <v>20.309999999999999</v>
      </c>
      <c r="K35">
        <v>21.66</v>
      </c>
      <c r="L35">
        <v>21.99</v>
      </c>
      <c r="M35">
        <v>22.01</v>
      </c>
      <c r="N35">
        <v>16.95</v>
      </c>
      <c r="O35">
        <v>26.89</v>
      </c>
      <c r="P35">
        <v>23.65</v>
      </c>
      <c r="Q35">
        <v>24.53</v>
      </c>
      <c r="R35">
        <v>16.11</v>
      </c>
      <c r="S35">
        <v>18.11</v>
      </c>
      <c r="T35">
        <v>38.74</v>
      </c>
      <c r="U35">
        <v>316.08</v>
      </c>
      <c r="V35">
        <v>3157.75</v>
      </c>
      <c r="W35">
        <v>165.07</v>
      </c>
      <c r="X35">
        <v>39.880000000000003</v>
      </c>
      <c r="Y35">
        <v>33.6</v>
      </c>
      <c r="Z35">
        <v>29.48</v>
      </c>
      <c r="AA35">
        <v>26.6</v>
      </c>
      <c r="AB35">
        <v>24.46</v>
      </c>
      <c r="AC35">
        <v>22.82</v>
      </c>
      <c r="AD35">
        <v>17.23</v>
      </c>
      <c r="AE35">
        <v>16.2</v>
      </c>
      <c r="AF35">
        <v>16.54</v>
      </c>
      <c r="AG35">
        <v>17.510000000000002</v>
      </c>
      <c r="AH35">
        <v>14.3</v>
      </c>
      <c r="AI35">
        <v>14.38</v>
      </c>
      <c r="AJ35">
        <v>13.35</v>
      </c>
      <c r="AK35">
        <v>12.17</v>
      </c>
      <c r="AL35">
        <v>11.55</v>
      </c>
      <c r="AM35">
        <v>10.3</v>
      </c>
      <c r="AN35">
        <v>11.47</v>
      </c>
      <c r="AO35">
        <v>12.21</v>
      </c>
      <c r="AP35">
        <v>13.54</v>
      </c>
      <c r="AQ35">
        <v>16.53</v>
      </c>
      <c r="AR35">
        <v>14.47</v>
      </c>
      <c r="AS35">
        <v>14.13</v>
      </c>
      <c r="AT35">
        <v>12.4</v>
      </c>
      <c r="AU35">
        <v>11.2</v>
      </c>
      <c r="AV35">
        <v>10.32</v>
      </c>
      <c r="AW35">
        <v>12.09</v>
      </c>
      <c r="AX35">
        <v>10.43</v>
      </c>
      <c r="AY35">
        <v>11.31</v>
      </c>
      <c r="AZ35">
        <v>10.3</v>
      </c>
      <c r="BA35">
        <v>12.81</v>
      </c>
      <c r="BB35">
        <v>1728.61</v>
      </c>
      <c r="BC35">
        <v>-142.94</v>
      </c>
      <c r="BD35">
        <v>-118.27</v>
      </c>
      <c r="BE35">
        <v>-243.26</v>
      </c>
      <c r="BF35">
        <v>12.34</v>
      </c>
      <c r="BG35">
        <v>11.47</v>
      </c>
      <c r="BH35">
        <v>11.44</v>
      </c>
      <c r="BI35">
        <v>11.6</v>
      </c>
      <c r="BJ35">
        <v>12.97</v>
      </c>
      <c r="BK35">
        <v>12.34</v>
      </c>
      <c r="BL35">
        <v>12.28</v>
      </c>
      <c r="BM35">
        <v>11.99</v>
      </c>
      <c r="BN35">
        <v>10.79</v>
      </c>
      <c r="BO35">
        <v>11.92</v>
      </c>
      <c r="BP35">
        <v>15.57</v>
      </c>
      <c r="BQ35">
        <v>16.25</v>
      </c>
      <c r="BR35">
        <v>13.89</v>
      </c>
      <c r="BS35">
        <v>14.14</v>
      </c>
      <c r="BT35">
        <v>16.010000000000002</v>
      </c>
      <c r="BU35">
        <v>13.23</v>
      </c>
      <c r="BV35">
        <v>14.67</v>
      </c>
      <c r="BW35">
        <v>14.04</v>
      </c>
      <c r="BX35">
        <v>12.24</v>
      </c>
      <c r="BY35">
        <v>13.09</v>
      </c>
      <c r="BZ35">
        <v>12.35</v>
      </c>
      <c r="CA35">
        <v>12.41</v>
      </c>
      <c r="CB35">
        <v>12.76</v>
      </c>
      <c r="CC35">
        <v>12.32</v>
      </c>
      <c r="CD35">
        <v>13.73</v>
      </c>
      <c r="CE35">
        <v>14.66</v>
      </c>
      <c r="CF35">
        <v>16.690000000000001</v>
      </c>
      <c r="CG35">
        <v>18.46</v>
      </c>
      <c r="CH35">
        <v>18.739999999999998</v>
      </c>
      <c r="CI35">
        <v>20</v>
      </c>
      <c r="CJ35">
        <v>19.010000000000002</v>
      </c>
      <c r="CK35">
        <v>18.64</v>
      </c>
      <c r="CL35">
        <v>20.11</v>
      </c>
      <c r="CM35">
        <v>20.57</v>
      </c>
      <c r="CN35">
        <v>18.82</v>
      </c>
      <c r="CO35">
        <v>15.56</v>
      </c>
      <c r="CP35">
        <v>14.21</v>
      </c>
      <c r="CQ35">
        <v>13.56</v>
      </c>
      <c r="CR35">
        <v>14.28</v>
      </c>
      <c r="CS35">
        <v>14.48</v>
      </c>
      <c r="CT35">
        <v>14.4</v>
      </c>
      <c r="CU35">
        <v>10.73</v>
      </c>
      <c r="CV35">
        <v>12.15</v>
      </c>
      <c r="CW35">
        <v>10.73</v>
      </c>
      <c r="CX35">
        <v>10.96</v>
      </c>
      <c r="CY35">
        <v>10.199999999999999</v>
      </c>
      <c r="CZ35">
        <v>8.67</v>
      </c>
      <c r="DA35">
        <v>10.53</v>
      </c>
      <c r="DB35">
        <v>13.07</v>
      </c>
      <c r="DC35">
        <v>18.07</v>
      </c>
      <c r="DD35">
        <v>30.89</v>
      </c>
      <c r="DE35">
        <v>82.44</v>
      </c>
      <c r="DF35">
        <v>81.849999999999994</v>
      </c>
      <c r="DG35">
        <v>109.26</v>
      </c>
      <c r="DH35">
        <v>101.13</v>
      </c>
      <c r="DI35">
        <v>45.22</v>
      </c>
      <c r="DJ35">
        <v>30.12</v>
      </c>
      <c r="DK35">
        <v>24.11</v>
      </c>
      <c r="DL35">
        <v>21.11</v>
      </c>
      <c r="DM35">
        <v>17.73</v>
      </c>
      <c r="DN35">
        <v>17.97</v>
      </c>
    </row>
    <row r="36" spans="1:118" x14ac:dyDescent="0.45">
      <c r="A36" s="2" t="s">
        <v>8</v>
      </c>
      <c r="B36" t="s">
        <v>53</v>
      </c>
      <c r="G36">
        <v>1.39</v>
      </c>
      <c r="H36">
        <v>1.26</v>
      </c>
      <c r="I36">
        <v>1.6</v>
      </c>
      <c r="J36">
        <v>1.83</v>
      </c>
      <c r="K36">
        <v>1.88</v>
      </c>
      <c r="L36">
        <v>1.99</v>
      </c>
      <c r="M36">
        <v>2</v>
      </c>
      <c r="N36">
        <v>1.55</v>
      </c>
      <c r="O36">
        <v>2.3199999999999998</v>
      </c>
      <c r="P36">
        <v>1.92</v>
      </c>
      <c r="Q36">
        <v>1.88</v>
      </c>
      <c r="R36">
        <v>1.02</v>
      </c>
      <c r="S36">
        <v>0.87</v>
      </c>
      <c r="T36">
        <v>0.88</v>
      </c>
      <c r="U36">
        <v>0.84</v>
      </c>
      <c r="V36">
        <v>0.91</v>
      </c>
      <c r="W36">
        <v>1.1200000000000001</v>
      </c>
      <c r="X36">
        <v>1.03</v>
      </c>
      <c r="Y36">
        <v>1.4</v>
      </c>
      <c r="Z36">
        <v>1.36</v>
      </c>
      <c r="AA36">
        <v>1.46</v>
      </c>
      <c r="AB36">
        <v>1.57</v>
      </c>
      <c r="AC36">
        <v>1.56</v>
      </c>
      <c r="AD36">
        <v>1.26</v>
      </c>
      <c r="AE36">
        <v>1.1599999999999999</v>
      </c>
      <c r="AF36">
        <v>1.3</v>
      </c>
      <c r="AG36">
        <v>1.5</v>
      </c>
      <c r="AH36">
        <v>1.33</v>
      </c>
      <c r="AI36">
        <v>1.52</v>
      </c>
      <c r="AJ36">
        <v>1.53</v>
      </c>
      <c r="AK36">
        <v>1.44</v>
      </c>
      <c r="AL36">
        <v>1.39</v>
      </c>
      <c r="AM36">
        <v>1.23</v>
      </c>
      <c r="AN36">
        <v>1.31</v>
      </c>
      <c r="AO36">
        <v>1.38</v>
      </c>
      <c r="AP36">
        <v>1.44</v>
      </c>
      <c r="AQ36">
        <v>1.61</v>
      </c>
      <c r="AR36">
        <v>1.42</v>
      </c>
      <c r="AS36">
        <v>1.38</v>
      </c>
      <c r="AT36">
        <v>1.29</v>
      </c>
      <c r="AU36">
        <v>1.25</v>
      </c>
      <c r="AV36">
        <v>1.1000000000000001</v>
      </c>
      <c r="AW36">
        <v>1.19</v>
      </c>
      <c r="AX36">
        <v>0.95</v>
      </c>
      <c r="AY36">
        <v>0.91</v>
      </c>
      <c r="AZ36">
        <v>0.75</v>
      </c>
      <c r="BA36">
        <v>0.88</v>
      </c>
      <c r="BB36">
        <v>0.91</v>
      </c>
      <c r="BC36">
        <v>0.78</v>
      </c>
      <c r="BD36">
        <v>0.72</v>
      </c>
      <c r="BE36">
        <v>0.81</v>
      </c>
      <c r="BF36">
        <v>0.79</v>
      </c>
      <c r="BG36">
        <v>0.83</v>
      </c>
      <c r="BH36">
        <v>0.87</v>
      </c>
      <c r="BI36">
        <v>0.84</v>
      </c>
      <c r="BJ36">
        <v>0.93</v>
      </c>
      <c r="BK36">
        <v>0.87</v>
      </c>
      <c r="BL36">
        <v>0.9</v>
      </c>
      <c r="BM36">
        <v>0.9</v>
      </c>
      <c r="BN36">
        <v>0.73</v>
      </c>
      <c r="BO36">
        <v>0.77</v>
      </c>
      <c r="BP36">
        <v>0.89</v>
      </c>
      <c r="BQ36">
        <v>0.78</v>
      </c>
      <c r="BR36">
        <v>0.75</v>
      </c>
      <c r="BS36">
        <v>0.75</v>
      </c>
      <c r="BT36">
        <v>0.88</v>
      </c>
      <c r="BU36">
        <v>0.86</v>
      </c>
      <c r="BV36">
        <v>0.91</v>
      </c>
      <c r="BW36">
        <v>0.9</v>
      </c>
      <c r="BX36">
        <v>0.78</v>
      </c>
      <c r="BY36">
        <v>0.81</v>
      </c>
      <c r="BZ36">
        <v>0.79</v>
      </c>
      <c r="CA36">
        <v>0.82</v>
      </c>
      <c r="CB36">
        <v>0.82</v>
      </c>
      <c r="CC36">
        <v>0.81</v>
      </c>
      <c r="CD36">
        <v>0.87</v>
      </c>
      <c r="CE36">
        <v>0.89</v>
      </c>
      <c r="CF36">
        <v>0.95</v>
      </c>
      <c r="CG36">
        <v>0.89</v>
      </c>
      <c r="CH36">
        <v>0.81</v>
      </c>
      <c r="CI36">
        <v>0.88</v>
      </c>
      <c r="CJ36">
        <v>0.94</v>
      </c>
      <c r="CK36">
        <v>1.02</v>
      </c>
      <c r="CL36">
        <v>1.0900000000000001</v>
      </c>
      <c r="CM36">
        <v>1.22</v>
      </c>
      <c r="CN36">
        <v>1.27</v>
      </c>
      <c r="CO36">
        <v>1.17</v>
      </c>
      <c r="CP36">
        <v>1.33</v>
      </c>
      <c r="CQ36">
        <v>1.1000000000000001</v>
      </c>
      <c r="CR36">
        <v>1.24</v>
      </c>
      <c r="CS36">
        <v>1.32</v>
      </c>
      <c r="CT36">
        <v>1.24</v>
      </c>
      <c r="CU36">
        <v>1.0900000000000001</v>
      </c>
      <c r="CV36">
        <v>1.1100000000000001</v>
      </c>
      <c r="CW36">
        <v>1.1599999999999999</v>
      </c>
      <c r="CX36">
        <v>1.32</v>
      </c>
      <c r="CY36">
        <v>1.36</v>
      </c>
      <c r="CZ36">
        <v>1.25</v>
      </c>
      <c r="DA36">
        <v>1.26</v>
      </c>
      <c r="DB36">
        <v>1.1299999999999999</v>
      </c>
      <c r="DC36">
        <v>1.26</v>
      </c>
      <c r="DD36">
        <v>1.39</v>
      </c>
      <c r="DE36">
        <v>1.43</v>
      </c>
      <c r="DF36">
        <v>1.4</v>
      </c>
      <c r="DG36">
        <v>1.53</v>
      </c>
      <c r="DH36">
        <v>1.61</v>
      </c>
      <c r="DI36">
        <v>1.39</v>
      </c>
      <c r="DJ36">
        <v>1.39</v>
      </c>
      <c r="DK36">
        <v>1.5</v>
      </c>
      <c r="DL36">
        <v>1.86</v>
      </c>
      <c r="DM36">
        <v>1.79</v>
      </c>
      <c r="DN36">
        <v>2.02</v>
      </c>
    </row>
    <row r="37" spans="1:118" x14ac:dyDescent="0.45">
      <c r="A37" s="2" t="s">
        <v>8</v>
      </c>
      <c r="B37" t="s">
        <v>54</v>
      </c>
      <c r="G37">
        <v>2.89</v>
      </c>
      <c r="H37">
        <v>2.64</v>
      </c>
      <c r="I37">
        <v>3.29</v>
      </c>
      <c r="J37">
        <v>3.74</v>
      </c>
      <c r="K37">
        <v>4.0599999999999996</v>
      </c>
      <c r="L37">
        <v>4.24</v>
      </c>
      <c r="M37">
        <v>4.24</v>
      </c>
      <c r="N37">
        <v>3.4</v>
      </c>
      <c r="O37">
        <v>4.8</v>
      </c>
      <c r="P37">
        <v>3.89</v>
      </c>
      <c r="Q37">
        <v>3.83</v>
      </c>
      <c r="R37">
        <v>2.16</v>
      </c>
      <c r="S37">
        <v>1.94</v>
      </c>
      <c r="T37">
        <v>2.04</v>
      </c>
      <c r="U37">
        <v>1.98</v>
      </c>
      <c r="V37">
        <v>2.15</v>
      </c>
      <c r="W37">
        <v>2.65</v>
      </c>
      <c r="X37">
        <v>2.44</v>
      </c>
      <c r="Y37">
        <v>3.3</v>
      </c>
      <c r="Z37">
        <v>3.18</v>
      </c>
      <c r="AA37">
        <v>3.37</v>
      </c>
      <c r="AB37">
        <v>3.64</v>
      </c>
      <c r="AC37">
        <v>3.77</v>
      </c>
      <c r="AD37">
        <v>3.12</v>
      </c>
      <c r="AE37">
        <v>2.87</v>
      </c>
      <c r="AF37">
        <v>3.27</v>
      </c>
      <c r="AG37">
        <v>3.63</v>
      </c>
      <c r="AH37">
        <v>3.27</v>
      </c>
      <c r="AI37">
        <v>3.59</v>
      </c>
      <c r="AJ37">
        <v>3.43</v>
      </c>
      <c r="AK37">
        <v>3.24</v>
      </c>
      <c r="AL37">
        <v>3</v>
      </c>
      <c r="AM37">
        <v>3.3</v>
      </c>
      <c r="AN37">
        <v>3.47</v>
      </c>
      <c r="AO37">
        <v>3.51</v>
      </c>
      <c r="AP37">
        <v>3.56</v>
      </c>
      <c r="AQ37">
        <v>3.77</v>
      </c>
      <c r="AR37">
        <v>3.24</v>
      </c>
      <c r="AS37">
        <v>3.13</v>
      </c>
      <c r="AT37">
        <v>2.82</v>
      </c>
      <c r="AU37">
        <v>2.69</v>
      </c>
      <c r="AV37">
        <v>2.34</v>
      </c>
      <c r="AW37">
        <v>3.2</v>
      </c>
      <c r="AX37">
        <v>2.63</v>
      </c>
      <c r="AY37">
        <v>2.71</v>
      </c>
      <c r="AZ37">
        <v>2.2999999999999998</v>
      </c>
      <c r="BA37">
        <v>2.64</v>
      </c>
      <c r="BB37">
        <v>2.76</v>
      </c>
      <c r="BC37">
        <v>2.37</v>
      </c>
      <c r="BD37">
        <v>2.11</v>
      </c>
      <c r="BE37">
        <v>2.09</v>
      </c>
      <c r="BF37">
        <v>2.0499999999999998</v>
      </c>
      <c r="BG37">
        <v>2.11</v>
      </c>
      <c r="BH37">
        <v>2.06</v>
      </c>
      <c r="BI37">
        <v>1.99</v>
      </c>
      <c r="BJ37">
        <v>2.08</v>
      </c>
      <c r="BK37">
        <v>2.1800000000000002</v>
      </c>
      <c r="BL37">
        <v>2.21</v>
      </c>
      <c r="BM37">
        <v>2.21</v>
      </c>
      <c r="BN37">
        <v>1.96</v>
      </c>
      <c r="BO37">
        <v>2.09</v>
      </c>
      <c r="BP37">
        <v>2.27</v>
      </c>
      <c r="BQ37">
        <v>2.0299999999999998</v>
      </c>
      <c r="BR37">
        <v>1.93</v>
      </c>
      <c r="BS37">
        <v>2.12</v>
      </c>
      <c r="BT37">
        <v>2.39</v>
      </c>
      <c r="BU37">
        <v>2.35</v>
      </c>
      <c r="BV37">
        <v>2.41</v>
      </c>
      <c r="BW37">
        <v>2.64</v>
      </c>
      <c r="BX37">
        <v>2.2400000000000002</v>
      </c>
      <c r="BY37">
        <v>2.21</v>
      </c>
      <c r="BZ37">
        <v>2.16</v>
      </c>
      <c r="CA37">
        <v>2.2999999999999998</v>
      </c>
      <c r="CB37">
        <v>2.2200000000000002</v>
      </c>
      <c r="CC37">
        <v>2.2200000000000002</v>
      </c>
      <c r="CD37">
        <v>2.41</v>
      </c>
      <c r="CE37">
        <v>2.5499999999999998</v>
      </c>
      <c r="CF37">
        <v>2.72</v>
      </c>
      <c r="CG37">
        <v>2.4900000000000002</v>
      </c>
      <c r="CH37">
        <v>2.2599999999999998</v>
      </c>
      <c r="CI37">
        <v>2.59</v>
      </c>
      <c r="CJ37">
        <v>2.67</v>
      </c>
      <c r="CK37">
        <v>2.85</v>
      </c>
      <c r="CL37">
        <v>3.03</v>
      </c>
      <c r="CM37">
        <v>3.53</v>
      </c>
      <c r="CN37">
        <v>3.44</v>
      </c>
      <c r="CO37">
        <v>3.13</v>
      </c>
      <c r="CP37">
        <v>3.49</v>
      </c>
      <c r="CQ37">
        <v>3.25</v>
      </c>
      <c r="CR37">
        <v>3.48</v>
      </c>
      <c r="CS37">
        <v>3.5</v>
      </c>
      <c r="CT37">
        <v>3.2</v>
      </c>
      <c r="CU37">
        <v>3.1</v>
      </c>
      <c r="CV37">
        <v>3.01</v>
      </c>
      <c r="CW37">
        <v>2.81</v>
      </c>
      <c r="CX37">
        <v>3.06</v>
      </c>
      <c r="CY37">
        <v>3.4</v>
      </c>
      <c r="CZ37">
        <v>3.14</v>
      </c>
      <c r="DA37">
        <v>3.08</v>
      </c>
      <c r="DB37">
        <v>2.85</v>
      </c>
      <c r="DC37">
        <v>3.29</v>
      </c>
      <c r="DD37">
        <v>3.91</v>
      </c>
      <c r="DE37">
        <v>4.3499999999999996</v>
      </c>
      <c r="DF37">
        <v>4.5999999999999996</v>
      </c>
      <c r="DG37">
        <v>4.78</v>
      </c>
      <c r="DH37">
        <v>4.96</v>
      </c>
      <c r="DI37">
        <v>4.6399999999999997</v>
      </c>
      <c r="DJ37">
        <v>4.6900000000000004</v>
      </c>
      <c r="DK37">
        <v>4.5999999999999996</v>
      </c>
      <c r="DL37">
        <v>5.55</v>
      </c>
      <c r="DM37">
        <v>5.21</v>
      </c>
      <c r="DN37">
        <v>5.35</v>
      </c>
    </row>
    <row r="38" spans="1:118" x14ac:dyDescent="0.45">
      <c r="A38" s="2" t="s">
        <v>8</v>
      </c>
      <c r="B38" t="s">
        <v>55</v>
      </c>
      <c r="G38">
        <v>7.85</v>
      </c>
      <c r="H38">
        <v>6.88</v>
      </c>
      <c r="I38">
        <v>8.94</v>
      </c>
      <c r="J38">
        <v>11.67</v>
      </c>
      <c r="K38">
        <v>14.14</v>
      </c>
      <c r="L38">
        <v>17.149999999999999</v>
      </c>
      <c r="M38">
        <v>19.350000000000001</v>
      </c>
      <c r="N38">
        <v>16.03</v>
      </c>
      <c r="O38">
        <v>26.24</v>
      </c>
      <c r="P38">
        <v>20.2</v>
      </c>
      <c r="Q38">
        <v>17.98</v>
      </c>
      <c r="R38">
        <v>9.5399999999999991</v>
      </c>
      <c r="S38">
        <v>8.11</v>
      </c>
      <c r="T38">
        <v>9.25</v>
      </c>
      <c r="U38">
        <v>9.0399999999999991</v>
      </c>
      <c r="V38">
        <v>9.41</v>
      </c>
      <c r="W38">
        <v>11</v>
      </c>
      <c r="X38">
        <v>8.23</v>
      </c>
      <c r="Y38">
        <v>10.06</v>
      </c>
      <c r="Z38">
        <v>8.5399999999999991</v>
      </c>
      <c r="AA38">
        <v>9.44</v>
      </c>
      <c r="AB38">
        <v>9.6199999999999992</v>
      </c>
      <c r="AC38">
        <v>8.5</v>
      </c>
      <c r="AD38">
        <v>6.91</v>
      </c>
      <c r="AE38">
        <v>5.93</v>
      </c>
      <c r="AF38">
        <v>6.71</v>
      </c>
      <c r="AG38">
        <v>7.62</v>
      </c>
      <c r="AH38">
        <v>6.43</v>
      </c>
      <c r="AI38">
        <v>7.97</v>
      </c>
      <c r="AJ38">
        <v>7.39</v>
      </c>
      <c r="AK38">
        <v>7.13</v>
      </c>
      <c r="AL38">
        <v>7.35</v>
      </c>
      <c r="AM38">
        <v>6.88</v>
      </c>
      <c r="AN38">
        <v>8.1</v>
      </c>
      <c r="AO38">
        <v>8.85</v>
      </c>
      <c r="AP38">
        <v>10.050000000000001</v>
      </c>
      <c r="AQ38">
        <v>12.72</v>
      </c>
      <c r="AR38">
        <v>11.49</v>
      </c>
      <c r="AS38">
        <v>12.36</v>
      </c>
      <c r="AT38">
        <v>12.37</v>
      </c>
      <c r="AU38">
        <v>10.82</v>
      </c>
      <c r="AV38">
        <v>9.59</v>
      </c>
      <c r="AW38">
        <v>10.45</v>
      </c>
      <c r="AX38">
        <v>8.1</v>
      </c>
      <c r="AY38">
        <v>8.07</v>
      </c>
      <c r="AZ38">
        <v>7.31</v>
      </c>
      <c r="BA38">
        <v>9</v>
      </c>
      <c r="BB38">
        <v>8.16</v>
      </c>
      <c r="BC38">
        <v>6.89</v>
      </c>
      <c r="BD38">
        <v>5.93</v>
      </c>
      <c r="BE38">
        <v>7.08</v>
      </c>
      <c r="BF38">
        <v>7.74</v>
      </c>
      <c r="BG38">
        <v>8.5299999999999994</v>
      </c>
      <c r="BH38">
        <v>8.25</v>
      </c>
      <c r="BI38">
        <v>7.35</v>
      </c>
      <c r="BJ38">
        <v>8.19</v>
      </c>
      <c r="BK38">
        <v>8.1199999999999992</v>
      </c>
      <c r="BL38">
        <v>8.58</v>
      </c>
      <c r="BM38">
        <v>9.7100000000000009</v>
      </c>
      <c r="BN38">
        <v>8.0399999999999991</v>
      </c>
      <c r="BO38">
        <v>8.52</v>
      </c>
      <c r="BP38">
        <v>9.81</v>
      </c>
      <c r="BQ38">
        <v>8.44</v>
      </c>
      <c r="BR38">
        <v>8.09</v>
      </c>
      <c r="BS38">
        <v>8.14</v>
      </c>
      <c r="BT38">
        <v>9.64</v>
      </c>
      <c r="BU38">
        <v>9.8699999999999992</v>
      </c>
      <c r="BV38">
        <v>10.039999999999999</v>
      </c>
      <c r="BW38">
        <v>9.2799999999999994</v>
      </c>
      <c r="BX38">
        <v>8.41</v>
      </c>
      <c r="BY38">
        <v>8.8699999999999992</v>
      </c>
      <c r="BZ38">
        <v>8.76</v>
      </c>
      <c r="CA38">
        <v>9.8000000000000007</v>
      </c>
      <c r="CB38">
        <v>9.2799999999999994</v>
      </c>
      <c r="CC38">
        <v>8.1300000000000008</v>
      </c>
      <c r="CD38">
        <v>8.48</v>
      </c>
      <c r="CE38">
        <v>8.56</v>
      </c>
      <c r="CF38">
        <v>9.3800000000000008</v>
      </c>
      <c r="CG38">
        <v>8.66</v>
      </c>
      <c r="CH38">
        <v>8.3000000000000007</v>
      </c>
      <c r="CI38">
        <v>8.17</v>
      </c>
      <c r="CJ38">
        <v>8.02</v>
      </c>
      <c r="CK38">
        <v>8.48</v>
      </c>
      <c r="CL38">
        <v>7.96</v>
      </c>
      <c r="CM38">
        <v>9.06</v>
      </c>
      <c r="CN38">
        <v>8.35</v>
      </c>
      <c r="CO38">
        <v>6.83</v>
      </c>
      <c r="CP38">
        <v>7.48</v>
      </c>
      <c r="CQ38">
        <v>5.84</v>
      </c>
      <c r="CR38">
        <v>6.88</v>
      </c>
      <c r="CS38">
        <v>8</v>
      </c>
      <c r="CT38">
        <v>7.69</v>
      </c>
      <c r="CU38">
        <v>7.11</v>
      </c>
      <c r="CV38">
        <v>7.56</v>
      </c>
      <c r="CW38">
        <v>7.18</v>
      </c>
      <c r="CX38">
        <v>8.86</v>
      </c>
      <c r="CY38">
        <v>8.64</v>
      </c>
      <c r="CZ38">
        <v>7.27</v>
      </c>
      <c r="DA38">
        <v>7.38</v>
      </c>
      <c r="DB38">
        <v>6.08</v>
      </c>
      <c r="DC38">
        <v>7.92</v>
      </c>
      <c r="DD38">
        <v>8.9499999999999993</v>
      </c>
      <c r="DE38">
        <v>10.46</v>
      </c>
      <c r="DF38">
        <v>11.16</v>
      </c>
      <c r="DG38">
        <v>11.51</v>
      </c>
      <c r="DH38">
        <v>12.75</v>
      </c>
      <c r="DI38">
        <v>10.32</v>
      </c>
      <c r="DJ38">
        <v>9.09</v>
      </c>
      <c r="DK38">
        <v>8.93</v>
      </c>
      <c r="DL38">
        <v>9.92</v>
      </c>
      <c r="DM38">
        <v>9.23</v>
      </c>
      <c r="DN38">
        <v>9.23</v>
      </c>
    </row>
    <row r="39" spans="1:118" x14ac:dyDescent="0.45">
      <c r="A39" s="2" t="s">
        <v>8</v>
      </c>
      <c r="B39" t="s">
        <v>56</v>
      </c>
      <c r="G39">
        <v>7.42</v>
      </c>
      <c r="H39">
        <v>6.45</v>
      </c>
      <c r="I39">
        <v>8.3000000000000007</v>
      </c>
      <c r="J39">
        <v>10.3</v>
      </c>
      <c r="K39">
        <v>11.79</v>
      </c>
      <c r="L39">
        <v>13.74</v>
      </c>
      <c r="M39">
        <v>14.68</v>
      </c>
      <c r="N39">
        <v>11.85</v>
      </c>
      <c r="O39">
        <v>19.12</v>
      </c>
      <c r="P39">
        <v>15.02</v>
      </c>
      <c r="Q39">
        <v>14.18</v>
      </c>
      <c r="R39">
        <v>7.77</v>
      </c>
      <c r="S39">
        <v>6.73</v>
      </c>
      <c r="T39">
        <v>7.6</v>
      </c>
      <c r="U39">
        <v>7.37</v>
      </c>
      <c r="V39">
        <v>7.77</v>
      </c>
      <c r="W39">
        <v>9.25</v>
      </c>
      <c r="X39">
        <v>7.27</v>
      </c>
      <c r="Y39">
        <v>9.11</v>
      </c>
      <c r="Z39">
        <v>7.94</v>
      </c>
      <c r="AA39">
        <v>8.86</v>
      </c>
      <c r="AB39">
        <v>9.1</v>
      </c>
      <c r="AC39">
        <v>8.09</v>
      </c>
      <c r="AD39">
        <v>6.59</v>
      </c>
      <c r="AE39">
        <v>5.65</v>
      </c>
      <c r="AF39">
        <v>6.4</v>
      </c>
      <c r="AG39">
        <v>7.23</v>
      </c>
      <c r="AH39">
        <v>6.08</v>
      </c>
      <c r="AI39">
        <v>7.41</v>
      </c>
      <c r="AJ39">
        <v>6.86</v>
      </c>
      <c r="AK39">
        <v>6.57</v>
      </c>
      <c r="AL39">
        <v>6.73</v>
      </c>
      <c r="AM39">
        <v>6.38</v>
      </c>
      <c r="AN39">
        <v>7.59</v>
      </c>
      <c r="AO39">
        <v>8.26</v>
      </c>
      <c r="AP39">
        <v>9.49</v>
      </c>
      <c r="AQ39">
        <v>11.55</v>
      </c>
      <c r="AR39">
        <v>10.06</v>
      </c>
      <c r="AS39">
        <v>10.49</v>
      </c>
      <c r="AT39">
        <v>10.119999999999999</v>
      </c>
      <c r="AU39">
        <v>9.11</v>
      </c>
      <c r="AV39">
        <v>8.3000000000000007</v>
      </c>
      <c r="AW39">
        <v>9.36</v>
      </c>
      <c r="AX39">
        <v>7.4</v>
      </c>
      <c r="AY39">
        <v>7.47</v>
      </c>
      <c r="AZ39">
        <v>6.74</v>
      </c>
      <c r="BA39">
        <v>8.3000000000000007</v>
      </c>
      <c r="BB39">
        <v>7.57</v>
      </c>
      <c r="BC39">
        <v>6.46</v>
      </c>
      <c r="BD39">
        <v>5.58</v>
      </c>
      <c r="BE39">
        <v>6.69</v>
      </c>
      <c r="BF39">
        <v>7.37</v>
      </c>
      <c r="BG39">
        <v>8.16</v>
      </c>
      <c r="BH39">
        <v>7.94</v>
      </c>
      <c r="BI39">
        <v>7.12</v>
      </c>
      <c r="BJ39">
        <v>7.96</v>
      </c>
      <c r="BK39">
        <v>7.85</v>
      </c>
      <c r="BL39">
        <v>8.2899999999999991</v>
      </c>
      <c r="BM39">
        <v>9.31</v>
      </c>
      <c r="BN39">
        <v>7.63</v>
      </c>
      <c r="BO39">
        <v>8.08</v>
      </c>
      <c r="BP39">
        <v>9.25</v>
      </c>
      <c r="BQ39">
        <v>7.95</v>
      </c>
      <c r="BR39">
        <v>7.57</v>
      </c>
      <c r="BS39">
        <v>7.54</v>
      </c>
      <c r="BT39">
        <v>8.9499999999999993</v>
      </c>
      <c r="BU39">
        <v>9.0500000000000007</v>
      </c>
      <c r="BV39">
        <v>9.2100000000000009</v>
      </c>
      <c r="BW39">
        <v>8.61</v>
      </c>
      <c r="BX39">
        <v>7.84</v>
      </c>
      <c r="BY39">
        <v>8.32</v>
      </c>
      <c r="BZ39">
        <v>8.26</v>
      </c>
      <c r="CA39">
        <v>9.2200000000000006</v>
      </c>
      <c r="CB39">
        <v>8.7200000000000006</v>
      </c>
      <c r="CC39">
        <v>7.72</v>
      </c>
      <c r="CD39">
        <v>8.06</v>
      </c>
      <c r="CE39">
        <v>8.11</v>
      </c>
      <c r="CF39">
        <v>8.77</v>
      </c>
      <c r="CG39">
        <v>8.02</v>
      </c>
      <c r="CH39">
        <v>7.61</v>
      </c>
      <c r="CI39">
        <v>7.54</v>
      </c>
      <c r="CJ39">
        <v>7.54</v>
      </c>
      <c r="CK39">
        <v>8.0399999999999991</v>
      </c>
      <c r="CL39">
        <v>7.65</v>
      </c>
      <c r="CM39">
        <v>8.7200000000000006</v>
      </c>
      <c r="CN39">
        <v>8.06</v>
      </c>
      <c r="CO39">
        <v>6.6</v>
      </c>
      <c r="CP39">
        <v>7.22</v>
      </c>
      <c r="CQ39">
        <v>5.6</v>
      </c>
      <c r="CR39">
        <v>6.57</v>
      </c>
      <c r="CS39">
        <v>7.56</v>
      </c>
      <c r="CT39">
        <v>7.26</v>
      </c>
      <c r="CU39">
        <v>6.76</v>
      </c>
      <c r="CV39">
        <v>7.18</v>
      </c>
      <c r="CW39">
        <v>6.93</v>
      </c>
      <c r="CX39">
        <v>8.5399999999999991</v>
      </c>
      <c r="CY39">
        <v>8.39</v>
      </c>
      <c r="CZ39">
        <v>7.09</v>
      </c>
      <c r="DA39">
        <v>7.21</v>
      </c>
      <c r="DB39">
        <v>5.97</v>
      </c>
      <c r="DC39">
        <v>7.74</v>
      </c>
      <c r="DD39">
        <v>8.7200000000000006</v>
      </c>
      <c r="DE39">
        <v>10.130000000000001</v>
      </c>
      <c r="DF39">
        <v>10.67</v>
      </c>
      <c r="DG39">
        <v>11.08</v>
      </c>
      <c r="DH39">
        <v>12.32</v>
      </c>
      <c r="DI39">
        <v>10.01</v>
      </c>
      <c r="DJ39">
        <v>8.93</v>
      </c>
      <c r="DK39">
        <v>8.76</v>
      </c>
      <c r="DL39">
        <v>9.75</v>
      </c>
      <c r="DM39">
        <v>9.11</v>
      </c>
      <c r="DN39">
        <v>9.11</v>
      </c>
    </row>
    <row r="40" spans="1:118" x14ac:dyDescent="0.45">
      <c r="A40" s="2" t="s">
        <v>8</v>
      </c>
      <c r="B40" t="s">
        <v>57</v>
      </c>
      <c r="C40">
        <v>0.46</v>
      </c>
      <c r="D40">
        <v>0.45</v>
      </c>
      <c r="E40">
        <v>0.53</v>
      </c>
      <c r="F40">
        <v>0.5</v>
      </c>
      <c r="G40">
        <v>0.46</v>
      </c>
      <c r="H40">
        <v>0.45</v>
      </c>
      <c r="I40">
        <v>0.41</v>
      </c>
      <c r="J40">
        <v>0.38</v>
      </c>
      <c r="K40">
        <v>0.36</v>
      </c>
      <c r="L40">
        <v>0.34</v>
      </c>
      <c r="M40">
        <v>0.32</v>
      </c>
      <c r="N40">
        <v>0.32</v>
      </c>
      <c r="O40">
        <v>0.3</v>
      </c>
      <c r="P40">
        <v>0.4</v>
      </c>
      <c r="Q40">
        <v>0.38</v>
      </c>
      <c r="R40">
        <v>0.38</v>
      </c>
      <c r="S40">
        <v>0.38</v>
      </c>
      <c r="T40">
        <v>0.39</v>
      </c>
      <c r="U40">
        <v>0.38</v>
      </c>
      <c r="V40">
        <v>0.38</v>
      </c>
      <c r="W40">
        <v>0.26</v>
      </c>
      <c r="X40">
        <v>0.26</v>
      </c>
      <c r="Y40">
        <v>0.25</v>
      </c>
      <c r="Z40">
        <v>0.24</v>
      </c>
      <c r="AA40">
        <v>0.34</v>
      </c>
      <c r="AB40">
        <v>0.33</v>
      </c>
      <c r="AC40">
        <v>0.32</v>
      </c>
      <c r="AD40">
        <v>0.31</v>
      </c>
      <c r="AE40">
        <v>0.4</v>
      </c>
      <c r="AF40">
        <v>0.38</v>
      </c>
      <c r="AG40">
        <v>0.34</v>
      </c>
      <c r="AH40">
        <v>0.32</v>
      </c>
      <c r="AI40">
        <v>0.3</v>
      </c>
      <c r="AJ40">
        <v>0.23</v>
      </c>
      <c r="AK40">
        <v>0.23</v>
      </c>
      <c r="AL40">
        <v>0.21</v>
      </c>
      <c r="AM40">
        <v>0.25</v>
      </c>
      <c r="AN40">
        <v>0.24</v>
      </c>
      <c r="AO40">
        <v>0.23</v>
      </c>
      <c r="AP40">
        <v>0.22</v>
      </c>
      <c r="AQ40">
        <v>0.21</v>
      </c>
      <c r="AR40">
        <v>0.2</v>
      </c>
      <c r="AS40">
        <v>0.18</v>
      </c>
      <c r="AT40">
        <v>0.18</v>
      </c>
      <c r="AU40">
        <v>0.17</v>
      </c>
      <c r="AV40">
        <v>0.17</v>
      </c>
      <c r="AW40">
        <v>0.39</v>
      </c>
      <c r="AX40">
        <v>0.41</v>
      </c>
      <c r="AY40">
        <v>0.44</v>
      </c>
      <c r="AZ40">
        <v>0.46</v>
      </c>
      <c r="BA40">
        <v>0.45</v>
      </c>
      <c r="BB40">
        <v>0.51</v>
      </c>
      <c r="BC40">
        <v>0.52</v>
      </c>
      <c r="BD40">
        <v>0.51</v>
      </c>
      <c r="BE40">
        <v>0.44</v>
      </c>
      <c r="BF40">
        <v>0.4</v>
      </c>
      <c r="BG40">
        <v>0.38</v>
      </c>
      <c r="BH40">
        <v>0.35</v>
      </c>
      <c r="BI40">
        <v>0.35</v>
      </c>
      <c r="BJ40">
        <v>0.28999999999999998</v>
      </c>
      <c r="BK40">
        <v>0.32</v>
      </c>
      <c r="BL40">
        <v>0.31</v>
      </c>
      <c r="BM40">
        <v>0.31</v>
      </c>
      <c r="BN40">
        <v>0.42</v>
      </c>
      <c r="BO40">
        <v>0.42</v>
      </c>
      <c r="BP40">
        <v>0.33</v>
      </c>
      <c r="BQ40">
        <v>0.33</v>
      </c>
      <c r="BR40">
        <v>0.31</v>
      </c>
      <c r="BS40">
        <v>0.34</v>
      </c>
      <c r="BT40">
        <v>0.32</v>
      </c>
      <c r="BU40">
        <v>0.32</v>
      </c>
      <c r="BV40">
        <v>0.3</v>
      </c>
      <c r="BW40">
        <v>0.3</v>
      </c>
      <c r="BX40">
        <v>0.28999999999999998</v>
      </c>
      <c r="BY40">
        <v>0.33</v>
      </c>
      <c r="BZ40">
        <v>0.31</v>
      </c>
      <c r="CA40">
        <v>0.31</v>
      </c>
      <c r="CB40">
        <v>0.36</v>
      </c>
      <c r="CC40">
        <v>0.37</v>
      </c>
      <c r="CD40">
        <v>0.36</v>
      </c>
      <c r="CE40">
        <v>0.37</v>
      </c>
      <c r="CF40">
        <v>0.36</v>
      </c>
      <c r="CG40">
        <v>0.34</v>
      </c>
      <c r="CH40">
        <v>0.39</v>
      </c>
      <c r="CI40">
        <v>0.4</v>
      </c>
      <c r="CJ40">
        <v>0.37</v>
      </c>
      <c r="CK40">
        <v>0.38</v>
      </c>
      <c r="CL40">
        <v>0.36</v>
      </c>
      <c r="CM40">
        <v>0.36</v>
      </c>
      <c r="CN40">
        <v>0.37</v>
      </c>
      <c r="CO40">
        <v>0.35</v>
      </c>
      <c r="CP40">
        <v>0.33</v>
      </c>
      <c r="CQ40">
        <v>0.41</v>
      </c>
      <c r="CR40">
        <v>0.36</v>
      </c>
      <c r="CS40">
        <v>0.33</v>
      </c>
      <c r="CT40">
        <v>0.31</v>
      </c>
      <c r="CU40">
        <v>0.32</v>
      </c>
      <c r="CV40">
        <v>0.38</v>
      </c>
      <c r="CW40">
        <v>0.32</v>
      </c>
      <c r="CX40">
        <v>0.3</v>
      </c>
      <c r="CY40">
        <v>0.32</v>
      </c>
      <c r="CZ40">
        <v>0.3</v>
      </c>
      <c r="DA40">
        <v>0.28999999999999998</v>
      </c>
      <c r="DB40">
        <v>0.26</v>
      </c>
      <c r="DC40">
        <v>0.27</v>
      </c>
      <c r="DD40">
        <v>0.37</v>
      </c>
      <c r="DE40">
        <v>0.41</v>
      </c>
      <c r="DF40">
        <v>0.43</v>
      </c>
      <c r="DG40">
        <v>0.4</v>
      </c>
      <c r="DH40">
        <v>0.38</v>
      </c>
      <c r="DI40">
        <v>0.41</v>
      </c>
      <c r="DJ40">
        <v>0.4</v>
      </c>
      <c r="DK40">
        <v>0.34</v>
      </c>
      <c r="DL40">
        <v>0.32</v>
      </c>
      <c r="DM40">
        <v>0.3</v>
      </c>
      <c r="DN40">
        <v>0.3</v>
      </c>
    </row>
    <row r="41" spans="1:118" x14ac:dyDescent="0.45">
      <c r="A41" s="2" t="s">
        <v>8</v>
      </c>
      <c r="B41" t="s">
        <v>58</v>
      </c>
      <c r="D41">
        <v>7.09</v>
      </c>
      <c r="E41">
        <v>8.34</v>
      </c>
      <c r="F41">
        <v>8.01</v>
      </c>
      <c r="G41">
        <v>9.17</v>
      </c>
      <c r="H41">
        <v>7.71</v>
      </c>
      <c r="I41">
        <v>10.24</v>
      </c>
      <c r="J41">
        <v>11.48</v>
      </c>
      <c r="K41">
        <v>10.38</v>
      </c>
      <c r="L41">
        <v>11.93</v>
      </c>
      <c r="M41">
        <v>12.74</v>
      </c>
      <c r="N41">
        <v>14.44</v>
      </c>
      <c r="O41">
        <v>8.23</v>
      </c>
      <c r="P41">
        <v>9.9600000000000009</v>
      </c>
      <c r="Q41">
        <v>9</v>
      </c>
      <c r="R41">
        <v>6.29</v>
      </c>
      <c r="S41">
        <v>0.84</v>
      </c>
      <c r="T41">
        <v>-3.11</v>
      </c>
      <c r="U41">
        <v>-0.67</v>
      </c>
      <c r="V41">
        <v>5.0999999999999996</v>
      </c>
      <c r="W41">
        <v>4.6399999999999997</v>
      </c>
      <c r="X41">
        <v>11.03</v>
      </c>
      <c r="Y41">
        <v>12.66</v>
      </c>
      <c r="Z41">
        <v>11.71</v>
      </c>
      <c r="AA41">
        <v>13.45</v>
      </c>
      <c r="AB41">
        <v>15.44</v>
      </c>
      <c r="AC41">
        <v>14.09</v>
      </c>
      <c r="AD41">
        <v>15.98</v>
      </c>
      <c r="AE41">
        <v>11.55</v>
      </c>
      <c r="AF41">
        <v>18.98</v>
      </c>
      <c r="AG41">
        <v>18.920000000000002</v>
      </c>
      <c r="AH41">
        <v>20.8</v>
      </c>
      <c r="AI41">
        <v>23.22</v>
      </c>
      <c r="AJ41">
        <v>34.11</v>
      </c>
      <c r="AK41">
        <v>30.19</v>
      </c>
      <c r="AL41">
        <v>29.83</v>
      </c>
      <c r="AM41">
        <v>31.13</v>
      </c>
      <c r="AN41">
        <v>30.55</v>
      </c>
      <c r="AO41">
        <v>29.34</v>
      </c>
      <c r="AP41">
        <v>22.63</v>
      </c>
      <c r="AQ41">
        <v>21.08</v>
      </c>
      <c r="AR41">
        <v>32.590000000000003</v>
      </c>
      <c r="AS41">
        <v>31.51</v>
      </c>
      <c r="AT41">
        <v>33.6</v>
      </c>
      <c r="AU41">
        <v>32.25</v>
      </c>
      <c r="AV41">
        <v>29.19</v>
      </c>
      <c r="AW41">
        <v>20.85</v>
      </c>
      <c r="AX41">
        <v>13.18</v>
      </c>
      <c r="AY41">
        <v>10.59</v>
      </c>
      <c r="AZ41">
        <v>10.83</v>
      </c>
      <c r="BA41">
        <v>9.82</v>
      </c>
      <c r="BB41">
        <v>-30.61</v>
      </c>
      <c r="BC41">
        <v>7.46</v>
      </c>
      <c r="BD41">
        <v>12.18</v>
      </c>
      <c r="BE41">
        <v>11.2</v>
      </c>
      <c r="BF41">
        <v>11.54</v>
      </c>
      <c r="BG41">
        <v>13.87</v>
      </c>
      <c r="BH41">
        <v>13.47</v>
      </c>
      <c r="BI41">
        <v>9.91</v>
      </c>
      <c r="BJ41">
        <v>13.14</v>
      </c>
      <c r="BK41">
        <v>14.62</v>
      </c>
      <c r="BL41">
        <v>18.309999999999999</v>
      </c>
      <c r="BM41">
        <v>12.36</v>
      </c>
      <c r="BN41">
        <v>7.24</v>
      </c>
      <c r="BO41">
        <v>11.34</v>
      </c>
      <c r="BP41">
        <v>13.04</v>
      </c>
      <c r="BQ41">
        <v>6.46</v>
      </c>
      <c r="BR41">
        <v>14.48</v>
      </c>
      <c r="BS41">
        <v>12.55</v>
      </c>
      <c r="BT41">
        <v>16.13</v>
      </c>
      <c r="BU41">
        <v>17</v>
      </c>
      <c r="BV41">
        <v>12.35</v>
      </c>
      <c r="BW41">
        <v>16.88</v>
      </c>
      <c r="BX41">
        <v>19.04</v>
      </c>
      <c r="BY41">
        <v>15.78</v>
      </c>
      <c r="BZ41">
        <v>15.39</v>
      </c>
      <c r="CA41">
        <v>19.27</v>
      </c>
      <c r="CB41">
        <v>14.64</v>
      </c>
      <c r="CC41">
        <v>15.9</v>
      </c>
      <c r="CD41">
        <v>13.2</v>
      </c>
      <c r="CE41">
        <v>15.5</v>
      </c>
      <c r="CF41">
        <v>12.31</v>
      </c>
      <c r="CG41">
        <v>9.26</v>
      </c>
      <c r="CH41">
        <v>8.1300000000000008</v>
      </c>
      <c r="CI41">
        <v>15.09</v>
      </c>
      <c r="CJ41">
        <v>18.27</v>
      </c>
      <c r="CK41">
        <v>13.66</v>
      </c>
      <c r="CL41">
        <v>7.97</v>
      </c>
      <c r="CM41">
        <v>20.36</v>
      </c>
      <c r="CN41">
        <v>25.43</v>
      </c>
      <c r="CO41">
        <v>22.18</v>
      </c>
      <c r="CP41">
        <v>27.87</v>
      </c>
      <c r="CQ41">
        <v>6.37</v>
      </c>
      <c r="CR41">
        <v>33.979999999999997</v>
      </c>
      <c r="CS41">
        <v>27.24</v>
      </c>
      <c r="CT41">
        <v>22.23</v>
      </c>
      <c r="CU41">
        <v>29.17</v>
      </c>
      <c r="CV41">
        <v>19.09</v>
      </c>
      <c r="CW41">
        <v>41.23</v>
      </c>
      <c r="CX41">
        <v>35.1</v>
      </c>
      <c r="CY41">
        <v>38.479999999999997</v>
      </c>
      <c r="CZ41">
        <v>34.119999999999997</v>
      </c>
      <c r="DA41">
        <v>18.72</v>
      </c>
      <c r="DB41">
        <v>3.56</v>
      </c>
      <c r="DC41">
        <v>24.33</v>
      </c>
      <c r="DD41">
        <v>8.19</v>
      </c>
      <c r="DE41">
        <v>-9.09</v>
      </c>
      <c r="DF41">
        <v>3.26</v>
      </c>
      <c r="DG41">
        <v>17.25</v>
      </c>
      <c r="DH41">
        <v>9.76</v>
      </c>
      <c r="DI41">
        <v>7.63</v>
      </c>
      <c r="DJ41">
        <v>21.23</v>
      </c>
      <c r="DK41">
        <v>36.92</v>
      </c>
      <c r="DL41">
        <v>43.24</v>
      </c>
      <c r="DM41">
        <v>27.73</v>
      </c>
      <c r="DN41">
        <v>32.28</v>
      </c>
    </row>
    <row r="42" spans="1:118" x14ac:dyDescent="0.45">
      <c r="A42" s="2" t="s">
        <v>8</v>
      </c>
      <c r="B42" t="s">
        <v>59</v>
      </c>
      <c r="D42" s="4">
        <v>3.3799999999999997E-2</v>
      </c>
      <c r="E42" s="4">
        <v>3.9899999999999998E-2</v>
      </c>
      <c r="F42" s="4">
        <v>3.95E-2</v>
      </c>
      <c r="G42" s="4">
        <v>0.1457</v>
      </c>
      <c r="H42" s="4">
        <v>0.1477</v>
      </c>
      <c r="I42" s="4">
        <v>0.14779999999999999</v>
      </c>
      <c r="J42" s="4">
        <v>0.15190000000000001</v>
      </c>
      <c r="K42" s="4">
        <v>0.1527</v>
      </c>
      <c r="L42" s="4">
        <v>0.1585</v>
      </c>
      <c r="M42" s="4">
        <v>0.1595</v>
      </c>
      <c r="N42" s="4">
        <v>0.16500000000000001</v>
      </c>
      <c r="O42" s="4">
        <v>0.1497</v>
      </c>
      <c r="P42" s="4">
        <v>0.12909999999999999</v>
      </c>
      <c r="Q42" s="4">
        <v>0.12559999999999999</v>
      </c>
      <c r="R42" s="4">
        <v>0.1106</v>
      </c>
      <c r="S42" s="4">
        <v>9.1499999999999998E-2</v>
      </c>
      <c r="T42" s="4">
        <v>4.48E-2</v>
      </c>
      <c r="U42" s="4">
        <v>7.7999999999999996E-3</v>
      </c>
      <c r="V42" s="4">
        <v>3.8E-3</v>
      </c>
      <c r="W42" s="4">
        <v>1.6299999999999999E-2</v>
      </c>
      <c r="X42" s="4">
        <v>5.8700000000000002E-2</v>
      </c>
      <c r="Y42" s="4">
        <v>9.0700000000000003E-2</v>
      </c>
      <c r="Z42" s="4">
        <v>9.7199999999999995E-2</v>
      </c>
      <c r="AA42" s="4">
        <v>0.1031</v>
      </c>
      <c r="AB42" s="4">
        <v>0.1212</v>
      </c>
      <c r="AC42" s="4">
        <v>0.1343</v>
      </c>
      <c r="AD42" s="4">
        <v>0.14810000000000001</v>
      </c>
      <c r="AE42" s="4">
        <v>0.1366</v>
      </c>
      <c r="AF42" s="4">
        <v>0.15390000000000001</v>
      </c>
      <c r="AG42" s="4">
        <v>0.16470000000000001</v>
      </c>
      <c r="AH42" s="4">
        <v>0.183</v>
      </c>
      <c r="AI42" s="4">
        <v>0.2024</v>
      </c>
      <c r="AJ42" s="4">
        <v>0.2175</v>
      </c>
      <c r="AK42" s="4">
        <v>0.2258</v>
      </c>
      <c r="AL42" s="4">
        <v>0.2223</v>
      </c>
      <c r="AM42" s="4">
        <v>0.26450000000000001</v>
      </c>
      <c r="AN42" s="4">
        <v>0.25169999999999998</v>
      </c>
      <c r="AO42" s="4">
        <v>0.24210000000000001</v>
      </c>
      <c r="AP42" s="4">
        <v>0.22289999999999999</v>
      </c>
      <c r="AQ42" s="4">
        <v>0.1961</v>
      </c>
      <c r="AR42" s="4">
        <v>0.19370000000000001</v>
      </c>
      <c r="AS42" s="4">
        <v>0.19439999999999999</v>
      </c>
      <c r="AT42" s="4">
        <v>0.20019999999999999</v>
      </c>
      <c r="AU42" s="4">
        <v>0.21160000000000001</v>
      </c>
      <c r="AV42" s="4">
        <v>0.20030000000000001</v>
      </c>
      <c r="AW42" s="4">
        <v>0.1968</v>
      </c>
      <c r="AX42" s="4">
        <v>0.18779999999999999</v>
      </c>
      <c r="AY42" s="4">
        <v>0.17710000000000001</v>
      </c>
      <c r="AZ42" s="4">
        <v>0.16550000000000001</v>
      </c>
      <c r="BA42" s="4">
        <v>0.15590000000000001</v>
      </c>
      <c r="BB42" s="4">
        <v>-4.3900000000000002E-2</v>
      </c>
      <c r="BC42" s="4">
        <v>-5.62E-2</v>
      </c>
      <c r="BD42" s="4">
        <v>-5.7000000000000002E-2</v>
      </c>
      <c r="BE42" s="4">
        <v>-4.7100000000000003E-2</v>
      </c>
      <c r="BF42" s="4">
        <v>0.1313</v>
      </c>
      <c r="BG42" s="4">
        <v>0.1454</v>
      </c>
      <c r="BH42" s="4">
        <v>0.1452</v>
      </c>
      <c r="BI42" s="4">
        <v>0.13900000000000001</v>
      </c>
      <c r="BJ42" s="4">
        <v>0.1346</v>
      </c>
      <c r="BK42" s="4">
        <v>0.14480000000000001</v>
      </c>
      <c r="BL42" s="4">
        <v>0.14779999999999999</v>
      </c>
      <c r="BM42" s="4">
        <v>0.151</v>
      </c>
      <c r="BN42" s="4">
        <v>0.13880000000000001</v>
      </c>
      <c r="BO42" s="4">
        <v>0.13420000000000001</v>
      </c>
      <c r="BP42" s="4">
        <v>0.1203</v>
      </c>
      <c r="BQ42" s="4">
        <v>0.10489999999999999</v>
      </c>
      <c r="BR42" s="4">
        <v>0.1159</v>
      </c>
      <c r="BS42" s="4">
        <v>0.12239999999999999</v>
      </c>
      <c r="BT42" s="4">
        <v>0.1227</v>
      </c>
      <c r="BU42" s="4">
        <v>0.14460000000000001</v>
      </c>
      <c r="BV42" s="4">
        <v>0.13600000000000001</v>
      </c>
      <c r="BW42" s="4">
        <v>0.1547</v>
      </c>
      <c r="BX42" s="4">
        <v>0.15129999999999999</v>
      </c>
      <c r="BY42" s="4">
        <v>0.13600000000000001</v>
      </c>
      <c r="BZ42" s="4">
        <v>0.14149999999999999</v>
      </c>
      <c r="CA42" s="4">
        <v>0.14949999999999999</v>
      </c>
      <c r="CB42" s="4">
        <v>0.13700000000000001</v>
      </c>
      <c r="CC42" s="4">
        <v>0.14019999999999999</v>
      </c>
      <c r="CD42" s="4">
        <v>0.1381</v>
      </c>
      <c r="CE42" s="4">
        <v>0.13819999999999999</v>
      </c>
      <c r="CF42" s="4">
        <v>0.13109999999999999</v>
      </c>
      <c r="CG42" s="4">
        <v>0.1115</v>
      </c>
      <c r="CH42" s="4">
        <v>9.7500000000000003E-2</v>
      </c>
      <c r="CI42" s="4">
        <v>0.1037</v>
      </c>
      <c r="CJ42" s="4">
        <v>0.1137</v>
      </c>
      <c r="CK42" s="4">
        <v>0.1217</v>
      </c>
      <c r="CL42" s="4">
        <v>0.1208</v>
      </c>
      <c r="CM42" s="4">
        <v>0.13589999999999999</v>
      </c>
      <c r="CN42" s="4">
        <v>0.14199999999999999</v>
      </c>
      <c r="CO42" s="4">
        <v>0.15809999999999999</v>
      </c>
      <c r="CP42" s="4">
        <v>0.19500000000000001</v>
      </c>
      <c r="CQ42" s="4">
        <v>0.18160000000000001</v>
      </c>
      <c r="CR42" s="4">
        <v>0.189</v>
      </c>
      <c r="CS42" s="4">
        <v>0.19189999999999999</v>
      </c>
      <c r="CT42" s="4">
        <v>0.17929999999999999</v>
      </c>
      <c r="CU42" s="4">
        <v>0.22819999999999999</v>
      </c>
      <c r="CV42" s="4">
        <v>0.1898</v>
      </c>
      <c r="CW42" s="4">
        <v>0.2069</v>
      </c>
      <c r="CX42" s="4">
        <v>0.22389999999999999</v>
      </c>
      <c r="CY42" s="4">
        <v>0.26190000000000002</v>
      </c>
      <c r="CZ42" s="4">
        <v>0.28689999999999999</v>
      </c>
      <c r="DA42" s="4">
        <v>0.23530000000000001</v>
      </c>
      <c r="DB42" s="4">
        <v>0.18129999999999999</v>
      </c>
      <c r="DC42" s="4">
        <v>0.1525</v>
      </c>
      <c r="DD42" s="4">
        <v>0.1007</v>
      </c>
      <c r="DE42" s="4">
        <v>4.3200000000000002E-2</v>
      </c>
      <c r="DF42" s="4">
        <v>4.5699999999999998E-2</v>
      </c>
      <c r="DG42" s="4">
        <v>3.7699999999999997E-2</v>
      </c>
      <c r="DH42" s="4">
        <v>4.2200000000000001E-2</v>
      </c>
      <c r="DI42" s="4">
        <v>8.2799999999999999E-2</v>
      </c>
      <c r="DJ42" s="4">
        <v>0.1215</v>
      </c>
      <c r="DK42" s="4">
        <v>0.1515</v>
      </c>
      <c r="DL42" s="4">
        <v>0.2092</v>
      </c>
      <c r="DM42" s="4">
        <v>0.23549999999999999</v>
      </c>
    </row>
    <row r="43" spans="1:118" x14ac:dyDescent="0.45">
      <c r="A43" s="2" t="s">
        <v>8</v>
      </c>
      <c r="B43" t="s">
        <v>62</v>
      </c>
      <c r="C43" s="4">
        <v>4.0000000000000001E-3</v>
      </c>
      <c r="D43" s="4">
        <v>5.0000000000000001E-3</v>
      </c>
      <c r="E43" s="4">
        <v>5.0000000000000001E-3</v>
      </c>
      <c r="F43" s="4">
        <v>4.0000000000000001E-3</v>
      </c>
      <c r="G43" s="4">
        <v>3.0000000000000001E-3</v>
      </c>
      <c r="H43" s="4">
        <v>4.0000000000000001E-3</v>
      </c>
      <c r="I43" s="4">
        <v>3.0000000000000001E-3</v>
      </c>
      <c r="J43" s="4">
        <v>2E-3</v>
      </c>
      <c r="K43" s="4">
        <v>2E-3</v>
      </c>
      <c r="L43" s="4">
        <v>2E-3</v>
      </c>
      <c r="M43" s="4">
        <v>2E-3</v>
      </c>
      <c r="N43" s="4">
        <v>3.0000000000000001E-3</v>
      </c>
      <c r="O43" s="4">
        <v>2E-3</v>
      </c>
      <c r="P43" s="4">
        <v>2E-3</v>
      </c>
      <c r="Q43" s="4">
        <v>2E-3</v>
      </c>
      <c r="R43" s="4">
        <v>3.0000000000000001E-3</v>
      </c>
      <c r="S43" s="4">
        <v>4.0000000000000001E-3</v>
      </c>
      <c r="T43" s="4">
        <v>3.0000000000000001E-3</v>
      </c>
      <c r="U43" s="4">
        <v>4.0000000000000001E-3</v>
      </c>
      <c r="V43" s="4">
        <v>3.0000000000000001E-3</v>
      </c>
      <c r="W43" s="4">
        <v>3.0000000000000001E-3</v>
      </c>
      <c r="X43" s="4">
        <v>3.0000000000000001E-3</v>
      </c>
      <c r="Y43" s="4">
        <v>2E-3</v>
      </c>
      <c r="Z43" s="4">
        <v>2E-3</v>
      </c>
      <c r="AA43" s="4">
        <v>2E-3</v>
      </c>
      <c r="AB43" s="4">
        <v>2E-3</v>
      </c>
      <c r="AC43" s="4">
        <v>2E-3</v>
      </c>
      <c r="AD43" s="4">
        <v>2E-3</v>
      </c>
      <c r="AE43" s="4">
        <v>2E-3</v>
      </c>
      <c r="AF43" s="4">
        <v>2E-3</v>
      </c>
      <c r="AG43" s="4">
        <v>1E-3</v>
      </c>
      <c r="AH43" s="4">
        <v>1E-3</v>
      </c>
      <c r="AI43" s="4">
        <v>1E-3</v>
      </c>
      <c r="AJ43" s="4">
        <v>1E-3</v>
      </c>
      <c r="AK43" s="4">
        <v>1E-3</v>
      </c>
      <c r="AL43" s="4">
        <v>1E-3</v>
      </c>
      <c r="AM43" s="4">
        <v>1E-3</v>
      </c>
      <c r="AN43" s="4">
        <v>1E-3</v>
      </c>
      <c r="AO43" s="4">
        <v>1E-3</v>
      </c>
      <c r="AP43" s="4">
        <v>1E-3</v>
      </c>
      <c r="AQ43" s="4">
        <v>1E-3</v>
      </c>
      <c r="AR43" s="4">
        <v>1E-3</v>
      </c>
      <c r="AS43" s="4">
        <v>1E-3</v>
      </c>
      <c r="AT43" s="4">
        <v>1E-3</v>
      </c>
      <c r="AU43" s="4">
        <v>1E-3</v>
      </c>
      <c r="AV43" s="4">
        <v>1E-3</v>
      </c>
      <c r="AW43" s="4">
        <v>1E-3</v>
      </c>
      <c r="AX43" s="4">
        <v>0.104</v>
      </c>
      <c r="AY43" s="4">
        <v>0.104</v>
      </c>
      <c r="AZ43" s="4">
        <v>0.13300000000000001</v>
      </c>
      <c r="BA43" s="4">
        <v>0.115</v>
      </c>
      <c r="BB43" s="4">
        <v>8.0000000000000002E-3</v>
      </c>
      <c r="BC43" s="4">
        <v>0.01</v>
      </c>
      <c r="BD43" s="4">
        <v>0</v>
      </c>
      <c r="BE43" s="4">
        <v>0</v>
      </c>
      <c r="BF43" s="4">
        <v>0</v>
      </c>
      <c r="BG43" s="4">
        <v>0</v>
      </c>
      <c r="BH43" s="4">
        <v>8.0000000000000002E-3</v>
      </c>
      <c r="BI43" s="4">
        <v>8.9999999999999993E-3</v>
      </c>
      <c r="BJ43" s="4">
        <v>8.0000000000000002E-3</v>
      </c>
      <c r="BK43" s="4">
        <v>5.8000000000000003E-2</v>
      </c>
      <c r="BL43" s="4">
        <v>6.6000000000000003E-2</v>
      </c>
      <c r="BM43" s="4">
        <v>6.5000000000000002E-2</v>
      </c>
      <c r="BN43" s="4">
        <v>7.9000000000000001E-2</v>
      </c>
      <c r="BO43" s="4">
        <v>0.02</v>
      </c>
      <c r="BP43" s="4">
        <v>1.7999999999999999E-2</v>
      </c>
      <c r="BQ43" s="4">
        <v>0.02</v>
      </c>
      <c r="BR43" s="4">
        <v>0.02</v>
      </c>
      <c r="BS43" s="4">
        <v>6.7000000000000004E-2</v>
      </c>
      <c r="BT43" s="4">
        <v>5.0999999999999997E-2</v>
      </c>
      <c r="BU43" s="4">
        <v>5.0999999999999997E-2</v>
      </c>
      <c r="BV43" s="4">
        <v>4.7E-2</v>
      </c>
      <c r="BW43" s="4">
        <v>0.01</v>
      </c>
      <c r="BX43" s="4">
        <v>6.2E-2</v>
      </c>
      <c r="BY43" s="4">
        <v>5.8999999999999997E-2</v>
      </c>
      <c r="BZ43" s="4">
        <v>5.8999999999999997E-2</v>
      </c>
      <c r="CA43" s="4">
        <v>5.5E-2</v>
      </c>
      <c r="CB43" s="4">
        <v>2.5000000000000001E-2</v>
      </c>
      <c r="CC43" s="4">
        <v>2.5000000000000001E-2</v>
      </c>
      <c r="CD43" s="4">
        <v>2.1999999999999999E-2</v>
      </c>
      <c r="CE43" s="4">
        <v>2.1999999999999999E-2</v>
      </c>
      <c r="CF43" s="4">
        <v>2.5000000000000001E-2</v>
      </c>
      <c r="CG43" s="4">
        <v>2.7E-2</v>
      </c>
      <c r="CH43" s="4">
        <v>2.8000000000000001E-2</v>
      </c>
      <c r="CI43" s="4">
        <v>2.5000000000000001E-2</v>
      </c>
      <c r="CJ43" s="4">
        <v>1.7000000000000001E-2</v>
      </c>
      <c r="CK43" s="4">
        <v>1.4999999999999999E-2</v>
      </c>
      <c r="CL43" s="4">
        <v>1.4E-2</v>
      </c>
      <c r="CM43" s="4">
        <v>1.2E-2</v>
      </c>
      <c r="CN43" s="4">
        <v>1.7999999999999999E-2</v>
      </c>
      <c r="CO43" s="4">
        <v>1.9E-2</v>
      </c>
      <c r="CP43" s="4">
        <v>1.6E-2</v>
      </c>
      <c r="CQ43" s="4">
        <v>1.9E-2</v>
      </c>
      <c r="CR43" s="4">
        <v>3.5000000000000003E-2</v>
      </c>
      <c r="CS43" s="4">
        <v>3.3000000000000002E-2</v>
      </c>
      <c r="CT43" s="4">
        <v>3.5000000000000003E-2</v>
      </c>
      <c r="CU43" s="4">
        <v>3.9E-2</v>
      </c>
      <c r="CV43" s="4">
        <v>3.5999999999999997E-2</v>
      </c>
      <c r="CW43" s="4">
        <v>3.3000000000000002E-2</v>
      </c>
      <c r="CX43" s="4">
        <v>2.8000000000000001E-2</v>
      </c>
      <c r="CY43" s="4">
        <v>2.7E-2</v>
      </c>
      <c r="CZ43" s="4">
        <v>5.0999999999999997E-2</v>
      </c>
      <c r="DA43" s="4">
        <v>0.05</v>
      </c>
      <c r="DB43" s="4">
        <v>5.3999999999999999E-2</v>
      </c>
      <c r="DC43" s="4">
        <v>6.2E-2</v>
      </c>
      <c r="DD43" s="4">
        <v>1.7000000000000001E-2</v>
      </c>
      <c r="DE43" s="4">
        <v>1.6E-2</v>
      </c>
      <c r="DF43" s="4">
        <v>1.6E-2</v>
      </c>
      <c r="DG43" s="4">
        <v>3.0000000000000001E-3</v>
      </c>
      <c r="DH43" s="4">
        <v>3.0000000000000001E-3</v>
      </c>
      <c r="DI43" s="4">
        <v>3.0000000000000001E-3</v>
      </c>
      <c r="DJ43" s="4">
        <v>3.0000000000000001E-3</v>
      </c>
      <c r="DK43" s="4">
        <v>3.0000000000000001E-3</v>
      </c>
      <c r="DL43" s="4">
        <v>6.0000000000000001E-3</v>
      </c>
      <c r="DM43" s="4">
        <v>6.0000000000000001E-3</v>
      </c>
      <c r="DN43" s="4">
        <v>1.6000000000000001E-3</v>
      </c>
    </row>
    <row r="44" spans="1:118" x14ac:dyDescent="0.45">
      <c r="A44" s="2" t="s">
        <v>8</v>
      </c>
      <c r="B44" t="s">
        <v>63</v>
      </c>
      <c r="D44" s="4">
        <v>7.3999999999999996E-2</v>
      </c>
      <c r="E44" s="4">
        <v>0.06</v>
      </c>
      <c r="F44" s="4">
        <v>5.6000000000000001E-2</v>
      </c>
      <c r="G44" s="4">
        <v>4.2999999999999997E-2</v>
      </c>
      <c r="H44" s="4">
        <v>5.6000000000000001E-2</v>
      </c>
      <c r="I44" s="4">
        <v>4.2000000000000003E-2</v>
      </c>
      <c r="J44" s="4">
        <v>3.6999999999999998E-2</v>
      </c>
      <c r="K44" s="4">
        <v>4.1000000000000002E-2</v>
      </c>
      <c r="L44" s="4">
        <v>7.1999999999999995E-2</v>
      </c>
      <c r="M44" s="4">
        <v>3.5000000000000003E-2</v>
      </c>
      <c r="N44" s="4">
        <v>3.2000000000000001E-2</v>
      </c>
      <c r="O44" s="4">
        <v>5.6000000000000001E-2</v>
      </c>
      <c r="P44" s="4">
        <v>4.1000000000000002E-2</v>
      </c>
      <c r="Q44" s="4">
        <v>3.9E-2</v>
      </c>
      <c r="R44" s="4">
        <v>0.06</v>
      </c>
      <c r="S44" s="4">
        <v>1.25</v>
      </c>
      <c r="T44" s="4">
        <v>-9.4E-2</v>
      </c>
      <c r="U44" s="4">
        <v>-0.312</v>
      </c>
      <c r="V44" s="4">
        <v>0.09</v>
      </c>
      <c r="W44" s="4">
        <v>0.109</v>
      </c>
      <c r="X44" s="4">
        <v>6.0999999999999999E-2</v>
      </c>
      <c r="Y44" s="4">
        <v>5.0999999999999997E-2</v>
      </c>
      <c r="Z44" s="4">
        <v>5.5E-2</v>
      </c>
      <c r="AA44" s="4">
        <v>4.2999999999999997E-2</v>
      </c>
      <c r="AB44" s="4">
        <v>0.03</v>
      </c>
      <c r="AC44" s="4">
        <v>3.3000000000000002E-2</v>
      </c>
      <c r="AD44" s="4">
        <v>2.9000000000000001E-2</v>
      </c>
      <c r="AE44" s="4">
        <v>3.4000000000000002E-2</v>
      </c>
      <c r="AF44" s="4">
        <v>1.7999999999999999E-2</v>
      </c>
      <c r="AG44" s="4">
        <v>1.7999999999999999E-2</v>
      </c>
      <c r="AH44" s="4">
        <v>1.6E-2</v>
      </c>
      <c r="AI44" s="4">
        <v>1.4E-2</v>
      </c>
      <c r="AJ44" s="4">
        <v>1.0999999999999999E-2</v>
      </c>
      <c r="AK44" s="4">
        <v>1.2999999999999999E-2</v>
      </c>
      <c r="AL44" s="4">
        <v>1.6E-2</v>
      </c>
      <c r="AM44" s="4">
        <v>1.4E-2</v>
      </c>
      <c r="AN44" s="4">
        <v>1.4E-2</v>
      </c>
      <c r="AO44" s="4">
        <v>1.4E-2</v>
      </c>
      <c r="AP44" s="4">
        <v>1.7999999999999999E-2</v>
      </c>
      <c r="AQ44" s="4">
        <v>1.9E-2</v>
      </c>
      <c r="AR44" s="4">
        <v>1.2999999999999999E-2</v>
      </c>
      <c r="AS44" s="4">
        <v>1.2999999999999999E-2</v>
      </c>
      <c r="AT44" s="4">
        <v>1.7000000000000001E-2</v>
      </c>
      <c r="AU44" s="4">
        <v>1.7000000000000001E-2</v>
      </c>
      <c r="AV44" s="4">
        <v>0</v>
      </c>
      <c r="AW44" s="4">
        <v>0</v>
      </c>
      <c r="AX44" s="4">
        <v>4.6509999999999998</v>
      </c>
      <c r="AY44" s="4">
        <v>0</v>
      </c>
      <c r="AZ44" s="4">
        <v>0.40300000000000002</v>
      </c>
      <c r="BA44" s="4">
        <v>0</v>
      </c>
      <c r="BB44" s="4">
        <v>0</v>
      </c>
      <c r="BC44" s="4">
        <v>0</v>
      </c>
      <c r="BD44" s="4">
        <v>0</v>
      </c>
      <c r="BE44" s="4">
        <v>0</v>
      </c>
      <c r="BF44" s="4">
        <v>0</v>
      </c>
      <c r="BG44" s="4">
        <v>0</v>
      </c>
      <c r="BH44" s="4">
        <v>0.35799999999999998</v>
      </c>
      <c r="BI44" s="4">
        <v>0</v>
      </c>
      <c r="BJ44" s="4">
        <v>0</v>
      </c>
      <c r="BK44" s="4">
        <v>2.222</v>
      </c>
      <c r="BL44" s="4">
        <v>0.71299999999999997</v>
      </c>
      <c r="BM44" s="4">
        <v>0</v>
      </c>
      <c r="BN44" s="4">
        <v>0</v>
      </c>
      <c r="BO44" s="4">
        <v>0</v>
      </c>
      <c r="BP44" s="4">
        <v>0.96899999999999997</v>
      </c>
      <c r="BQ44" s="4">
        <v>0</v>
      </c>
      <c r="BR44" s="4">
        <v>0</v>
      </c>
      <c r="BS44" s="4">
        <v>2.3809999999999998</v>
      </c>
      <c r="BT44" s="4">
        <v>0.55700000000000005</v>
      </c>
      <c r="BU44" s="4">
        <v>0</v>
      </c>
      <c r="BV44" s="4">
        <v>0</v>
      </c>
      <c r="BW44" s="4">
        <v>0</v>
      </c>
      <c r="BX44" s="4">
        <v>2.7650000000000001</v>
      </c>
      <c r="BY44" s="4">
        <v>0</v>
      </c>
      <c r="BZ44" s="4">
        <v>0</v>
      </c>
      <c r="CA44" s="4">
        <v>0</v>
      </c>
      <c r="CB44" s="4">
        <v>1.3720000000000001</v>
      </c>
      <c r="CC44" s="4">
        <v>0</v>
      </c>
      <c r="CD44" s="4">
        <v>0</v>
      </c>
      <c r="CE44" s="4">
        <v>0</v>
      </c>
      <c r="CF44" s="4">
        <v>2.0179999999999998</v>
      </c>
      <c r="CG44" s="4">
        <v>0</v>
      </c>
      <c r="CH44" s="4">
        <v>0</v>
      </c>
      <c r="CI44" s="4">
        <v>0</v>
      </c>
      <c r="CJ44" s="4">
        <v>0.93300000000000005</v>
      </c>
      <c r="CK44" s="4">
        <v>0</v>
      </c>
      <c r="CL44" s="4">
        <v>0</v>
      </c>
      <c r="CM44" s="4">
        <v>0</v>
      </c>
      <c r="CN44" s="4">
        <v>0.91500000000000004</v>
      </c>
      <c r="CO44" s="4">
        <v>0</v>
      </c>
      <c r="CP44" s="4">
        <v>0</v>
      </c>
      <c r="CQ44" s="4">
        <v>0</v>
      </c>
      <c r="CR44" s="4">
        <v>1.3660000000000001</v>
      </c>
      <c r="CS44" s="4">
        <v>0.06</v>
      </c>
      <c r="CT44" s="4">
        <v>7.0000000000000007E-2</v>
      </c>
      <c r="CU44" s="4">
        <v>5.5E-2</v>
      </c>
      <c r="CV44" s="4">
        <v>2.0089999999999999</v>
      </c>
      <c r="CW44" s="4">
        <v>3.3000000000000002E-2</v>
      </c>
      <c r="CX44" s="4">
        <v>3.7999999999999999E-2</v>
      </c>
      <c r="CY44" s="4">
        <v>3.5000000000000003E-2</v>
      </c>
      <c r="CZ44" s="4">
        <v>1.825</v>
      </c>
      <c r="DA44" s="4">
        <v>7.4999999999999997E-2</v>
      </c>
      <c r="DB44" s="4">
        <v>0.52600000000000002</v>
      </c>
      <c r="DC44" s="4">
        <v>0.97599999999999998</v>
      </c>
      <c r="DD44" s="4">
        <v>0.189</v>
      </c>
      <c r="DE44" s="4">
        <v>-0.106</v>
      </c>
      <c r="DF44" s="4">
        <v>0.5</v>
      </c>
      <c r="DG44" s="4">
        <v>7.0999999999999994E-2</v>
      </c>
      <c r="DH44" s="4">
        <v>0.13300000000000001</v>
      </c>
      <c r="DI44" s="4">
        <v>0.17499999999999999</v>
      </c>
      <c r="DJ44" s="4">
        <v>5.2999999999999999E-2</v>
      </c>
      <c r="DK44" s="4">
        <v>0.03</v>
      </c>
      <c r="DL44" s="4">
        <v>0.215</v>
      </c>
      <c r="DM44" s="4">
        <v>0.04</v>
      </c>
      <c r="DN44" s="4">
        <v>2.9100000000000001E-2</v>
      </c>
    </row>
    <row r="45" spans="1:118" x14ac:dyDescent="0.45">
      <c r="A45" s="2" t="s">
        <v>8</v>
      </c>
      <c r="B45" t="s">
        <v>60</v>
      </c>
      <c r="G45" s="4">
        <v>0.1072</v>
      </c>
      <c r="H45" s="4">
        <v>-2.7000000000000001E-3</v>
      </c>
      <c r="I45" s="4">
        <v>-1.7600000000000001E-2</v>
      </c>
      <c r="J45" s="4">
        <v>-1.89E-2</v>
      </c>
      <c r="K45" s="4">
        <v>-3.1399999999999997E-2</v>
      </c>
      <c r="L45" s="4">
        <v>-1.47E-2</v>
      </c>
      <c r="M45" s="4">
        <v>-1.6E-2</v>
      </c>
      <c r="N45" s="4">
        <v>1.1900000000000001E-2</v>
      </c>
      <c r="O45" s="4">
        <v>1.5900000000000001E-2</v>
      </c>
      <c r="P45" s="4">
        <v>1.5800000000000002E-2</v>
      </c>
      <c r="Q45" s="4">
        <v>1.84E-2</v>
      </c>
      <c r="R45" s="4">
        <v>1.2999999999999999E-3</v>
      </c>
      <c r="S45" s="4">
        <v>1.2999999999999999E-3</v>
      </c>
      <c r="T45" s="4">
        <v>1.0699999999999999E-2</v>
      </c>
      <c r="U45" s="4">
        <v>6.7000000000000002E-3</v>
      </c>
      <c r="V45" s="4">
        <v>4.0000000000000001E-3</v>
      </c>
      <c r="W45" s="4">
        <v>-5.7999999999999996E-3</v>
      </c>
      <c r="X45" s="4">
        <v>-1.2200000000000001E-2</v>
      </c>
      <c r="Y45" s="4">
        <v>-1.2999999999999999E-2</v>
      </c>
      <c r="Z45" s="4">
        <v>-9.9000000000000008E-3</v>
      </c>
      <c r="AA45" s="4">
        <v>-5.7999999999999996E-3</v>
      </c>
      <c r="AB45" s="4">
        <v>-1.8E-3</v>
      </c>
      <c r="AC45" s="4">
        <v>6.1999999999999998E-3</v>
      </c>
      <c r="AD45" s="4">
        <v>1.47E-2</v>
      </c>
      <c r="AE45" s="4">
        <v>1.55E-2</v>
      </c>
      <c r="AF45" s="4">
        <v>1.5599999999999999E-2</v>
      </c>
      <c r="AG45" s="4">
        <v>1.2E-2</v>
      </c>
      <c r="AH45" s="4">
        <v>5.4000000000000003E-3</v>
      </c>
      <c r="AI45" s="4">
        <v>1.6199999999999999E-2</v>
      </c>
      <c r="AJ45" s="4">
        <v>5.8999999999999999E-3</v>
      </c>
      <c r="AK45" s="4">
        <v>8.6E-3</v>
      </c>
      <c r="AL45" s="4">
        <v>6.7999999999999996E-3</v>
      </c>
      <c r="AM45" s="4">
        <v>5.6800000000000003E-2</v>
      </c>
      <c r="AN45" s="4">
        <v>8.2299999999999998E-2</v>
      </c>
      <c r="AO45" s="4">
        <v>0.09</v>
      </c>
      <c r="AP45" s="4">
        <v>9.3700000000000006E-2</v>
      </c>
      <c r="AQ45" s="4">
        <v>3.5099999999999999E-2</v>
      </c>
      <c r="AR45" s="4">
        <v>1.9699999999999999E-2</v>
      </c>
      <c r="AS45" s="4">
        <v>1.77E-2</v>
      </c>
      <c r="AT45" s="4">
        <v>2.7799999999999998E-2</v>
      </c>
      <c r="AU45" s="4">
        <v>3.5700000000000003E-2</v>
      </c>
      <c r="AV45" s="4">
        <v>5.8599999999999999E-2</v>
      </c>
      <c r="AW45" s="4">
        <v>7.1800000000000003E-2</v>
      </c>
      <c r="AX45" s="4">
        <v>7.9500000000000001E-2</v>
      </c>
      <c r="AY45" s="4">
        <v>0.1036</v>
      </c>
      <c r="AZ45" s="4">
        <v>9.1200000000000003E-2</v>
      </c>
      <c r="BA45" s="4">
        <v>7.6499999999999999E-2</v>
      </c>
      <c r="BB45" s="4">
        <v>5.3499999999999999E-2</v>
      </c>
      <c r="BC45" s="4">
        <v>2.2599999999999999E-2</v>
      </c>
      <c r="BD45" s="4">
        <v>7.7999999999999996E-3</v>
      </c>
      <c r="BE45" s="4">
        <v>-1.2999999999999999E-3</v>
      </c>
      <c r="BF45" s="4">
        <v>-5.9999999999999995E-4</v>
      </c>
      <c r="BG45" s="4">
        <v>3.8999999999999998E-3</v>
      </c>
      <c r="BH45" s="4">
        <v>8.3000000000000001E-3</v>
      </c>
      <c r="BI45" s="4">
        <v>1.32E-2</v>
      </c>
      <c r="BJ45" s="4">
        <v>1.72E-2</v>
      </c>
      <c r="BK45" s="4">
        <v>1.37E-2</v>
      </c>
      <c r="BL45" s="4">
        <v>1.5900000000000001E-2</v>
      </c>
      <c r="BM45" s="4">
        <v>2.6700000000000002E-2</v>
      </c>
      <c r="BN45" s="4">
        <v>4.5100000000000001E-2</v>
      </c>
      <c r="BO45" s="4">
        <v>7.0900000000000005E-2</v>
      </c>
      <c r="BP45" s="4">
        <v>6.9800000000000001E-2</v>
      </c>
      <c r="BQ45" s="4">
        <v>6.0199999999999997E-2</v>
      </c>
      <c r="BR45" s="4">
        <v>3.9399999999999998E-2</v>
      </c>
      <c r="BS45" s="4">
        <v>1.2200000000000001E-2</v>
      </c>
      <c r="BT45" s="4">
        <v>9.1999999999999998E-3</v>
      </c>
      <c r="BU45" s="4">
        <v>8.6999999999999994E-3</v>
      </c>
      <c r="BV45" s="4">
        <v>4.8999999999999998E-3</v>
      </c>
      <c r="BW45" s="4">
        <v>5.0000000000000001E-3</v>
      </c>
      <c r="BX45" s="4">
        <v>1.11E-2</v>
      </c>
      <c r="BY45" s="4">
        <v>1.34E-2</v>
      </c>
      <c r="BZ45" s="4">
        <v>1.6199999999999999E-2</v>
      </c>
      <c r="CA45" s="4">
        <v>1.7600000000000001E-2</v>
      </c>
      <c r="CB45" s="4">
        <v>1.12E-2</v>
      </c>
      <c r="CC45" s="4">
        <v>1.01E-2</v>
      </c>
      <c r="CD45" s="4">
        <v>7.7000000000000002E-3</v>
      </c>
      <c r="CE45" s="4">
        <v>7.9000000000000008E-3</v>
      </c>
      <c r="CF45" s="4">
        <v>9.2999999999999992E-3</v>
      </c>
      <c r="CG45" s="4">
        <v>7.4999999999999997E-3</v>
      </c>
      <c r="CH45" s="4">
        <v>7.6E-3</v>
      </c>
      <c r="CI45" s="4">
        <v>7.1999999999999998E-3</v>
      </c>
      <c r="CJ45" s="4">
        <v>3.8E-3</v>
      </c>
      <c r="CK45" s="4">
        <v>2.2000000000000001E-3</v>
      </c>
      <c r="CL45" s="4">
        <v>-1.6999999999999999E-3</v>
      </c>
      <c r="CM45" s="4">
        <v>-4.3E-3</v>
      </c>
      <c r="CN45" s="4">
        <v>-3.8999999999999998E-3</v>
      </c>
      <c r="CO45" s="4">
        <v>-3.3999999999999998E-3</v>
      </c>
      <c r="CP45" s="4">
        <v>-1.6999999999999999E-3</v>
      </c>
      <c r="CQ45" s="4">
        <v>-1.6999999999999999E-3</v>
      </c>
      <c r="CR45" s="4">
        <v>-1.6999999999999999E-3</v>
      </c>
      <c r="CS45" s="4">
        <v>-1.9E-3</v>
      </c>
      <c r="CT45" s="4">
        <v>-8.9999999999999998E-4</v>
      </c>
      <c r="CU45" s="4">
        <v>-2.9999999999999997E-4</v>
      </c>
      <c r="CV45" s="4">
        <v>-5.0000000000000001E-4</v>
      </c>
      <c r="CW45" s="4">
        <v>-5.0000000000000001E-4</v>
      </c>
      <c r="CX45" s="4">
        <v>-1.1999999999999999E-3</v>
      </c>
      <c r="CY45" s="4">
        <v>-6.9999999999999999E-4</v>
      </c>
      <c r="CZ45" s="4">
        <v>-2.9999999999999997E-4</v>
      </c>
      <c r="DA45" s="4">
        <v>6.9999999999999999E-4</v>
      </c>
      <c r="DB45" s="4">
        <v>1.1999999999999999E-3</v>
      </c>
      <c r="DC45" s="4">
        <v>1.4E-3</v>
      </c>
      <c r="DD45" s="4">
        <v>1E-3</v>
      </c>
      <c r="DE45" s="4">
        <v>5.0000000000000001E-4</v>
      </c>
      <c r="DF45" s="4">
        <v>2.9999999999999997E-4</v>
      </c>
      <c r="DG45" s="4">
        <v>-1E-3</v>
      </c>
      <c r="DH45" s="4">
        <v>-1.1999999999999999E-3</v>
      </c>
      <c r="DI45" s="4">
        <v>-8.9999999999999998E-4</v>
      </c>
      <c r="DJ45" s="4">
        <v>-6.9999999999999999E-4</v>
      </c>
      <c r="DK45" s="4">
        <v>-6.9999999999999999E-4</v>
      </c>
      <c r="DL45" s="4">
        <v>-5.0000000000000001E-4</v>
      </c>
      <c r="DM45" s="4">
        <v>-6.9999999999999999E-4</v>
      </c>
      <c r="DN45" s="4">
        <v>-4.0000000000000002E-4</v>
      </c>
    </row>
    <row r="46" spans="1:118" x14ac:dyDescent="0.45">
      <c r="A46" s="2" t="s">
        <v>8</v>
      </c>
      <c r="B46" t="s">
        <v>61</v>
      </c>
      <c r="C46" s="4">
        <v>4.0000000000000001E-3</v>
      </c>
      <c r="D46" s="4">
        <v>5.0000000000000001E-3</v>
      </c>
      <c r="E46" s="4">
        <v>5.0000000000000001E-3</v>
      </c>
      <c r="F46" s="4">
        <v>4.0000000000000001E-3</v>
      </c>
      <c r="G46" s="4">
        <v>0.11020000000000001</v>
      </c>
      <c r="H46" s="4">
        <v>1.2999999999999999E-3</v>
      </c>
      <c r="I46" s="4">
        <v>-1.46E-2</v>
      </c>
      <c r="J46" s="4">
        <v>-1.6899999999999998E-2</v>
      </c>
      <c r="K46" s="4">
        <v>-2.9399999999999999E-2</v>
      </c>
      <c r="L46" s="4">
        <v>-1.2699999999999999E-2</v>
      </c>
      <c r="M46" s="4">
        <v>-1.4E-2</v>
      </c>
      <c r="N46" s="4">
        <v>1.49E-2</v>
      </c>
      <c r="O46" s="4">
        <v>1.7899999999999999E-2</v>
      </c>
      <c r="P46" s="4">
        <v>1.78E-2</v>
      </c>
      <c r="Q46" s="4">
        <v>2.0400000000000001E-2</v>
      </c>
      <c r="R46" s="4">
        <v>4.3E-3</v>
      </c>
      <c r="S46" s="4">
        <v>5.3E-3</v>
      </c>
      <c r="T46" s="4">
        <v>1.37E-2</v>
      </c>
      <c r="U46" s="4">
        <v>1.0699999999999999E-2</v>
      </c>
      <c r="V46" s="4">
        <v>7.0000000000000001E-3</v>
      </c>
      <c r="W46" s="4">
        <v>-2.8E-3</v>
      </c>
      <c r="X46" s="4">
        <v>-9.1999999999999998E-3</v>
      </c>
      <c r="Y46" s="4">
        <v>-1.0999999999999999E-2</v>
      </c>
      <c r="Z46" s="4">
        <v>-7.9000000000000008E-3</v>
      </c>
      <c r="AA46" s="4">
        <v>-3.8E-3</v>
      </c>
      <c r="AB46" s="4">
        <v>2.0000000000000001E-4</v>
      </c>
      <c r="AC46" s="4">
        <v>8.2000000000000007E-3</v>
      </c>
      <c r="AD46" s="4">
        <v>1.67E-2</v>
      </c>
      <c r="AE46" s="4">
        <v>1.7500000000000002E-2</v>
      </c>
      <c r="AF46" s="4">
        <v>1.7600000000000001E-2</v>
      </c>
      <c r="AG46" s="4">
        <v>1.2999999999999999E-2</v>
      </c>
      <c r="AH46" s="4">
        <v>6.4000000000000003E-3</v>
      </c>
      <c r="AI46" s="4">
        <v>1.72E-2</v>
      </c>
      <c r="AJ46" s="4">
        <v>6.8999999999999999E-3</v>
      </c>
      <c r="AK46" s="4">
        <v>9.5999999999999992E-3</v>
      </c>
      <c r="AL46" s="4">
        <v>7.7999999999999996E-3</v>
      </c>
      <c r="AM46" s="4">
        <v>5.7799999999999997E-2</v>
      </c>
      <c r="AN46" s="4">
        <v>8.3299999999999999E-2</v>
      </c>
      <c r="AO46" s="4">
        <v>9.0999999999999998E-2</v>
      </c>
      <c r="AP46" s="4">
        <v>9.4700000000000006E-2</v>
      </c>
      <c r="AQ46" s="4">
        <v>3.61E-2</v>
      </c>
      <c r="AR46" s="4">
        <v>2.07E-2</v>
      </c>
      <c r="AS46" s="4">
        <v>1.8700000000000001E-2</v>
      </c>
      <c r="AT46" s="4">
        <v>2.8799999999999999E-2</v>
      </c>
      <c r="AU46" s="4">
        <v>3.6700000000000003E-2</v>
      </c>
      <c r="AV46" s="4">
        <v>5.96E-2</v>
      </c>
      <c r="AW46" s="4">
        <v>7.2800000000000004E-2</v>
      </c>
      <c r="AX46" s="4">
        <v>0.1835</v>
      </c>
      <c r="AY46" s="4">
        <v>0.20760000000000001</v>
      </c>
      <c r="AZ46" s="4">
        <v>0.22420000000000001</v>
      </c>
      <c r="BA46" s="4">
        <v>0.1915</v>
      </c>
      <c r="BB46" s="4">
        <v>6.1499999999999999E-2</v>
      </c>
      <c r="BC46" s="4">
        <v>3.2599999999999997E-2</v>
      </c>
      <c r="BD46" s="4">
        <v>7.7999999999999996E-3</v>
      </c>
      <c r="BE46" s="4">
        <v>-1.2999999999999999E-3</v>
      </c>
      <c r="BF46" s="4">
        <v>-5.9999999999999995E-4</v>
      </c>
      <c r="BG46" s="4">
        <v>3.8999999999999998E-3</v>
      </c>
      <c r="BH46" s="4">
        <v>1.6299999999999999E-2</v>
      </c>
      <c r="BI46" s="4">
        <v>2.2200000000000001E-2</v>
      </c>
      <c r="BJ46" s="4">
        <v>2.52E-2</v>
      </c>
      <c r="BK46" s="4">
        <v>7.17E-2</v>
      </c>
      <c r="BL46" s="4">
        <v>8.1900000000000001E-2</v>
      </c>
      <c r="BM46" s="4">
        <v>9.1700000000000004E-2</v>
      </c>
      <c r="BN46" s="4">
        <v>0.1241</v>
      </c>
      <c r="BO46" s="4">
        <v>9.0899999999999995E-2</v>
      </c>
      <c r="BP46" s="4">
        <v>8.7800000000000003E-2</v>
      </c>
      <c r="BQ46" s="4">
        <v>8.0199999999999994E-2</v>
      </c>
      <c r="BR46" s="4">
        <v>5.9400000000000001E-2</v>
      </c>
      <c r="BS46" s="4">
        <v>7.9200000000000007E-2</v>
      </c>
      <c r="BT46" s="4">
        <v>6.0199999999999997E-2</v>
      </c>
      <c r="BU46" s="4">
        <v>5.9700000000000003E-2</v>
      </c>
      <c r="BV46" s="4">
        <v>5.1900000000000002E-2</v>
      </c>
      <c r="BW46" s="4">
        <v>1.4999999999999999E-2</v>
      </c>
      <c r="BX46" s="4">
        <v>7.3099999999999998E-2</v>
      </c>
      <c r="BY46" s="4">
        <v>7.2400000000000006E-2</v>
      </c>
      <c r="BZ46" s="4">
        <v>7.5200000000000003E-2</v>
      </c>
      <c r="CA46" s="4">
        <v>7.2599999999999998E-2</v>
      </c>
      <c r="CB46" s="4">
        <v>3.6200000000000003E-2</v>
      </c>
      <c r="CC46" s="4">
        <v>3.5099999999999999E-2</v>
      </c>
      <c r="CD46" s="4">
        <v>2.9700000000000001E-2</v>
      </c>
      <c r="CE46" s="4">
        <v>2.9899999999999999E-2</v>
      </c>
      <c r="CF46" s="4">
        <v>3.4299999999999997E-2</v>
      </c>
      <c r="CG46" s="4">
        <v>3.4500000000000003E-2</v>
      </c>
      <c r="CH46" s="4">
        <v>3.56E-2</v>
      </c>
      <c r="CI46" s="4">
        <v>3.2199999999999999E-2</v>
      </c>
      <c r="CJ46" s="4">
        <v>2.0799999999999999E-2</v>
      </c>
      <c r="CK46" s="4">
        <v>1.72E-2</v>
      </c>
      <c r="CL46" s="4">
        <v>1.23E-2</v>
      </c>
      <c r="CM46" s="4">
        <v>7.7000000000000002E-3</v>
      </c>
      <c r="CN46" s="4">
        <v>1.41E-2</v>
      </c>
      <c r="CO46" s="4">
        <v>1.5599999999999999E-2</v>
      </c>
      <c r="CP46" s="4">
        <v>1.43E-2</v>
      </c>
      <c r="CQ46" s="4">
        <v>1.7299999999999999E-2</v>
      </c>
      <c r="CR46" s="4">
        <v>3.3300000000000003E-2</v>
      </c>
      <c r="CS46" s="4">
        <v>3.1099999999999999E-2</v>
      </c>
      <c r="CT46" s="4">
        <v>3.4099999999999998E-2</v>
      </c>
      <c r="CU46" s="4">
        <v>3.8699999999999998E-2</v>
      </c>
      <c r="CV46" s="4">
        <v>3.5499999999999997E-2</v>
      </c>
      <c r="CW46" s="4">
        <v>3.2500000000000001E-2</v>
      </c>
      <c r="CX46" s="4">
        <v>2.6800000000000001E-2</v>
      </c>
      <c r="CY46" s="4">
        <v>2.63E-2</v>
      </c>
      <c r="CZ46" s="4">
        <v>5.0700000000000002E-2</v>
      </c>
      <c r="DA46" s="4">
        <v>5.0700000000000002E-2</v>
      </c>
      <c r="DB46" s="4">
        <v>5.5199999999999999E-2</v>
      </c>
      <c r="DC46" s="4">
        <v>6.3399999999999998E-2</v>
      </c>
      <c r="DD46" s="4">
        <v>1.7999999999999999E-2</v>
      </c>
      <c r="DE46" s="4">
        <v>1.6500000000000001E-2</v>
      </c>
      <c r="DF46" s="4">
        <v>1.6299999999999999E-2</v>
      </c>
      <c r="DG46" s="4">
        <v>2E-3</v>
      </c>
      <c r="DH46" s="4">
        <v>1.8E-3</v>
      </c>
      <c r="DI46" s="4">
        <v>2.0999999999999999E-3</v>
      </c>
      <c r="DJ46" s="4">
        <v>2.3E-3</v>
      </c>
      <c r="DK46" s="4">
        <v>2.3E-3</v>
      </c>
      <c r="DL46" s="4">
        <v>5.4999999999999997E-3</v>
      </c>
      <c r="DM46" s="4">
        <v>5.3E-3</v>
      </c>
      <c r="DN46" s="4">
        <v>1.1999999999999999E-3</v>
      </c>
    </row>
    <row r="47" spans="1:118" x14ac:dyDescent="0.45">
      <c r="A47" s="3" t="s">
        <v>10</v>
      </c>
      <c r="B47" t="s">
        <v>49</v>
      </c>
      <c r="G47">
        <v>25521</v>
      </c>
      <c r="H47">
        <v>26183</v>
      </c>
      <c r="I47">
        <v>31761</v>
      </c>
      <c r="J47">
        <v>34863</v>
      </c>
      <c r="K47">
        <v>38808</v>
      </c>
      <c r="L47">
        <v>38865</v>
      </c>
      <c r="M47">
        <v>38439</v>
      </c>
      <c r="N47">
        <v>34384</v>
      </c>
      <c r="O47">
        <v>31589</v>
      </c>
      <c r="P47">
        <v>30144</v>
      </c>
      <c r="Q47">
        <v>28955</v>
      </c>
      <c r="R47">
        <v>19911</v>
      </c>
      <c r="S47">
        <v>19378</v>
      </c>
      <c r="T47">
        <v>18479</v>
      </c>
      <c r="U47">
        <v>16568</v>
      </c>
      <c r="V47">
        <v>25514</v>
      </c>
      <c r="W47">
        <v>31856</v>
      </c>
      <c r="X47">
        <v>30465</v>
      </c>
      <c r="Y47">
        <v>31868</v>
      </c>
      <c r="Z47">
        <v>26855</v>
      </c>
      <c r="AA47">
        <v>24029</v>
      </c>
      <c r="AB47">
        <v>26882</v>
      </c>
      <c r="AC47">
        <v>26234</v>
      </c>
      <c r="AD47">
        <v>25085</v>
      </c>
      <c r="AE47">
        <v>26002</v>
      </c>
      <c r="AF47">
        <v>23362</v>
      </c>
      <c r="AG47">
        <v>25095</v>
      </c>
      <c r="AH47">
        <v>25707</v>
      </c>
      <c r="AI47">
        <v>30268</v>
      </c>
      <c r="AJ47">
        <v>32039</v>
      </c>
      <c r="AK47">
        <v>32707</v>
      </c>
      <c r="AL47">
        <v>33256</v>
      </c>
      <c r="AM47">
        <v>35491</v>
      </c>
      <c r="AN47">
        <v>36718</v>
      </c>
      <c r="AO47">
        <v>39928</v>
      </c>
      <c r="AP47">
        <v>36314</v>
      </c>
      <c r="AQ47">
        <v>35072</v>
      </c>
      <c r="AR47">
        <v>33610</v>
      </c>
      <c r="AS47">
        <v>34774</v>
      </c>
      <c r="AT47">
        <v>39489</v>
      </c>
      <c r="AU47">
        <v>40690</v>
      </c>
      <c r="AV47">
        <v>37161</v>
      </c>
      <c r="AW47">
        <v>37362</v>
      </c>
      <c r="AX47">
        <v>33456</v>
      </c>
      <c r="AY47">
        <v>29809</v>
      </c>
      <c r="AZ47">
        <v>26934</v>
      </c>
      <c r="BA47">
        <v>25110</v>
      </c>
      <c r="BB47">
        <v>24975</v>
      </c>
      <c r="BC47">
        <v>17558</v>
      </c>
      <c r="BD47">
        <v>10265</v>
      </c>
      <c r="BE47">
        <v>13087</v>
      </c>
      <c r="BF47">
        <v>16424</v>
      </c>
      <c r="BG47">
        <v>16116</v>
      </c>
      <c r="BH47">
        <v>17337</v>
      </c>
      <c r="BI47">
        <v>15454</v>
      </c>
      <c r="BJ47">
        <v>16976</v>
      </c>
      <c r="BK47">
        <v>17157</v>
      </c>
      <c r="BL47">
        <v>16836</v>
      </c>
      <c r="BM47">
        <v>15966</v>
      </c>
      <c r="BN47">
        <v>12238</v>
      </c>
      <c r="BO47">
        <v>13852</v>
      </c>
      <c r="BP47">
        <v>16404</v>
      </c>
      <c r="BQ47">
        <v>17242</v>
      </c>
      <c r="BR47">
        <v>19208</v>
      </c>
      <c r="BS47">
        <v>19402</v>
      </c>
      <c r="BT47">
        <v>23428</v>
      </c>
      <c r="BU47">
        <v>22551</v>
      </c>
      <c r="BV47">
        <v>23427</v>
      </c>
      <c r="BW47">
        <v>24807</v>
      </c>
      <c r="BX47">
        <v>25297</v>
      </c>
      <c r="BY47">
        <v>25484</v>
      </c>
      <c r="BZ47">
        <v>26598</v>
      </c>
      <c r="CA47">
        <v>29465</v>
      </c>
      <c r="CB47">
        <v>29637</v>
      </c>
      <c r="CC47">
        <v>26533</v>
      </c>
      <c r="CD47">
        <v>23319</v>
      </c>
      <c r="CE47">
        <v>24048</v>
      </c>
      <c r="CF47">
        <v>25486</v>
      </c>
      <c r="CG47">
        <v>26187</v>
      </c>
      <c r="CH47">
        <v>25698</v>
      </c>
      <c r="CI47">
        <v>27294</v>
      </c>
      <c r="CJ47">
        <v>29754</v>
      </c>
      <c r="CK47">
        <v>32238</v>
      </c>
      <c r="CL47">
        <v>33213</v>
      </c>
      <c r="CM47">
        <v>37573</v>
      </c>
      <c r="CN47">
        <v>33603</v>
      </c>
      <c r="CO47">
        <v>32080</v>
      </c>
      <c r="CP47">
        <v>34173</v>
      </c>
      <c r="CQ47">
        <v>28461</v>
      </c>
      <c r="CR47">
        <v>31264</v>
      </c>
      <c r="CS47">
        <v>33874</v>
      </c>
      <c r="CT47">
        <v>35777</v>
      </c>
      <c r="CU47">
        <v>36429</v>
      </c>
      <c r="CV47">
        <v>29070</v>
      </c>
      <c r="CW47">
        <v>30466</v>
      </c>
      <c r="CX47">
        <v>29401</v>
      </c>
      <c r="CY47">
        <v>33426</v>
      </c>
      <c r="CZ47">
        <v>34800</v>
      </c>
      <c r="DA47">
        <v>39046</v>
      </c>
      <c r="DB47">
        <v>37643</v>
      </c>
      <c r="DC47">
        <v>33727</v>
      </c>
      <c r="DD47">
        <v>38554</v>
      </c>
      <c r="DE47">
        <v>34849</v>
      </c>
      <c r="DF47">
        <v>33660</v>
      </c>
      <c r="DG47">
        <v>35962</v>
      </c>
      <c r="DH47">
        <v>29180</v>
      </c>
      <c r="DI47">
        <v>28661</v>
      </c>
      <c r="DJ47">
        <v>29142</v>
      </c>
      <c r="DK47">
        <v>36631</v>
      </c>
      <c r="DL47">
        <v>45513</v>
      </c>
      <c r="DM47">
        <v>42137</v>
      </c>
      <c r="DN47">
        <v>50877</v>
      </c>
    </row>
    <row r="48" spans="1:118" x14ac:dyDescent="0.45">
      <c r="A48" s="3" t="s">
        <v>10</v>
      </c>
      <c r="B48" t="s">
        <v>50</v>
      </c>
      <c r="K48" s="4">
        <v>0.52059999999999995</v>
      </c>
      <c r="L48" s="4">
        <v>0.4844</v>
      </c>
      <c r="M48" s="4">
        <v>0.2102</v>
      </c>
      <c r="N48" s="4">
        <v>-1.37E-2</v>
      </c>
      <c r="O48" s="4">
        <v>-0.186</v>
      </c>
      <c r="P48" s="4">
        <v>-0.22439999999999999</v>
      </c>
      <c r="Q48" s="4">
        <v>-0.2467</v>
      </c>
      <c r="R48" s="4">
        <v>-0.4209</v>
      </c>
      <c r="S48" s="4">
        <v>-0.3866</v>
      </c>
      <c r="T48" s="4">
        <v>-0.38700000000000001</v>
      </c>
      <c r="U48" s="4">
        <v>-0.42780000000000001</v>
      </c>
      <c r="V48" s="4">
        <v>0.28139999999999998</v>
      </c>
      <c r="W48" s="4">
        <v>0.64390000000000003</v>
      </c>
      <c r="X48" s="4">
        <v>0.64859999999999995</v>
      </c>
      <c r="Y48" s="4">
        <v>0.92349999999999999</v>
      </c>
      <c r="Z48" s="4">
        <v>5.2499999999999998E-2</v>
      </c>
      <c r="AA48" s="4">
        <v>-0.2457</v>
      </c>
      <c r="AB48" s="4">
        <v>-0.1176</v>
      </c>
      <c r="AC48" s="4">
        <v>-0.17680000000000001</v>
      </c>
      <c r="AD48" s="4">
        <v>-6.59E-2</v>
      </c>
      <c r="AE48" s="4">
        <v>8.2100000000000006E-2</v>
      </c>
      <c r="AF48" s="4">
        <v>-0.13100000000000001</v>
      </c>
      <c r="AG48" s="4">
        <v>-4.3400000000000001E-2</v>
      </c>
      <c r="AH48" s="4">
        <v>2.4799999999999999E-2</v>
      </c>
      <c r="AI48" s="4">
        <v>0.16400000000000001</v>
      </c>
      <c r="AJ48" s="4">
        <v>0.37140000000000001</v>
      </c>
      <c r="AK48" s="4">
        <v>0.30330000000000001</v>
      </c>
      <c r="AL48" s="4">
        <v>0.29370000000000002</v>
      </c>
      <c r="AM48" s="4">
        <v>0.1726</v>
      </c>
      <c r="AN48" s="4">
        <v>0.14599999999999999</v>
      </c>
      <c r="AO48" s="4">
        <v>0.2208</v>
      </c>
      <c r="AP48" s="4">
        <v>9.1899999999999996E-2</v>
      </c>
      <c r="AQ48" s="4">
        <v>-1.18E-2</v>
      </c>
      <c r="AR48" s="4">
        <v>-8.4599999999999995E-2</v>
      </c>
      <c r="AS48" s="4">
        <v>-0.12909999999999999</v>
      </c>
      <c r="AT48" s="4">
        <v>8.7400000000000005E-2</v>
      </c>
      <c r="AU48" s="4">
        <v>0.16020000000000001</v>
      </c>
      <c r="AV48" s="4">
        <v>0.1057</v>
      </c>
      <c r="AW48" s="4">
        <v>7.4399999999999994E-2</v>
      </c>
      <c r="AX48" s="4">
        <v>-0.15279999999999999</v>
      </c>
      <c r="AY48" s="4">
        <v>-0.26740000000000003</v>
      </c>
      <c r="AZ48" s="4">
        <v>-0.2752</v>
      </c>
      <c r="BA48" s="4">
        <v>-0.32790000000000002</v>
      </c>
      <c r="BB48" s="4">
        <v>-0.2535</v>
      </c>
      <c r="BC48" s="4">
        <v>-0.41099999999999998</v>
      </c>
      <c r="BD48" s="4">
        <v>-0.61890000000000001</v>
      </c>
      <c r="BE48" s="4">
        <v>-0.4788</v>
      </c>
      <c r="BF48" s="4">
        <v>-0.34239999999999998</v>
      </c>
      <c r="BG48" s="4">
        <v>-8.2100000000000006E-2</v>
      </c>
      <c r="BH48" s="4">
        <v>0.68889999999999996</v>
      </c>
      <c r="BI48" s="4">
        <v>0.18079999999999999</v>
      </c>
      <c r="BJ48" s="4">
        <v>3.3599999999999998E-2</v>
      </c>
      <c r="BK48" s="4">
        <v>6.4600000000000005E-2</v>
      </c>
      <c r="BL48" s="4">
        <v>-2.8899999999999999E-2</v>
      </c>
      <c r="BM48" s="4">
        <v>3.3099999999999997E-2</v>
      </c>
      <c r="BN48" s="4">
        <v>-0.27910000000000001</v>
      </c>
      <c r="BO48" s="4">
        <v>-0.19270000000000001</v>
      </c>
      <c r="BP48" s="4">
        <v>-2.5700000000000001E-2</v>
      </c>
      <c r="BQ48" s="4">
        <v>7.9899999999999999E-2</v>
      </c>
      <c r="BR48" s="4">
        <v>0.56950000000000001</v>
      </c>
      <c r="BS48" s="4">
        <v>0.4007</v>
      </c>
      <c r="BT48" s="4">
        <v>0.42820000000000003</v>
      </c>
      <c r="BU48" s="4">
        <v>0.30790000000000001</v>
      </c>
      <c r="BV48" s="4">
        <v>0.21970000000000001</v>
      </c>
      <c r="BW48" s="4">
        <v>0.27860000000000001</v>
      </c>
      <c r="BX48" s="4">
        <v>7.9799999999999996E-2</v>
      </c>
      <c r="BY48" s="4">
        <v>0.13009999999999999</v>
      </c>
      <c r="BZ48" s="4">
        <v>0.1353</v>
      </c>
      <c r="CA48" s="4">
        <v>0.18779999999999999</v>
      </c>
      <c r="CB48" s="4">
        <v>0.1716</v>
      </c>
      <c r="CC48" s="4">
        <v>4.1200000000000001E-2</v>
      </c>
      <c r="CD48" s="4">
        <v>-0.12330000000000001</v>
      </c>
      <c r="CE48" s="4">
        <v>-0.18390000000000001</v>
      </c>
      <c r="CF48" s="4">
        <v>-0.1401</v>
      </c>
      <c r="CG48" s="4">
        <v>-1.2999999999999999E-2</v>
      </c>
      <c r="CH48" s="4">
        <v>0.10199999999999999</v>
      </c>
      <c r="CI48" s="4">
        <v>0.13500000000000001</v>
      </c>
      <c r="CJ48" s="4">
        <v>0.16750000000000001</v>
      </c>
      <c r="CK48" s="4">
        <v>0.2311</v>
      </c>
      <c r="CL48" s="4">
        <v>0.29239999999999999</v>
      </c>
      <c r="CM48" s="4">
        <v>0.37659999999999999</v>
      </c>
      <c r="CN48" s="4">
        <v>0.1293</v>
      </c>
      <c r="CO48" s="4">
        <v>-4.8999999999999998E-3</v>
      </c>
      <c r="CP48" s="4">
        <v>2.8899999999999999E-2</v>
      </c>
      <c r="CQ48" s="4">
        <v>-0.24249999999999999</v>
      </c>
      <c r="CR48" s="4">
        <v>-6.9599999999999995E-2</v>
      </c>
      <c r="CS48" s="4">
        <v>5.5899999999999998E-2</v>
      </c>
      <c r="CT48" s="4">
        <v>4.6899999999999997E-2</v>
      </c>
      <c r="CU48" s="4">
        <v>0.27989999999999998</v>
      </c>
      <c r="CV48" s="4">
        <v>-7.0199999999999999E-2</v>
      </c>
      <c r="CW48" s="4">
        <v>-0.10059999999999999</v>
      </c>
      <c r="CX48" s="4">
        <v>-0.1782</v>
      </c>
      <c r="CY48" s="4">
        <v>-8.2400000000000001E-2</v>
      </c>
      <c r="CZ48" s="4">
        <v>0.1971</v>
      </c>
      <c r="DA48" s="4">
        <v>0.28160000000000002</v>
      </c>
      <c r="DB48" s="4">
        <v>0.28029999999999999</v>
      </c>
      <c r="DC48" s="4">
        <v>8.9999999999999993E-3</v>
      </c>
      <c r="DD48" s="4">
        <v>0.1079</v>
      </c>
      <c r="DE48" s="4">
        <v>-0.1075</v>
      </c>
      <c r="DF48" s="4">
        <v>-0.10580000000000001</v>
      </c>
      <c r="DG48" s="4">
        <v>6.6299999999999998E-2</v>
      </c>
      <c r="DH48" s="4">
        <v>-0.24310000000000001</v>
      </c>
      <c r="DI48" s="4">
        <v>-0.17749999999999999</v>
      </c>
      <c r="DJ48" s="4">
        <v>-0.13420000000000001</v>
      </c>
      <c r="DK48" s="4">
        <v>1.8599999999999998E-2</v>
      </c>
      <c r="DL48" s="4">
        <v>0.55979999999999996</v>
      </c>
      <c r="DM48" s="4">
        <v>0.47020000000000001</v>
      </c>
      <c r="DN48" s="4">
        <v>0.47020000000000001</v>
      </c>
    </row>
    <row r="49" spans="1:118" x14ac:dyDescent="0.45">
      <c r="A49" s="3" t="s">
        <v>10</v>
      </c>
      <c r="B49" t="s">
        <v>51</v>
      </c>
      <c r="C49">
        <v>1138</v>
      </c>
      <c r="G49">
        <v>26791</v>
      </c>
      <c r="H49">
        <v>27386</v>
      </c>
      <c r="I49">
        <v>32990</v>
      </c>
      <c r="J49">
        <v>36169</v>
      </c>
      <c r="K49">
        <v>40284</v>
      </c>
      <c r="L49">
        <v>40350</v>
      </c>
      <c r="M49">
        <v>39729</v>
      </c>
      <c r="N49">
        <v>35689</v>
      </c>
      <c r="O49">
        <v>33077</v>
      </c>
      <c r="P49">
        <v>31634</v>
      </c>
      <c r="Q49">
        <v>30275</v>
      </c>
      <c r="R49">
        <v>21637</v>
      </c>
      <c r="S49">
        <v>21975</v>
      </c>
      <c r="T49">
        <v>20624</v>
      </c>
      <c r="U49">
        <v>19641</v>
      </c>
      <c r="V49">
        <v>28598</v>
      </c>
      <c r="W49">
        <v>34965</v>
      </c>
      <c r="X49">
        <v>33754</v>
      </c>
      <c r="Y49">
        <v>35040</v>
      </c>
      <c r="Z49">
        <v>30118</v>
      </c>
      <c r="AA49">
        <v>27687</v>
      </c>
      <c r="AB49">
        <v>30657</v>
      </c>
      <c r="AC49">
        <v>30158</v>
      </c>
      <c r="AD49">
        <v>28859</v>
      </c>
      <c r="AE49">
        <v>29780</v>
      </c>
      <c r="AF49">
        <v>27035</v>
      </c>
      <c r="AG49">
        <v>28715</v>
      </c>
      <c r="AH49">
        <v>29838</v>
      </c>
      <c r="AI49">
        <v>34978</v>
      </c>
      <c r="AJ49">
        <v>36420</v>
      </c>
      <c r="AK49">
        <v>37264</v>
      </c>
      <c r="AL49">
        <v>38285</v>
      </c>
      <c r="AM49">
        <v>40411</v>
      </c>
      <c r="AN49">
        <v>41734</v>
      </c>
      <c r="AO49">
        <v>44750</v>
      </c>
      <c r="AP49">
        <v>40798</v>
      </c>
      <c r="AQ49">
        <v>40059</v>
      </c>
      <c r="AR49">
        <v>38834</v>
      </c>
      <c r="AS49">
        <v>39839</v>
      </c>
      <c r="AT49">
        <v>44691</v>
      </c>
      <c r="AU49">
        <v>44909</v>
      </c>
      <c r="AV49">
        <v>41330</v>
      </c>
      <c r="AW49">
        <v>42618</v>
      </c>
      <c r="AX49">
        <v>38789</v>
      </c>
      <c r="AY49">
        <v>35027</v>
      </c>
      <c r="AZ49">
        <v>32206</v>
      </c>
      <c r="BA49">
        <v>30020</v>
      </c>
      <c r="BB49">
        <v>30279</v>
      </c>
      <c r="BC49">
        <v>22802</v>
      </c>
      <c r="BD49">
        <v>15087</v>
      </c>
      <c r="BE49">
        <v>19078</v>
      </c>
      <c r="BF49">
        <v>22358</v>
      </c>
      <c r="BG49">
        <v>21414</v>
      </c>
      <c r="BH49">
        <v>22543</v>
      </c>
      <c r="BI49">
        <v>20652</v>
      </c>
      <c r="BJ49">
        <v>22385</v>
      </c>
      <c r="BK49">
        <v>22503</v>
      </c>
      <c r="BL49">
        <v>22103</v>
      </c>
      <c r="BM49">
        <v>21180</v>
      </c>
      <c r="BN49">
        <v>17119</v>
      </c>
      <c r="BO49">
        <v>18984</v>
      </c>
      <c r="BP49">
        <v>21885</v>
      </c>
      <c r="BQ49">
        <v>22729</v>
      </c>
      <c r="BR49">
        <v>24623</v>
      </c>
      <c r="BS49">
        <v>24653</v>
      </c>
      <c r="BT49">
        <v>29164</v>
      </c>
      <c r="BU49">
        <v>27892</v>
      </c>
      <c r="BV49">
        <v>28575</v>
      </c>
      <c r="BW49">
        <v>30333</v>
      </c>
      <c r="BX49">
        <v>30327</v>
      </c>
      <c r="BY49">
        <v>30441</v>
      </c>
      <c r="BZ49">
        <v>30908</v>
      </c>
      <c r="CA49">
        <v>33948</v>
      </c>
      <c r="CB49">
        <v>33915</v>
      </c>
      <c r="CC49">
        <v>30914</v>
      </c>
      <c r="CD49">
        <v>27589</v>
      </c>
      <c r="CE49">
        <v>28677</v>
      </c>
      <c r="CF49">
        <v>30063</v>
      </c>
      <c r="CG49">
        <v>30850</v>
      </c>
      <c r="CH49">
        <v>30419</v>
      </c>
      <c r="CI49">
        <v>33205</v>
      </c>
      <c r="CJ49">
        <v>35658</v>
      </c>
      <c r="CK49">
        <v>38104</v>
      </c>
      <c r="CL49">
        <v>38872</v>
      </c>
      <c r="CM49">
        <v>43306</v>
      </c>
      <c r="CN49">
        <v>40000</v>
      </c>
      <c r="CO49">
        <v>38039</v>
      </c>
      <c r="CP49">
        <v>40163</v>
      </c>
      <c r="CQ49">
        <v>34413</v>
      </c>
      <c r="CR49">
        <v>37166</v>
      </c>
      <c r="CS49">
        <v>39903</v>
      </c>
      <c r="CT49">
        <v>41820</v>
      </c>
      <c r="CU49">
        <v>42722</v>
      </c>
      <c r="CV49">
        <v>35365</v>
      </c>
      <c r="CW49">
        <v>36553</v>
      </c>
      <c r="CX49">
        <v>35666</v>
      </c>
      <c r="CY49">
        <v>40940</v>
      </c>
      <c r="CZ49">
        <v>42087</v>
      </c>
      <c r="DA49">
        <v>46386</v>
      </c>
      <c r="DB49">
        <v>44933</v>
      </c>
      <c r="DC49">
        <v>40940</v>
      </c>
      <c r="DD49">
        <v>45397</v>
      </c>
      <c r="DE49">
        <v>42053</v>
      </c>
      <c r="DF49">
        <v>40841</v>
      </c>
      <c r="DG49">
        <v>43190</v>
      </c>
      <c r="DH49">
        <v>36970</v>
      </c>
      <c r="DI49">
        <v>35911</v>
      </c>
      <c r="DJ49">
        <v>36228</v>
      </c>
      <c r="DK49">
        <v>43851</v>
      </c>
      <c r="DL49">
        <v>52601</v>
      </c>
      <c r="DM49">
        <v>49620</v>
      </c>
      <c r="DN49">
        <v>60343</v>
      </c>
    </row>
    <row r="50" spans="1:118" x14ac:dyDescent="0.45">
      <c r="A50" s="3" t="s">
        <v>10</v>
      </c>
      <c r="B50" t="s">
        <v>52</v>
      </c>
      <c r="G50">
        <v>12.3</v>
      </c>
      <c r="H50">
        <v>10.83</v>
      </c>
      <c r="I50">
        <v>13.83</v>
      </c>
      <c r="J50">
        <v>12.32</v>
      </c>
      <c r="K50">
        <v>12.5</v>
      </c>
      <c r="L50">
        <v>11.87</v>
      </c>
      <c r="M50">
        <v>10.93</v>
      </c>
      <c r="N50">
        <v>10.1</v>
      </c>
      <c r="O50">
        <v>9.59</v>
      </c>
      <c r="P50">
        <v>8.8800000000000008</v>
      </c>
      <c r="Q50">
        <v>8.83</v>
      </c>
      <c r="R50">
        <v>6.52</v>
      </c>
      <c r="S50">
        <v>7.12</v>
      </c>
      <c r="T50">
        <v>8.23</v>
      </c>
      <c r="U50">
        <v>8.56</v>
      </c>
      <c r="V50">
        <v>12.21</v>
      </c>
      <c r="W50">
        <v>14.41</v>
      </c>
      <c r="X50">
        <v>14.17</v>
      </c>
      <c r="Y50">
        <v>17.14</v>
      </c>
      <c r="Z50">
        <v>18.64</v>
      </c>
      <c r="AA50">
        <v>20.75</v>
      </c>
      <c r="AB50">
        <v>35.700000000000003</v>
      </c>
      <c r="AC50">
        <v>28.24</v>
      </c>
      <c r="AD50">
        <v>26.38</v>
      </c>
      <c r="AE50">
        <v>22.93</v>
      </c>
      <c r="AF50">
        <v>13.71</v>
      </c>
      <c r="AG50">
        <v>12.88</v>
      </c>
      <c r="AH50">
        <v>10.75</v>
      </c>
      <c r="AI50">
        <v>11.19</v>
      </c>
      <c r="AJ50">
        <v>10.72</v>
      </c>
      <c r="AK50">
        <v>9.52</v>
      </c>
      <c r="AL50">
        <v>11.88</v>
      </c>
      <c r="AM50">
        <v>11.16</v>
      </c>
      <c r="AN50">
        <v>10.94</v>
      </c>
      <c r="AO50">
        <v>11.51</v>
      </c>
      <c r="AP50">
        <v>19.46</v>
      </c>
      <c r="AQ50">
        <v>19.87</v>
      </c>
      <c r="AR50">
        <v>16.34</v>
      </c>
      <c r="AS50">
        <v>16.440000000000001</v>
      </c>
      <c r="AT50">
        <v>8.19</v>
      </c>
      <c r="AU50">
        <v>8.15</v>
      </c>
      <c r="AV50">
        <v>7.33</v>
      </c>
      <c r="AW50">
        <v>7.09</v>
      </c>
      <c r="AX50">
        <v>6.57</v>
      </c>
      <c r="AY50">
        <v>6.43</v>
      </c>
      <c r="AZ50">
        <v>7.72</v>
      </c>
      <c r="BA50">
        <v>11.9</v>
      </c>
      <c r="BB50">
        <v>118.93</v>
      </c>
      <c r="BC50">
        <v>-10.46</v>
      </c>
      <c r="BD50">
        <v>-4.46</v>
      </c>
      <c r="BE50">
        <v>-6.76</v>
      </c>
      <c r="BF50">
        <v>-20.71</v>
      </c>
      <c r="BG50">
        <v>18.87</v>
      </c>
      <c r="BH50">
        <v>13.89</v>
      </c>
      <c r="BI50">
        <v>15.39</v>
      </c>
      <c r="BJ50">
        <v>14.76</v>
      </c>
      <c r="BK50">
        <v>18.829999999999998</v>
      </c>
      <c r="BL50">
        <v>12.8</v>
      </c>
      <c r="BM50">
        <v>29.24</v>
      </c>
      <c r="BN50">
        <v>34.57</v>
      </c>
      <c r="BO50">
        <v>17.600000000000001</v>
      </c>
      <c r="BP50">
        <v>15.94</v>
      </c>
      <c r="BQ50">
        <v>8.31</v>
      </c>
      <c r="BR50">
        <v>7.32</v>
      </c>
      <c r="BS50">
        <v>8.41</v>
      </c>
      <c r="BT50">
        <v>10.42</v>
      </c>
      <c r="BU50">
        <v>9.98</v>
      </c>
      <c r="BV50">
        <v>12.68</v>
      </c>
      <c r="BW50">
        <v>10.96</v>
      </c>
      <c r="BX50">
        <v>11.82</v>
      </c>
      <c r="BY50">
        <v>10.98</v>
      </c>
      <c r="BZ50">
        <v>9.6300000000000008</v>
      </c>
      <c r="CA50">
        <v>10.73</v>
      </c>
      <c r="CB50">
        <v>10.56</v>
      </c>
      <c r="CC50">
        <v>10.53</v>
      </c>
      <c r="CD50">
        <v>9.76</v>
      </c>
      <c r="CE50">
        <v>11.7</v>
      </c>
      <c r="CF50">
        <v>15.69</v>
      </c>
      <c r="CG50">
        <v>17.010000000000002</v>
      </c>
      <c r="CH50">
        <v>18.23</v>
      </c>
      <c r="CI50">
        <v>15.5</v>
      </c>
      <c r="CJ50">
        <v>13.46</v>
      </c>
      <c r="CK50">
        <v>12.8</v>
      </c>
      <c r="CL50">
        <v>12.47</v>
      </c>
      <c r="CM50">
        <v>10.93</v>
      </c>
      <c r="CN50">
        <v>8.9600000000000009</v>
      </c>
      <c r="CO50">
        <v>8.2799999999999994</v>
      </c>
      <c r="CP50">
        <v>8.17</v>
      </c>
      <c r="CQ50">
        <v>14.15</v>
      </c>
      <c r="CR50">
        <v>13.62</v>
      </c>
      <c r="CS50">
        <v>13.89</v>
      </c>
      <c r="CT50">
        <v>14.99</v>
      </c>
      <c r="CU50">
        <v>7.79</v>
      </c>
      <c r="CV50">
        <v>7.4</v>
      </c>
      <c r="CW50">
        <v>7.03</v>
      </c>
      <c r="CX50">
        <v>6.43</v>
      </c>
      <c r="CY50">
        <v>6.12</v>
      </c>
      <c r="CZ50">
        <v>9.83</v>
      </c>
      <c r="DA50">
        <v>9.98</v>
      </c>
      <c r="DB50">
        <v>11.43</v>
      </c>
      <c r="DC50">
        <v>22.49</v>
      </c>
      <c r="DD50">
        <v>10.89</v>
      </c>
      <c r="DE50">
        <v>38.42</v>
      </c>
      <c r="DF50">
        <v>-117.69</v>
      </c>
      <c r="DG50">
        <v>-25.8</v>
      </c>
      <c r="DH50">
        <v>-12.29</v>
      </c>
      <c r="DI50">
        <v>-10.53</v>
      </c>
      <c r="DJ50">
        <v>-14.02</v>
      </c>
      <c r="DK50">
        <v>-115.92</v>
      </c>
      <c r="DL50">
        <v>37.340000000000003</v>
      </c>
      <c r="DM50">
        <v>14.49</v>
      </c>
      <c r="DN50">
        <v>17.53</v>
      </c>
    </row>
    <row r="51" spans="1:118" x14ac:dyDescent="0.45">
      <c r="A51" s="3" t="s">
        <v>10</v>
      </c>
      <c r="B51" t="s">
        <v>53</v>
      </c>
      <c r="G51">
        <v>1.05</v>
      </c>
      <c r="H51">
        <v>1.07</v>
      </c>
      <c r="I51">
        <v>1.31</v>
      </c>
      <c r="J51">
        <v>1.41</v>
      </c>
      <c r="K51">
        <v>1.56</v>
      </c>
      <c r="L51">
        <v>1.54</v>
      </c>
      <c r="M51">
        <v>1.5</v>
      </c>
      <c r="N51">
        <v>1.34</v>
      </c>
      <c r="O51">
        <v>1.22</v>
      </c>
      <c r="P51">
        <v>1.1499999999999999</v>
      </c>
      <c r="Q51">
        <v>1.1000000000000001</v>
      </c>
      <c r="R51">
        <v>0.75</v>
      </c>
      <c r="S51">
        <v>0.72</v>
      </c>
      <c r="T51">
        <v>0.67</v>
      </c>
      <c r="U51">
        <v>0.59</v>
      </c>
      <c r="V51">
        <v>0.88</v>
      </c>
      <c r="W51">
        <v>1.0900000000000001</v>
      </c>
      <c r="X51">
        <v>1.05</v>
      </c>
      <c r="Y51">
        <v>1.1000000000000001</v>
      </c>
      <c r="Z51">
        <v>0.94</v>
      </c>
      <c r="AA51">
        <v>0.83</v>
      </c>
      <c r="AB51">
        <v>0.93</v>
      </c>
      <c r="AC51">
        <v>0.9</v>
      </c>
      <c r="AD51">
        <v>0.86</v>
      </c>
      <c r="AE51">
        <v>0.88</v>
      </c>
      <c r="AF51">
        <v>0.78</v>
      </c>
      <c r="AG51">
        <v>0.82</v>
      </c>
      <c r="AH51">
        <v>0.82</v>
      </c>
      <c r="AI51">
        <v>0.94</v>
      </c>
      <c r="AJ51">
        <v>0.98</v>
      </c>
      <c r="AK51">
        <v>0.99</v>
      </c>
      <c r="AL51">
        <v>1</v>
      </c>
      <c r="AM51">
        <v>1.05</v>
      </c>
      <c r="AN51">
        <v>1.07</v>
      </c>
      <c r="AO51">
        <v>1.1499999999999999</v>
      </c>
      <c r="AP51">
        <v>1.03</v>
      </c>
      <c r="AQ51">
        <v>0.99</v>
      </c>
      <c r="AR51">
        <v>0.94</v>
      </c>
      <c r="AS51">
        <v>0.97</v>
      </c>
      <c r="AT51">
        <v>1.1100000000000001</v>
      </c>
      <c r="AU51">
        <v>1.1399999999999999</v>
      </c>
      <c r="AV51">
        <v>1.03</v>
      </c>
      <c r="AW51">
        <v>1.02</v>
      </c>
      <c r="AX51">
        <v>0.91</v>
      </c>
      <c r="AY51">
        <v>0.81</v>
      </c>
      <c r="AZ51">
        <v>0.76</v>
      </c>
      <c r="BA51">
        <v>0.75</v>
      </c>
      <c r="BB51">
        <v>0.79</v>
      </c>
      <c r="BC51">
        <v>0.6</v>
      </c>
      <c r="BD51">
        <v>0.35</v>
      </c>
      <c r="BE51">
        <v>0.43</v>
      </c>
      <c r="BF51">
        <v>0.54</v>
      </c>
      <c r="BG51">
        <v>0.5</v>
      </c>
      <c r="BH51">
        <v>0.54</v>
      </c>
      <c r="BI51">
        <v>0.5</v>
      </c>
      <c r="BJ51">
        <v>0.54</v>
      </c>
      <c r="BK51">
        <v>0.55000000000000004</v>
      </c>
      <c r="BL51">
        <v>0.53</v>
      </c>
      <c r="BM51">
        <v>0.5</v>
      </c>
      <c r="BN51">
        <v>0.38</v>
      </c>
      <c r="BO51">
        <v>0.42</v>
      </c>
      <c r="BP51">
        <v>0.5</v>
      </c>
      <c r="BQ51">
        <v>0.52</v>
      </c>
      <c r="BR51">
        <v>0.57999999999999996</v>
      </c>
      <c r="BS51">
        <v>0.57999999999999996</v>
      </c>
      <c r="BT51">
        <v>0.7</v>
      </c>
      <c r="BU51">
        <v>0.67</v>
      </c>
      <c r="BV51">
        <v>0.68</v>
      </c>
      <c r="BW51">
        <v>0.72</v>
      </c>
      <c r="BX51">
        <v>0.73</v>
      </c>
      <c r="BY51">
        <v>0.73</v>
      </c>
      <c r="BZ51">
        <v>0.75</v>
      </c>
      <c r="CA51">
        <v>0.84</v>
      </c>
      <c r="CB51">
        <v>0.84</v>
      </c>
      <c r="CC51">
        <v>0.75</v>
      </c>
      <c r="CD51">
        <v>0.65</v>
      </c>
      <c r="CE51">
        <v>0.67</v>
      </c>
      <c r="CF51">
        <v>0.72</v>
      </c>
      <c r="CG51">
        <v>0.73</v>
      </c>
      <c r="CH51">
        <v>0.72</v>
      </c>
      <c r="CI51">
        <v>0.73</v>
      </c>
      <c r="CJ51">
        <v>0.78</v>
      </c>
      <c r="CK51">
        <v>0.83</v>
      </c>
      <c r="CL51">
        <v>0.84</v>
      </c>
      <c r="CM51">
        <v>0.95</v>
      </c>
      <c r="CN51">
        <v>0.85</v>
      </c>
      <c r="CO51">
        <v>0.81</v>
      </c>
      <c r="CP51">
        <v>0.85</v>
      </c>
      <c r="CQ51">
        <v>0.72</v>
      </c>
      <c r="CR51">
        <v>0.76</v>
      </c>
      <c r="CS51">
        <v>0.81</v>
      </c>
      <c r="CT51">
        <v>0.84</v>
      </c>
      <c r="CU51">
        <v>0.88</v>
      </c>
      <c r="CV51">
        <v>0.72</v>
      </c>
      <c r="CW51">
        <v>0.77</v>
      </c>
      <c r="CX51">
        <v>0.75</v>
      </c>
      <c r="CY51">
        <v>0.8</v>
      </c>
      <c r="CZ51">
        <v>0.78</v>
      </c>
      <c r="DA51">
        <v>0.84</v>
      </c>
      <c r="DB51">
        <v>0.78</v>
      </c>
      <c r="DC51">
        <v>0.67</v>
      </c>
      <c r="DD51">
        <v>0.76</v>
      </c>
      <c r="DE51">
        <v>0.7</v>
      </c>
      <c r="DF51">
        <v>0.66</v>
      </c>
      <c r="DG51">
        <v>0.7</v>
      </c>
      <c r="DH51">
        <v>0.55000000000000004</v>
      </c>
      <c r="DI51">
        <v>0.53</v>
      </c>
      <c r="DJ51">
        <v>0.52</v>
      </c>
      <c r="DK51">
        <v>0.64</v>
      </c>
      <c r="DL51">
        <v>0.78</v>
      </c>
      <c r="DM51">
        <v>0.7</v>
      </c>
      <c r="DN51">
        <v>0.84</v>
      </c>
    </row>
    <row r="52" spans="1:118" x14ac:dyDescent="0.45">
      <c r="A52" s="3" t="s">
        <v>10</v>
      </c>
      <c r="B52" t="s">
        <v>54</v>
      </c>
      <c r="G52">
        <v>1.9</v>
      </c>
      <c r="H52">
        <v>1.98</v>
      </c>
      <c r="I52">
        <v>2.2200000000000002</v>
      </c>
      <c r="J52">
        <v>2.2799999999999998</v>
      </c>
      <c r="K52">
        <v>2.4900000000000002</v>
      </c>
      <c r="L52">
        <v>2.4</v>
      </c>
      <c r="M52">
        <v>2.33</v>
      </c>
      <c r="N52">
        <v>2.0699999999999998</v>
      </c>
      <c r="O52">
        <v>1.83</v>
      </c>
      <c r="P52">
        <v>1.73</v>
      </c>
      <c r="Q52">
        <v>1.68</v>
      </c>
      <c r="R52">
        <v>1.25</v>
      </c>
      <c r="S52">
        <v>1.17</v>
      </c>
      <c r="T52">
        <v>1.1299999999999999</v>
      </c>
      <c r="U52">
        <v>1.03</v>
      </c>
      <c r="V52">
        <v>1.52</v>
      </c>
      <c r="W52">
        <v>1.83</v>
      </c>
      <c r="X52">
        <v>1.74</v>
      </c>
      <c r="Y52">
        <v>1.81</v>
      </c>
      <c r="Z52">
        <v>1.55</v>
      </c>
      <c r="AA52">
        <v>1.4</v>
      </c>
      <c r="AB52">
        <v>1.56</v>
      </c>
      <c r="AC52">
        <v>1.52</v>
      </c>
      <c r="AD52">
        <v>1.41</v>
      </c>
      <c r="AE52">
        <v>1.49</v>
      </c>
      <c r="AF52">
        <v>1.3</v>
      </c>
      <c r="AG52">
        <v>1.3</v>
      </c>
      <c r="AH52">
        <v>1.33</v>
      </c>
      <c r="AI52">
        <v>1.47</v>
      </c>
      <c r="AJ52">
        <v>1.49</v>
      </c>
      <c r="AK52">
        <v>1.58</v>
      </c>
      <c r="AL52">
        <v>1.58</v>
      </c>
      <c r="AM52">
        <v>1.63</v>
      </c>
      <c r="AN52">
        <v>1.72</v>
      </c>
      <c r="AO52">
        <v>1.79</v>
      </c>
      <c r="AP52">
        <v>1.87</v>
      </c>
      <c r="AQ52">
        <v>1.74</v>
      </c>
      <c r="AR52">
        <v>1.64</v>
      </c>
      <c r="AS52">
        <v>1.69</v>
      </c>
      <c r="AT52">
        <v>1.78</v>
      </c>
      <c r="AU52">
        <v>1.86</v>
      </c>
      <c r="AV52">
        <v>1.65</v>
      </c>
      <c r="AW52">
        <v>1.73</v>
      </c>
      <c r="AX52">
        <v>1.55</v>
      </c>
      <c r="AY52">
        <v>1.36</v>
      </c>
      <c r="AZ52">
        <v>1.33</v>
      </c>
      <c r="BA52">
        <v>1.27</v>
      </c>
      <c r="BB52">
        <v>1.47</v>
      </c>
      <c r="BC52">
        <v>1.39</v>
      </c>
      <c r="BD52">
        <v>0.84</v>
      </c>
      <c r="BE52">
        <v>0.87</v>
      </c>
      <c r="BF52">
        <v>0.94</v>
      </c>
      <c r="BG52">
        <v>0.97</v>
      </c>
      <c r="BH52">
        <v>0.99</v>
      </c>
      <c r="BI52">
        <v>0.86</v>
      </c>
      <c r="BJ52">
        <v>0.88</v>
      </c>
      <c r="BK52">
        <v>0.9</v>
      </c>
      <c r="BL52">
        <v>0.87</v>
      </c>
      <c r="BM52">
        <v>0.85</v>
      </c>
      <c r="BN52">
        <v>0.68</v>
      </c>
      <c r="BO52">
        <v>0.76</v>
      </c>
      <c r="BP52">
        <v>0.86</v>
      </c>
      <c r="BQ52">
        <v>0.89</v>
      </c>
      <c r="BR52">
        <v>0.92</v>
      </c>
      <c r="BS52">
        <v>0.94</v>
      </c>
      <c r="BT52">
        <v>1.1399999999999999</v>
      </c>
      <c r="BU52">
        <v>1.1399999999999999</v>
      </c>
      <c r="BV52">
        <v>1.1299999999999999</v>
      </c>
      <c r="BW52">
        <v>1.1599999999999999</v>
      </c>
      <c r="BX52">
        <v>1.1399999999999999</v>
      </c>
      <c r="BY52">
        <v>1.1100000000000001</v>
      </c>
      <c r="BZ52">
        <v>1.19</v>
      </c>
      <c r="CA52">
        <v>1.32</v>
      </c>
      <c r="CB52">
        <v>1.34</v>
      </c>
      <c r="CC52">
        <v>1.25</v>
      </c>
      <c r="CD52">
        <v>1.1399999999999999</v>
      </c>
      <c r="CE52">
        <v>1.2</v>
      </c>
      <c r="CF52">
        <v>1.25</v>
      </c>
      <c r="CG52">
        <v>1.27</v>
      </c>
      <c r="CH52">
        <v>1.23</v>
      </c>
      <c r="CI52">
        <v>1.33</v>
      </c>
      <c r="CJ52">
        <v>1.41</v>
      </c>
      <c r="CK52">
        <v>1.5</v>
      </c>
      <c r="CL52">
        <v>1.5</v>
      </c>
      <c r="CM52">
        <v>1.67</v>
      </c>
      <c r="CN52">
        <v>1.44</v>
      </c>
      <c r="CO52">
        <v>1.39</v>
      </c>
      <c r="CP52">
        <v>1.45</v>
      </c>
      <c r="CQ52">
        <v>1.34</v>
      </c>
      <c r="CR52">
        <v>1.34</v>
      </c>
      <c r="CS52">
        <v>1.38</v>
      </c>
      <c r="CT52">
        <v>1.37</v>
      </c>
      <c r="CU52">
        <v>1.4</v>
      </c>
      <c r="CV52">
        <v>1.2</v>
      </c>
      <c r="CW52">
        <v>1.1299999999999999</v>
      </c>
      <c r="CX52">
        <v>1.08</v>
      </c>
      <c r="CY52">
        <v>1.1100000000000001</v>
      </c>
      <c r="CZ52">
        <v>1.3</v>
      </c>
      <c r="DA52">
        <v>1.38</v>
      </c>
      <c r="DB52">
        <v>1.41</v>
      </c>
      <c r="DC52">
        <v>1.34</v>
      </c>
      <c r="DD52">
        <v>1.66</v>
      </c>
      <c r="DE52">
        <v>1.73</v>
      </c>
      <c r="DF52">
        <v>1.91</v>
      </c>
      <c r="DG52">
        <v>2.06</v>
      </c>
      <c r="DH52">
        <v>1.67</v>
      </c>
      <c r="DI52">
        <v>1.85</v>
      </c>
      <c r="DJ52">
        <v>2</v>
      </c>
      <c r="DK52">
        <v>2.06</v>
      </c>
      <c r="DL52">
        <v>2.44</v>
      </c>
      <c r="DM52">
        <v>2.27</v>
      </c>
      <c r="DN52">
        <v>3.07</v>
      </c>
    </row>
    <row r="53" spans="1:118" x14ac:dyDescent="0.45">
      <c r="A53" s="3" t="s">
        <v>10</v>
      </c>
      <c r="B53" t="s">
        <v>55</v>
      </c>
      <c r="G53">
        <v>8.77</v>
      </c>
      <c r="H53">
        <v>9.8699999999999992</v>
      </c>
      <c r="I53">
        <v>10.45</v>
      </c>
      <c r="J53">
        <v>9.9700000000000006</v>
      </c>
      <c r="K53">
        <v>12.16</v>
      </c>
      <c r="L53">
        <v>11.76</v>
      </c>
      <c r="M53">
        <v>14.15</v>
      </c>
      <c r="N53">
        <v>12.67</v>
      </c>
      <c r="O53">
        <v>11.69</v>
      </c>
      <c r="P53">
        <v>11.94</v>
      </c>
      <c r="Q53">
        <v>11.35</v>
      </c>
      <c r="R53">
        <v>9.86</v>
      </c>
      <c r="S53">
        <v>9.43</v>
      </c>
      <c r="T53">
        <v>9.75</v>
      </c>
      <c r="U53">
        <v>8.9600000000000009</v>
      </c>
      <c r="V53">
        <v>12.62</v>
      </c>
      <c r="W53">
        <v>22.26</v>
      </c>
      <c r="X53">
        <v>25.39</v>
      </c>
      <c r="Y53">
        <v>24.84</v>
      </c>
      <c r="Z53">
        <v>16.600000000000001</v>
      </c>
      <c r="AA53">
        <v>11.45</v>
      </c>
      <c r="AB53">
        <v>9.6300000000000008</v>
      </c>
      <c r="AC53">
        <v>7.97</v>
      </c>
      <c r="AD53">
        <v>6.55</v>
      </c>
      <c r="AE53">
        <v>6.22</v>
      </c>
      <c r="AF53">
        <v>5.18</v>
      </c>
      <c r="AG53">
        <v>4.6900000000000004</v>
      </c>
      <c r="AH53">
        <v>4.62</v>
      </c>
      <c r="AI53">
        <v>5.48</v>
      </c>
      <c r="AJ53">
        <v>5.77</v>
      </c>
      <c r="AK53">
        <v>6.17</v>
      </c>
      <c r="AL53">
        <v>6.04</v>
      </c>
      <c r="AM53">
        <v>6.74</v>
      </c>
      <c r="AN53">
        <v>6.96</v>
      </c>
      <c r="AO53">
        <v>7.28</v>
      </c>
      <c r="AP53">
        <v>6.43</v>
      </c>
      <c r="AQ53">
        <v>6.48</v>
      </c>
      <c r="AR53">
        <v>6.92</v>
      </c>
      <c r="AS53">
        <v>8.0399999999999991</v>
      </c>
      <c r="AT53">
        <v>10.220000000000001</v>
      </c>
      <c r="AU53">
        <v>8.31</v>
      </c>
      <c r="AV53">
        <v>6.68</v>
      </c>
      <c r="AW53">
        <v>6.94</v>
      </c>
      <c r="AX53">
        <v>6.36</v>
      </c>
      <c r="AY53">
        <v>5.78</v>
      </c>
      <c r="AZ53">
        <v>5.64</v>
      </c>
      <c r="BA53">
        <v>5.1100000000000003</v>
      </c>
      <c r="BB53">
        <v>5.36</v>
      </c>
      <c r="BC53">
        <v>4.8499999999999996</v>
      </c>
      <c r="BD53">
        <v>2.5499999999999998</v>
      </c>
      <c r="BE53">
        <v>3.45</v>
      </c>
      <c r="BF53">
        <v>4.58</v>
      </c>
      <c r="BG53">
        <v>3.92</v>
      </c>
      <c r="BH53">
        <v>4.84</v>
      </c>
      <c r="BI53">
        <v>4.1100000000000003</v>
      </c>
      <c r="BJ53">
        <v>4.6500000000000004</v>
      </c>
      <c r="BK53">
        <v>4.8600000000000003</v>
      </c>
      <c r="BL53">
        <v>5.16</v>
      </c>
      <c r="BM53">
        <v>6.01</v>
      </c>
      <c r="BN53">
        <v>5.75</v>
      </c>
      <c r="BO53">
        <v>8.23</v>
      </c>
      <c r="BP53">
        <v>9.32</v>
      </c>
      <c r="BQ53">
        <v>7.88</v>
      </c>
      <c r="BR53">
        <v>7.35</v>
      </c>
      <c r="BS53">
        <v>7.01</v>
      </c>
      <c r="BT53">
        <v>8.6999999999999993</v>
      </c>
      <c r="BU53">
        <v>8.6</v>
      </c>
      <c r="BV53">
        <v>7.14</v>
      </c>
      <c r="BW53">
        <v>6.15</v>
      </c>
      <c r="BX53">
        <v>6.7</v>
      </c>
      <c r="BY53">
        <v>7.07</v>
      </c>
      <c r="BZ53">
        <v>7.74</v>
      </c>
      <c r="CA53">
        <v>9.99</v>
      </c>
      <c r="CB53">
        <v>9.76</v>
      </c>
      <c r="CC53">
        <v>8.7200000000000006</v>
      </c>
      <c r="CD53">
        <v>7.63</v>
      </c>
      <c r="CE53">
        <v>7.26</v>
      </c>
      <c r="CF53">
        <v>7.35</v>
      </c>
      <c r="CG53">
        <v>7.75</v>
      </c>
      <c r="CH53">
        <v>7.56</v>
      </c>
      <c r="CI53">
        <v>7.42</v>
      </c>
      <c r="CJ53">
        <v>7.83</v>
      </c>
      <c r="CK53">
        <v>8.85</v>
      </c>
      <c r="CL53">
        <v>8.0500000000000007</v>
      </c>
      <c r="CM53">
        <v>9.36</v>
      </c>
      <c r="CN53">
        <v>8.85</v>
      </c>
      <c r="CO53">
        <v>6.72</v>
      </c>
      <c r="CP53">
        <v>7.36</v>
      </c>
      <c r="CQ53">
        <v>5.81</v>
      </c>
      <c r="CR53">
        <v>6.29</v>
      </c>
      <c r="CS53">
        <v>7.02</v>
      </c>
      <c r="CT53">
        <v>7.34</v>
      </c>
      <c r="CU53">
        <v>7.76</v>
      </c>
      <c r="CV53">
        <v>5.79</v>
      </c>
      <c r="CW53">
        <v>5.52</v>
      </c>
      <c r="CX53">
        <v>5.84</v>
      </c>
      <c r="CY53">
        <v>6.45</v>
      </c>
      <c r="CZ53">
        <v>6.27</v>
      </c>
      <c r="DA53">
        <v>7.52</v>
      </c>
      <c r="DB53">
        <v>7.23</v>
      </c>
      <c r="DC53">
        <v>7.07</v>
      </c>
      <c r="DD53">
        <v>10.29</v>
      </c>
      <c r="DE53">
        <v>8.8699999999999992</v>
      </c>
      <c r="DF53">
        <v>7.3</v>
      </c>
      <c r="DG53">
        <v>7.32</v>
      </c>
      <c r="DH53">
        <v>5.69</v>
      </c>
      <c r="DI53">
        <v>6.12</v>
      </c>
      <c r="DJ53">
        <v>7.4</v>
      </c>
      <c r="DK53">
        <v>9.19</v>
      </c>
      <c r="DL53">
        <v>8.91</v>
      </c>
      <c r="DM53">
        <v>6.7</v>
      </c>
      <c r="DN53">
        <v>8.1300000000000008</v>
      </c>
    </row>
    <row r="54" spans="1:118" x14ac:dyDescent="0.45">
      <c r="A54" s="3" t="s">
        <v>10</v>
      </c>
      <c r="B54" t="s">
        <v>56</v>
      </c>
      <c r="G54">
        <v>8.41</v>
      </c>
      <c r="H54">
        <v>9.4499999999999993</v>
      </c>
      <c r="I54">
        <v>10.02</v>
      </c>
      <c r="J54">
        <v>9.56</v>
      </c>
      <c r="K54">
        <v>11.61</v>
      </c>
      <c r="L54">
        <v>11.19</v>
      </c>
      <c r="M54">
        <v>13.35</v>
      </c>
      <c r="N54">
        <v>11.87</v>
      </c>
      <c r="O54">
        <v>10.93</v>
      </c>
      <c r="P54">
        <v>11.09</v>
      </c>
      <c r="Q54">
        <v>10.48</v>
      </c>
      <c r="R54">
        <v>9.0299999999999994</v>
      </c>
      <c r="S54">
        <v>8.5500000000000007</v>
      </c>
      <c r="T54">
        <v>8.57</v>
      </c>
      <c r="U54">
        <v>7.78</v>
      </c>
      <c r="V54">
        <v>10.96</v>
      </c>
      <c r="W54">
        <v>18.399999999999999</v>
      </c>
      <c r="X54">
        <v>21.02</v>
      </c>
      <c r="Y54">
        <v>21.37</v>
      </c>
      <c r="Z54">
        <v>14.85</v>
      </c>
      <c r="AA54">
        <v>10.52</v>
      </c>
      <c r="AB54">
        <v>9.0399999999999991</v>
      </c>
      <c r="AC54">
        <v>7.51</v>
      </c>
      <c r="AD54">
        <v>6.2</v>
      </c>
      <c r="AE54">
        <v>5.89</v>
      </c>
      <c r="AF54">
        <v>4.92</v>
      </c>
      <c r="AG54">
        <v>4.49</v>
      </c>
      <c r="AH54">
        <v>4.45</v>
      </c>
      <c r="AI54">
        <v>5.32</v>
      </c>
      <c r="AJ54">
        <v>5.62</v>
      </c>
      <c r="AK54">
        <v>5.99</v>
      </c>
      <c r="AL54">
        <v>5.86</v>
      </c>
      <c r="AM54">
        <v>6.49</v>
      </c>
      <c r="AN54">
        <v>6.68</v>
      </c>
      <c r="AO54">
        <v>6.96</v>
      </c>
      <c r="AP54">
        <v>6.15</v>
      </c>
      <c r="AQ54">
        <v>6.26</v>
      </c>
      <c r="AR54">
        <v>6.63</v>
      </c>
      <c r="AS54">
        <v>7.72</v>
      </c>
      <c r="AT54">
        <v>9.92</v>
      </c>
      <c r="AU54">
        <v>8.0500000000000007</v>
      </c>
      <c r="AV54">
        <v>6.48</v>
      </c>
      <c r="AW54">
        <v>6.69</v>
      </c>
      <c r="AX54">
        <v>6.05</v>
      </c>
      <c r="AY54">
        <v>5.49</v>
      </c>
      <c r="AZ54">
        <v>5.36</v>
      </c>
      <c r="BA54">
        <v>4.8899999999999997</v>
      </c>
      <c r="BB54">
        <v>5.13</v>
      </c>
      <c r="BC54">
        <v>4.49</v>
      </c>
      <c r="BD54">
        <v>2.38</v>
      </c>
      <c r="BE54">
        <v>3.2</v>
      </c>
      <c r="BF54">
        <v>4.25</v>
      </c>
      <c r="BG54">
        <v>3.75</v>
      </c>
      <c r="BH54">
        <v>4.63</v>
      </c>
      <c r="BI54">
        <v>3.95</v>
      </c>
      <c r="BJ54">
        <v>4.46</v>
      </c>
      <c r="BK54">
        <v>4.6500000000000004</v>
      </c>
      <c r="BL54">
        <v>4.88</v>
      </c>
      <c r="BM54">
        <v>5.59</v>
      </c>
      <c r="BN54">
        <v>5.24</v>
      </c>
      <c r="BO54">
        <v>7.18</v>
      </c>
      <c r="BP54">
        <v>8.16</v>
      </c>
      <c r="BQ54">
        <v>7.06</v>
      </c>
      <c r="BR54">
        <v>6.68</v>
      </c>
      <c r="BS54">
        <v>6.35</v>
      </c>
      <c r="BT54">
        <v>7.84</v>
      </c>
      <c r="BU54">
        <v>7.96</v>
      </c>
      <c r="BV54">
        <v>6.68</v>
      </c>
      <c r="BW54">
        <v>5.85</v>
      </c>
      <c r="BX54">
        <v>6.36</v>
      </c>
      <c r="BY54">
        <v>6.55</v>
      </c>
      <c r="BZ54">
        <v>7.12</v>
      </c>
      <c r="CA54">
        <v>9.11</v>
      </c>
      <c r="CB54">
        <v>8.91</v>
      </c>
      <c r="CC54">
        <v>7.95</v>
      </c>
      <c r="CD54">
        <v>6.95</v>
      </c>
      <c r="CE54">
        <v>6.65</v>
      </c>
      <c r="CF54">
        <v>6.77</v>
      </c>
      <c r="CG54">
        <v>7.13</v>
      </c>
      <c r="CH54">
        <v>7</v>
      </c>
      <c r="CI54">
        <v>6.84</v>
      </c>
      <c r="CJ54">
        <v>7.19</v>
      </c>
      <c r="CK54">
        <v>8.09</v>
      </c>
      <c r="CL54">
        <v>7.44</v>
      </c>
      <c r="CM54">
        <v>8.7100000000000009</v>
      </c>
      <c r="CN54">
        <v>8.23</v>
      </c>
      <c r="CO54">
        <v>6.35</v>
      </c>
      <c r="CP54">
        <v>6.95</v>
      </c>
      <c r="CQ54">
        <v>5.5</v>
      </c>
      <c r="CR54">
        <v>5.94</v>
      </c>
      <c r="CS54">
        <v>6.58</v>
      </c>
      <c r="CT54">
        <v>6.81</v>
      </c>
      <c r="CU54">
        <v>7.1</v>
      </c>
      <c r="CV54">
        <v>5.34</v>
      </c>
      <c r="CW54">
        <v>5.13</v>
      </c>
      <c r="CX54">
        <v>5.44</v>
      </c>
      <c r="CY54">
        <v>6.09</v>
      </c>
      <c r="CZ54">
        <v>5.95</v>
      </c>
      <c r="DA54">
        <v>7.06</v>
      </c>
      <c r="DB54">
        <v>6.77</v>
      </c>
      <c r="DC54">
        <v>6.59</v>
      </c>
      <c r="DD54">
        <v>9.27</v>
      </c>
      <c r="DE54">
        <v>8.09</v>
      </c>
      <c r="DF54">
        <v>6.7</v>
      </c>
      <c r="DG54">
        <v>7.02</v>
      </c>
      <c r="DH54">
        <v>5.52</v>
      </c>
      <c r="DI54">
        <v>5.99</v>
      </c>
      <c r="DJ54">
        <v>7.33</v>
      </c>
      <c r="DK54">
        <v>8.66</v>
      </c>
      <c r="DL54">
        <v>8.6</v>
      </c>
      <c r="DM54">
        <v>6.5</v>
      </c>
      <c r="DN54">
        <v>7.85</v>
      </c>
    </row>
    <row r="55" spans="1:118" x14ac:dyDescent="0.45">
      <c r="A55" s="3" t="s">
        <v>10</v>
      </c>
      <c r="B55" t="s">
        <v>57</v>
      </c>
      <c r="C55">
        <v>0.1</v>
      </c>
      <c r="G55">
        <v>0.1</v>
      </c>
      <c r="H55">
        <v>0.1</v>
      </c>
      <c r="I55">
        <v>0.1</v>
      </c>
      <c r="J55">
        <v>0.1</v>
      </c>
      <c r="K55">
        <v>0.11</v>
      </c>
      <c r="L55">
        <v>0.11</v>
      </c>
      <c r="M55">
        <v>0.1</v>
      </c>
      <c r="N55">
        <v>0.09</v>
      </c>
      <c r="O55">
        <v>0.1</v>
      </c>
      <c r="P55">
        <v>0.1</v>
      </c>
      <c r="Q55">
        <v>0.09</v>
      </c>
      <c r="R55">
        <v>0.12</v>
      </c>
      <c r="S55">
        <v>0.17</v>
      </c>
      <c r="T55">
        <v>0.15</v>
      </c>
      <c r="U55">
        <v>0.21</v>
      </c>
      <c r="V55">
        <v>0.2</v>
      </c>
      <c r="W55">
        <v>0.19</v>
      </c>
      <c r="X55">
        <v>0.2</v>
      </c>
      <c r="Y55">
        <v>0.19</v>
      </c>
      <c r="Z55">
        <v>0.2</v>
      </c>
      <c r="AA55">
        <v>0.23</v>
      </c>
      <c r="AB55">
        <v>0.24</v>
      </c>
      <c r="AC55">
        <v>0.25</v>
      </c>
      <c r="AD55">
        <v>0.24</v>
      </c>
      <c r="AE55">
        <v>0.24</v>
      </c>
      <c r="AF55">
        <v>0.23</v>
      </c>
      <c r="AG55">
        <v>0.21</v>
      </c>
      <c r="AH55">
        <v>0.23</v>
      </c>
      <c r="AI55">
        <v>0.25</v>
      </c>
      <c r="AJ55">
        <v>0.22</v>
      </c>
      <c r="AK55">
        <v>0.23</v>
      </c>
      <c r="AL55">
        <v>0.26</v>
      </c>
      <c r="AM55">
        <v>0.24</v>
      </c>
      <c r="AN55">
        <v>0.25</v>
      </c>
      <c r="AO55">
        <v>0.23</v>
      </c>
      <c r="AP55">
        <v>0.25</v>
      </c>
      <c r="AQ55">
        <v>0.26</v>
      </c>
      <c r="AR55">
        <v>0.27</v>
      </c>
      <c r="AS55">
        <v>0.27</v>
      </c>
      <c r="AT55">
        <v>0.25</v>
      </c>
      <c r="AU55">
        <v>0.21</v>
      </c>
      <c r="AV55">
        <v>0.21</v>
      </c>
      <c r="AW55">
        <v>0.26</v>
      </c>
      <c r="AX55">
        <v>0.26</v>
      </c>
      <c r="AY55">
        <v>0.26</v>
      </c>
      <c r="AZ55">
        <v>0.28000000000000003</v>
      </c>
      <c r="BA55">
        <v>0.28999999999999998</v>
      </c>
      <c r="BB55">
        <v>0.33</v>
      </c>
      <c r="BC55">
        <v>0.45</v>
      </c>
      <c r="BD55">
        <v>0.46</v>
      </c>
      <c r="BE55">
        <v>0.44</v>
      </c>
      <c r="BF55">
        <v>0.38</v>
      </c>
      <c r="BG55">
        <v>0.35</v>
      </c>
      <c r="BH55">
        <v>0.34</v>
      </c>
      <c r="BI55">
        <v>0.33</v>
      </c>
      <c r="BJ55">
        <v>0.31</v>
      </c>
      <c r="BK55">
        <v>0.31</v>
      </c>
      <c r="BL55">
        <v>0.31</v>
      </c>
      <c r="BM55">
        <v>0.31</v>
      </c>
      <c r="BN55">
        <v>0.33</v>
      </c>
      <c r="BO55">
        <v>0.32</v>
      </c>
      <c r="BP55">
        <v>0.32</v>
      </c>
      <c r="BQ55">
        <v>0.31</v>
      </c>
      <c r="BR55">
        <v>0.28999999999999998</v>
      </c>
      <c r="BS55">
        <v>0.28999999999999998</v>
      </c>
      <c r="BT55">
        <v>0.32</v>
      </c>
      <c r="BU55">
        <v>0.3</v>
      </c>
      <c r="BV55">
        <v>0.3</v>
      </c>
      <c r="BW55">
        <v>0.28999999999999998</v>
      </c>
      <c r="BX55">
        <v>0.28000000000000003</v>
      </c>
      <c r="BY55">
        <v>0.26</v>
      </c>
      <c r="BZ55">
        <v>0.23</v>
      </c>
      <c r="CA55">
        <v>0.23</v>
      </c>
      <c r="CB55">
        <v>0.23</v>
      </c>
      <c r="CC55">
        <v>0.24</v>
      </c>
      <c r="CD55">
        <v>0.25</v>
      </c>
      <c r="CE55">
        <v>0.26</v>
      </c>
      <c r="CF55">
        <v>0.25</v>
      </c>
      <c r="CG55">
        <v>0.25</v>
      </c>
      <c r="CH55">
        <v>0.24</v>
      </c>
      <c r="CI55">
        <v>0.31</v>
      </c>
      <c r="CJ55">
        <v>0.3</v>
      </c>
      <c r="CK55">
        <v>0.3</v>
      </c>
      <c r="CL55">
        <v>0.28999999999999998</v>
      </c>
      <c r="CM55">
        <v>0.28000000000000003</v>
      </c>
      <c r="CN55">
        <v>0.28999999999999998</v>
      </c>
      <c r="CO55">
        <v>0.28000000000000003</v>
      </c>
      <c r="CP55">
        <v>0.27</v>
      </c>
      <c r="CQ55">
        <v>0.3</v>
      </c>
      <c r="CR55">
        <v>0.28000000000000003</v>
      </c>
      <c r="CS55">
        <v>0.27</v>
      </c>
      <c r="CT55">
        <v>0.25</v>
      </c>
      <c r="CU55">
        <v>0.26</v>
      </c>
      <c r="CV55">
        <v>0.27</v>
      </c>
      <c r="CW55">
        <v>0.25</v>
      </c>
      <c r="CX55">
        <v>0.24</v>
      </c>
      <c r="CY55">
        <v>0.26</v>
      </c>
      <c r="CZ55">
        <v>0.3</v>
      </c>
      <c r="DA55">
        <v>0.28000000000000003</v>
      </c>
      <c r="DB55">
        <v>0.3</v>
      </c>
      <c r="DC55">
        <v>0.32</v>
      </c>
      <c r="DD55">
        <v>0.34</v>
      </c>
      <c r="DE55">
        <v>0.4</v>
      </c>
      <c r="DF55">
        <v>0.45</v>
      </c>
      <c r="DG55">
        <v>0.46</v>
      </c>
      <c r="DH55">
        <v>0.48</v>
      </c>
      <c r="DI55">
        <v>0.51</v>
      </c>
      <c r="DJ55">
        <v>0.54</v>
      </c>
      <c r="DK55">
        <v>0.45</v>
      </c>
      <c r="DL55">
        <v>0.43</v>
      </c>
      <c r="DM55">
        <v>0.43</v>
      </c>
      <c r="DN55">
        <v>0.43</v>
      </c>
    </row>
    <row r="56" spans="1:118" x14ac:dyDescent="0.45">
      <c r="A56" s="3" t="s">
        <v>10</v>
      </c>
      <c r="B56" t="s">
        <v>58</v>
      </c>
      <c r="D56">
        <v>23.91</v>
      </c>
      <c r="E56">
        <v>44.75</v>
      </c>
      <c r="F56">
        <v>13.63</v>
      </c>
      <c r="G56">
        <v>34.92</v>
      </c>
      <c r="H56">
        <v>46.17</v>
      </c>
      <c r="I56">
        <v>38.630000000000003</v>
      </c>
      <c r="J56">
        <v>46.5</v>
      </c>
      <c r="K56">
        <v>49.42</v>
      </c>
      <c r="L56">
        <v>43.19</v>
      </c>
      <c r="M56">
        <v>46.11</v>
      </c>
      <c r="N56">
        <v>37.89</v>
      </c>
      <c r="O56">
        <v>36.67</v>
      </c>
      <c r="P56">
        <v>50.87</v>
      </c>
      <c r="Q56">
        <v>40.75</v>
      </c>
      <c r="R56">
        <v>25.61</v>
      </c>
      <c r="S56">
        <v>14.26</v>
      </c>
      <c r="T56">
        <v>17.53</v>
      </c>
      <c r="U56">
        <v>11.81</v>
      </c>
      <c r="V56">
        <v>15.74</v>
      </c>
      <c r="W56">
        <v>12.16</v>
      </c>
      <c r="X56">
        <v>11.56</v>
      </c>
      <c r="Y56">
        <v>3.26</v>
      </c>
      <c r="Z56">
        <v>3.52</v>
      </c>
      <c r="AA56">
        <v>5.5</v>
      </c>
      <c r="AB56">
        <v>3.65</v>
      </c>
      <c r="AC56">
        <v>6.9</v>
      </c>
      <c r="AD56">
        <v>4.1500000000000004</v>
      </c>
      <c r="AE56">
        <v>6.46</v>
      </c>
      <c r="AF56">
        <v>13.96</v>
      </c>
      <c r="AG56">
        <v>11.7</v>
      </c>
      <c r="AH56">
        <v>13.81</v>
      </c>
      <c r="AI56">
        <v>16.059999999999999</v>
      </c>
      <c r="AJ56">
        <v>20.04</v>
      </c>
      <c r="AK56">
        <v>21.36</v>
      </c>
      <c r="AL56">
        <v>0.11</v>
      </c>
      <c r="AM56">
        <v>19.64</v>
      </c>
      <c r="AN56">
        <v>19.309999999999999</v>
      </c>
      <c r="AO56">
        <v>21.01</v>
      </c>
      <c r="AP56">
        <v>-29.14</v>
      </c>
      <c r="AQ56">
        <v>19.62</v>
      </c>
      <c r="AR56">
        <v>26.38</v>
      </c>
      <c r="AS56">
        <v>20.420000000000002</v>
      </c>
      <c r="AT56">
        <v>19.239999999999998</v>
      </c>
      <c r="AU56">
        <v>19.04</v>
      </c>
      <c r="AV56">
        <v>31.36</v>
      </c>
      <c r="AW56">
        <v>25.63</v>
      </c>
      <c r="AX56">
        <v>16.399999999999999</v>
      </c>
      <c r="AY56">
        <v>12.78</v>
      </c>
      <c r="AZ56">
        <v>5.85</v>
      </c>
      <c r="BA56">
        <v>0.02</v>
      </c>
      <c r="BB56">
        <v>-16.55</v>
      </c>
      <c r="BC56">
        <v>-19.940000000000001</v>
      </c>
      <c r="BD56">
        <v>-0.49</v>
      </c>
      <c r="BE56">
        <v>5.75</v>
      </c>
      <c r="BF56">
        <v>3.12</v>
      </c>
      <c r="BG56">
        <v>7.86</v>
      </c>
      <c r="BH56">
        <v>2.16</v>
      </c>
      <c r="BI56">
        <v>2.8</v>
      </c>
      <c r="BJ56">
        <v>6.38</v>
      </c>
      <c r="BK56">
        <v>4.66</v>
      </c>
      <c r="BL56">
        <v>9.07</v>
      </c>
      <c r="BM56">
        <v>-10.38</v>
      </c>
      <c r="BN56">
        <v>3.38</v>
      </c>
      <c r="BO56">
        <v>12.24</v>
      </c>
      <c r="BP56">
        <v>12.71</v>
      </c>
      <c r="BQ56">
        <v>7.47</v>
      </c>
      <c r="BR56">
        <v>12.27</v>
      </c>
      <c r="BS56">
        <v>6.91</v>
      </c>
      <c r="BT56">
        <v>11.51</v>
      </c>
      <c r="BU56">
        <v>7.2</v>
      </c>
      <c r="BV56">
        <v>7.13</v>
      </c>
      <c r="BW56">
        <v>15.29</v>
      </c>
      <c r="BX56">
        <v>10.76</v>
      </c>
      <c r="BY56">
        <v>12.37</v>
      </c>
      <c r="BZ56">
        <v>16.260000000000002</v>
      </c>
      <c r="CA56">
        <v>18.010000000000002</v>
      </c>
      <c r="CB56">
        <v>15.81</v>
      </c>
      <c r="CC56">
        <v>8.2100000000000009</v>
      </c>
      <c r="CD56">
        <v>14.08</v>
      </c>
      <c r="CE56">
        <v>10.86</v>
      </c>
      <c r="CF56">
        <v>5.86</v>
      </c>
      <c r="CG56">
        <v>6.22</v>
      </c>
      <c r="CH56">
        <v>11.48</v>
      </c>
      <c r="CI56">
        <v>17.34</v>
      </c>
      <c r="CJ56">
        <v>12.91</v>
      </c>
      <c r="CK56">
        <v>11.25</v>
      </c>
      <c r="CL56">
        <v>12.7</v>
      </c>
      <c r="CM56">
        <v>21.42</v>
      </c>
      <c r="CN56">
        <v>16.22</v>
      </c>
      <c r="CO56">
        <v>11.43</v>
      </c>
      <c r="CP56">
        <v>15.37</v>
      </c>
      <c r="CQ56">
        <v>-7.77</v>
      </c>
      <c r="CR56">
        <v>20.52</v>
      </c>
      <c r="CS56">
        <v>14.15</v>
      </c>
      <c r="CT56">
        <v>15.5</v>
      </c>
      <c r="CU56">
        <v>26.67</v>
      </c>
      <c r="CV56">
        <v>10.17</v>
      </c>
      <c r="CW56">
        <v>20.28</v>
      </c>
      <c r="CX56">
        <v>19.78</v>
      </c>
      <c r="CY56">
        <v>41.23</v>
      </c>
      <c r="CZ56">
        <v>-7.78</v>
      </c>
      <c r="DA56">
        <v>22.84</v>
      </c>
      <c r="DB56">
        <v>9.09</v>
      </c>
      <c r="DC56">
        <v>14.29</v>
      </c>
      <c r="DD56">
        <v>10.77</v>
      </c>
      <c r="DE56">
        <v>-14.69</v>
      </c>
      <c r="DF56">
        <v>-9.5299999999999994</v>
      </c>
      <c r="DG56">
        <v>-3.65</v>
      </c>
      <c r="DH56">
        <v>-3.71</v>
      </c>
      <c r="DI56">
        <v>-16.600000000000001</v>
      </c>
      <c r="DJ56">
        <v>0.75</v>
      </c>
      <c r="DK56">
        <v>18.09</v>
      </c>
      <c r="DL56">
        <v>16.3</v>
      </c>
      <c r="DM56">
        <v>5.22</v>
      </c>
      <c r="DN56">
        <v>10.5</v>
      </c>
    </row>
    <row r="57" spans="1:118" x14ac:dyDescent="0.45">
      <c r="A57" s="3" t="s">
        <v>10</v>
      </c>
      <c r="B57" t="s">
        <v>59</v>
      </c>
      <c r="G57" s="4">
        <v>0.26550000000000001</v>
      </c>
      <c r="H57" s="4">
        <v>0.2858</v>
      </c>
      <c r="I57" s="4">
        <v>0.25159999999999999</v>
      </c>
      <c r="J57" s="4">
        <v>0.25580000000000003</v>
      </c>
      <c r="K57" s="4">
        <v>0.25969999999999999</v>
      </c>
      <c r="L57" s="4">
        <v>0.26050000000000001</v>
      </c>
      <c r="M57" s="4">
        <v>0.27</v>
      </c>
      <c r="N57" s="4">
        <v>0.26319999999999999</v>
      </c>
      <c r="O57" s="4">
        <v>0.2515</v>
      </c>
      <c r="P57" s="4">
        <v>0.2586</v>
      </c>
      <c r="Q57" s="4">
        <v>0.25950000000000001</v>
      </c>
      <c r="R57" s="4">
        <v>0.26429999999999998</v>
      </c>
      <c r="S57" s="4">
        <v>0.2298</v>
      </c>
      <c r="T57" s="4">
        <v>0.217</v>
      </c>
      <c r="U57" s="4">
        <v>0.20250000000000001</v>
      </c>
      <c r="V57" s="4">
        <v>0.2079</v>
      </c>
      <c r="W57" s="4">
        <v>0.21199999999999999</v>
      </c>
      <c r="X57" s="4">
        <v>0.21010000000000001</v>
      </c>
      <c r="Y57" s="4">
        <v>0.21529999999999999</v>
      </c>
      <c r="Z57" s="4">
        <v>0.22450000000000001</v>
      </c>
      <c r="AA57" s="4">
        <v>0.21229999999999999</v>
      </c>
      <c r="AB57" s="4">
        <v>0.19</v>
      </c>
      <c r="AC57" s="4">
        <v>0.18290000000000001</v>
      </c>
      <c r="AD57" s="4">
        <v>0.17150000000000001</v>
      </c>
      <c r="AE57" s="4">
        <v>0.19070000000000001</v>
      </c>
      <c r="AF57" s="4">
        <v>0.21759999999999999</v>
      </c>
      <c r="AG57" s="4">
        <v>0.21629999999999999</v>
      </c>
      <c r="AH57" s="4">
        <v>0.2195</v>
      </c>
      <c r="AI57" s="4">
        <v>0.2051</v>
      </c>
      <c r="AJ57" s="4">
        <v>0.2122</v>
      </c>
      <c r="AK57" s="4">
        <v>0.23350000000000001</v>
      </c>
      <c r="AL57" s="4">
        <v>0.20449999999999999</v>
      </c>
      <c r="AM57" s="4">
        <v>0.2127</v>
      </c>
      <c r="AN57" s="4">
        <v>0.22239999999999999</v>
      </c>
      <c r="AO57" s="4">
        <v>0.21970000000000001</v>
      </c>
      <c r="AP57" s="4">
        <v>0.14530000000000001</v>
      </c>
      <c r="AQ57" s="4">
        <v>0.13189999999999999</v>
      </c>
      <c r="AR57" s="4">
        <v>0.13919999999999999</v>
      </c>
      <c r="AS57" s="4">
        <v>0.1419</v>
      </c>
      <c r="AT57" s="4">
        <v>0.25969999999999999</v>
      </c>
      <c r="AU57" s="4">
        <v>0.27979999999999999</v>
      </c>
      <c r="AV57" s="4">
        <v>0.27329999999999999</v>
      </c>
      <c r="AW57" s="4">
        <v>0.2782</v>
      </c>
      <c r="AX57" s="4">
        <v>0.2722</v>
      </c>
      <c r="AY57" s="4">
        <v>0.25679999999999997</v>
      </c>
      <c r="AZ57" s="4">
        <v>0.23480000000000001</v>
      </c>
      <c r="BA57" s="4">
        <v>0.19159999999999999</v>
      </c>
      <c r="BB57" s="4">
        <v>0.11609999999999999</v>
      </c>
      <c r="BC57" s="4">
        <v>1.9800000000000002E-2</v>
      </c>
      <c r="BD57" s="4">
        <v>2.5000000000000001E-3</v>
      </c>
      <c r="BE57" s="4">
        <v>1.7299999999999999E-2</v>
      </c>
      <c r="BF57" s="4">
        <v>8.5900000000000004E-2</v>
      </c>
      <c r="BG57" s="4">
        <v>0.1784</v>
      </c>
      <c r="BH57" s="4">
        <v>0.18870000000000001</v>
      </c>
      <c r="BI57" s="4">
        <v>0.1787</v>
      </c>
      <c r="BJ57" s="4">
        <v>0.16969999999999999</v>
      </c>
      <c r="BK57" s="4">
        <v>0.17530000000000001</v>
      </c>
      <c r="BL57" s="4">
        <v>0.1767</v>
      </c>
      <c r="BM57" s="4">
        <v>0.14019999999999999</v>
      </c>
      <c r="BN57" s="4">
        <v>0.14030000000000001</v>
      </c>
      <c r="BO57" s="4">
        <v>0.14990000000000001</v>
      </c>
      <c r="BP57" s="4">
        <v>0.15529999999999999</v>
      </c>
      <c r="BQ57" s="4">
        <v>0.20330000000000001</v>
      </c>
      <c r="BR57" s="4">
        <v>0.21240000000000001</v>
      </c>
      <c r="BS57" s="4">
        <v>0.2044</v>
      </c>
      <c r="BT57" s="4">
        <v>0.20050000000000001</v>
      </c>
      <c r="BU57" s="4">
        <v>0.22739999999999999</v>
      </c>
      <c r="BV57" s="4">
        <v>0.2132</v>
      </c>
      <c r="BW57" s="4">
        <v>0.22550000000000001</v>
      </c>
      <c r="BX57" s="4">
        <v>0.2185</v>
      </c>
      <c r="BY57" s="4">
        <v>0.20749999999999999</v>
      </c>
      <c r="BZ57" s="4">
        <v>0.22359999999999999</v>
      </c>
      <c r="CA57" s="4">
        <v>0.2205</v>
      </c>
      <c r="CB57" s="4">
        <v>0.2185</v>
      </c>
      <c r="CC57" s="4">
        <v>0.2157</v>
      </c>
      <c r="CD57" s="4">
        <v>0.21560000000000001</v>
      </c>
      <c r="CE57" s="4">
        <v>0.20180000000000001</v>
      </c>
      <c r="CF57" s="4">
        <v>0.1825</v>
      </c>
      <c r="CG57" s="4">
        <v>0.17910000000000001</v>
      </c>
      <c r="CH57" s="4">
        <v>0.17219999999999999</v>
      </c>
      <c r="CI57" s="4">
        <v>0.2031</v>
      </c>
      <c r="CJ57" s="4">
        <v>0.2233</v>
      </c>
      <c r="CK57" s="4">
        <v>0.2366</v>
      </c>
      <c r="CL57" s="4">
        <v>0.24729999999999999</v>
      </c>
      <c r="CM57" s="4">
        <v>0.26419999999999999</v>
      </c>
      <c r="CN57" s="4">
        <v>0.26879999999999998</v>
      </c>
      <c r="CO57" s="4">
        <v>0.28560000000000002</v>
      </c>
      <c r="CP57" s="4">
        <v>0.2979</v>
      </c>
      <c r="CQ57" s="4">
        <v>0.25519999999999998</v>
      </c>
      <c r="CR57" s="4">
        <v>0.24890000000000001</v>
      </c>
      <c r="CS57" s="4">
        <v>0.24329999999999999</v>
      </c>
      <c r="CT57" s="4">
        <v>0.22789999999999999</v>
      </c>
      <c r="CU57" s="4">
        <v>0.27729999999999999</v>
      </c>
      <c r="CV57" s="4">
        <v>0.2727</v>
      </c>
      <c r="CW57" s="4">
        <v>0.25990000000000002</v>
      </c>
      <c r="CX57" s="4">
        <v>0.26290000000000002</v>
      </c>
      <c r="CY57" s="4">
        <v>0.26369999999999999</v>
      </c>
      <c r="CZ57" s="4">
        <v>0.37540000000000001</v>
      </c>
      <c r="DA57" s="4">
        <v>0.377</v>
      </c>
      <c r="DB57" s="4">
        <v>0.38750000000000001</v>
      </c>
      <c r="DC57" s="4">
        <v>0.3755</v>
      </c>
      <c r="DD57" s="4">
        <v>0.31640000000000001</v>
      </c>
      <c r="DE57" s="4">
        <v>0.26950000000000002</v>
      </c>
      <c r="DF57" s="4">
        <v>0.25269999999999998</v>
      </c>
      <c r="DG57" s="4">
        <v>0.21340000000000001</v>
      </c>
      <c r="DH57" s="4">
        <v>0.17580000000000001</v>
      </c>
      <c r="DI57" s="4">
        <v>0.17369999999999999</v>
      </c>
      <c r="DJ57" s="4">
        <v>0.2172</v>
      </c>
      <c r="DK57" s="4">
        <v>0.25130000000000002</v>
      </c>
      <c r="DL57" s="4">
        <v>0.29699999999999999</v>
      </c>
      <c r="DM57" s="4">
        <v>0.36720000000000003</v>
      </c>
    </row>
    <row r="58" spans="1:118" x14ac:dyDescent="0.45">
      <c r="A58" s="3" t="s">
        <v>10</v>
      </c>
      <c r="B58" t="s">
        <v>62</v>
      </c>
      <c r="C58" s="4">
        <v>1.9E-2</v>
      </c>
      <c r="D58" s="4">
        <v>1.9E-2</v>
      </c>
      <c r="E58" s="4">
        <v>1.7999999999999999E-2</v>
      </c>
      <c r="F58" s="4">
        <v>1.7000000000000001E-2</v>
      </c>
      <c r="G58" s="4">
        <v>1.4999999999999999E-2</v>
      </c>
      <c r="H58" s="4">
        <v>1.4999999999999999E-2</v>
      </c>
      <c r="I58" s="4">
        <v>1.2E-2</v>
      </c>
      <c r="J58" s="4">
        <v>1.2E-2</v>
      </c>
      <c r="K58" s="4">
        <v>1.0999999999999999E-2</v>
      </c>
      <c r="L58" s="4">
        <v>1.0999999999999999E-2</v>
      </c>
      <c r="M58" s="4">
        <v>1.0999999999999999E-2</v>
      </c>
      <c r="N58" s="4">
        <v>1.2999999999999999E-2</v>
      </c>
      <c r="O58" s="4">
        <v>1.4E-2</v>
      </c>
      <c r="P58" s="4">
        <v>1.4999999999999999E-2</v>
      </c>
      <c r="Q58" s="4">
        <v>1.6E-2</v>
      </c>
      <c r="R58" s="4">
        <v>2.3E-2</v>
      </c>
      <c r="S58" s="4">
        <v>2.5000000000000001E-2</v>
      </c>
      <c r="T58" s="4">
        <v>2.5999999999999999E-2</v>
      </c>
      <c r="U58" s="4">
        <v>2.9000000000000001E-2</v>
      </c>
      <c r="V58" s="4">
        <v>1.9E-2</v>
      </c>
      <c r="W58" s="4">
        <v>1.6E-2</v>
      </c>
      <c r="X58" s="4">
        <v>1.7000000000000001E-2</v>
      </c>
      <c r="Y58" s="4">
        <v>1.6E-2</v>
      </c>
      <c r="Z58" s="4">
        <v>0.02</v>
      </c>
      <c r="AA58" s="4">
        <v>2.3E-2</v>
      </c>
      <c r="AB58" s="4">
        <v>2.1000000000000001E-2</v>
      </c>
      <c r="AC58" s="4">
        <v>2.1999999999999999E-2</v>
      </c>
      <c r="AD58" s="4">
        <v>2.3E-2</v>
      </c>
      <c r="AE58" s="4">
        <v>0.03</v>
      </c>
      <c r="AF58" s="4">
        <v>3.4000000000000002E-2</v>
      </c>
      <c r="AG58" s="4">
        <v>3.2000000000000001E-2</v>
      </c>
      <c r="AH58" s="4">
        <v>3.2000000000000001E-2</v>
      </c>
      <c r="AI58" s="4">
        <v>2.1000000000000001E-2</v>
      </c>
      <c r="AJ58" s="4">
        <v>2.1000000000000001E-2</v>
      </c>
      <c r="AK58" s="4">
        <v>2.1999999999999999E-2</v>
      </c>
      <c r="AL58" s="4">
        <v>2.1999999999999999E-2</v>
      </c>
      <c r="AM58" s="4">
        <v>2.1999999999999999E-2</v>
      </c>
      <c r="AN58" s="4">
        <v>2.1000000000000001E-2</v>
      </c>
      <c r="AO58" s="4">
        <v>0.02</v>
      </c>
      <c r="AP58" s="4">
        <v>2.1999999999999999E-2</v>
      </c>
      <c r="AQ58" s="4">
        <v>2.4E-2</v>
      </c>
      <c r="AR58" s="4">
        <v>2.5000000000000001E-2</v>
      </c>
      <c r="AS58" s="4">
        <v>2.4E-2</v>
      </c>
      <c r="AT58" s="4">
        <v>2.1999999999999999E-2</v>
      </c>
      <c r="AU58" s="4">
        <v>2.1999999999999999E-2</v>
      </c>
      <c r="AV58" s="4">
        <v>2.4E-2</v>
      </c>
      <c r="AW58" s="4">
        <v>2.4E-2</v>
      </c>
      <c r="AX58" s="4">
        <v>2.5999999999999999E-2</v>
      </c>
      <c r="AY58" s="4">
        <v>2.9000000000000001E-2</v>
      </c>
      <c r="AZ58" s="4">
        <v>3.2000000000000001E-2</v>
      </c>
      <c r="BA58" s="4">
        <v>3.5000000000000003E-2</v>
      </c>
      <c r="BB58" s="4">
        <v>3.5000000000000003E-2</v>
      </c>
      <c r="BC58" s="4">
        <v>0.05</v>
      </c>
      <c r="BD58" s="4">
        <v>7.4999999999999997E-2</v>
      </c>
      <c r="BE58" s="4">
        <v>0.05</v>
      </c>
      <c r="BF58" s="4">
        <v>3.3000000000000002E-2</v>
      </c>
      <c r="BG58" s="4">
        <v>2.7E-2</v>
      </c>
      <c r="BH58" s="4">
        <v>2.5000000000000001E-2</v>
      </c>
      <c r="BI58" s="4">
        <v>2.8000000000000001E-2</v>
      </c>
      <c r="BJ58" s="4">
        <v>2.5000000000000001E-2</v>
      </c>
      <c r="BK58" s="4">
        <v>2.5000000000000001E-2</v>
      </c>
      <c r="BL58" s="4">
        <v>2.5000000000000001E-2</v>
      </c>
      <c r="BM58" s="4">
        <v>2.7E-2</v>
      </c>
      <c r="BN58" s="4">
        <v>3.5000000000000003E-2</v>
      </c>
      <c r="BO58" s="4">
        <v>3.1E-2</v>
      </c>
      <c r="BP58" s="4">
        <v>2.5999999999999999E-2</v>
      </c>
      <c r="BQ58" s="4">
        <v>2.5000000000000001E-2</v>
      </c>
      <c r="BR58" s="4">
        <v>2.1999999999999999E-2</v>
      </c>
      <c r="BS58" s="4">
        <v>2.1999999999999999E-2</v>
      </c>
      <c r="BT58" s="4">
        <v>1.9E-2</v>
      </c>
      <c r="BU58" s="4">
        <v>0.02</v>
      </c>
      <c r="BV58" s="4">
        <v>1.9E-2</v>
      </c>
      <c r="BW58" s="4">
        <v>1.7999999999999999E-2</v>
      </c>
      <c r="BX58" s="4">
        <v>1.7999999999999999E-2</v>
      </c>
      <c r="BY58" s="4">
        <v>1.7999999999999999E-2</v>
      </c>
      <c r="BZ58" s="4">
        <v>1.7999999999999999E-2</v>
      </c>
      <c r="CA58" s="4">
        <v>1.6E-2</v>
      </c>
      <c r="CB58" s="4">
        <v>1.6E-2</v>
      </c>
      <c r="CC58" s="4">
        <v>1.7999999999999999E-2</v>
      </c>
      <c r="CD58" s="4">
        <v>0.02</v>
      </c>
      <c r="CE58" s="4">
        <v>1.9E-2</v>
      </c>
      <c r="CF58" s="4">
        <v>1.7999999999999999E-2</v>
      </c>
      <c r="CG58" s="4">
        <v>1.7999999999999999E-2</v>
      </c>
      <c r="CH58" s="4">
        <v>1.9E-2</v>
      </c>
      <c r="CI58" s="4">
        <v>1.7999999999999999E-2</v>
      </c>
      <c r="CJ58" s="4">
        <v>1.7000000000000001E-2</v>
      </c>
      <c r="CK58" s="4">
        <v>1.6E-2</v>
      </c>
      <c r="CL58" s="4">
        <v>1.6E-2</v>
      </c>
      <c r="CM58" s="4">
        <v>1.4E-2</v>
      </c>
      <c r="CN58" s="4">
        <v>1.7000000000000001E-2</v>
      </c>
      <c r="CO58" s="4">
        <v>1.7999999999999999E-2</v>
      </c>
      <c r="CP58" s="4">
        <v>1.7999999999999999E-2</v>
      </c>
      <c r="CQ58" s="4">
        <v>2.1999999999999999E-2</v>
      </c>
      <c r="CR58" s="4">
        <v>0.02</v>
      </c>
      <c r="CS58" s="4">
        <v>1.9E-2</v>
      </c>
      <c r="CT58" s="4">
        <v>1.7999999999999999E-2</v>
      </c>
      <c r="CU58" s="4">
        <v>1.7999999999999999E-2</v>
      </c>
      <c r="CV58" s="4">
        <v>2.1999999999999999E-2</v>
      </c>
      <c r="CW58" s="4">
        <v>2.1000000000000001E-2</v>
      </c>
      <c r="CX58" s="4">
        <v>2.3E-2</v>
      </c>
      <c r="CY58" s="4">
        <v>0.02</v>
      </c>
      <c r="CZ58" s="4">
        <v>2.1000000000000001E-2</v>
      </c>
      <c r="DA58" s="4">
        <v>2.1000000000000001E-2</v>
      </c>
      <c r="DB58" s="4">
        <v>2.3E-2</v>
      </c>
      <c r="DC58" s="4">
        <v>2.8000000000000001E-2</v>
      </c>
      <c r="DD58" s="4">
        <v>2.4E-2</v>
      </c>
      <c r="DE58" s="4">
        <v>2.5999999999999999E-2</v>
      </c>
      <c r="DF58" s="4">
        <v>2.7E-2</v>
      </c>
      <c r="DG58" s="4">
        <v>2.5000000000000001E-2</v>
      </c>
      <c r="DH58" s="4">
        <v>3.1E-2</v>
      </c>
      <c r="DI58" s="4">
        <v>3.2000000000000001E-2</v>
      </c>
      <c r="DJ58" s="4">
        <v>3.2000000000000001E-2</v>
      </c>
      <c r="DK58" s="4">
        <v>2.5000000000000001E-2</v>
      </c>
      <c r="DL58" s="4">
        <v>2.1000000000000001E-2</v>
      </c>
      <c r="DM58" s="4">
        <v>1.7000000000000001E-2</v>
      </c>
      <c r="DN58" s="4">
        <v>1.9099999999999999E-2</v>
      </c>
    </row>
    <row r="59" spans="1:118" x14ac:dyDescent="0.45">
      <c r="A59" s="3" t="s">
        <v>10</v>
      </c>
      <c r="B59" t="s">
        <v>63</v>
      </c>
      <c r="D59" s="4">
        <v>0.22600000000000001</v>
      </c>
      <c r="E59" s="4">
        <v>0.124</v>
      </c>
      <c r="F59" s="4">
        <v>0.32600000000000001</v>
      </c>
      <c r="G59" s="4">
        <v>0.156</v>
      </c>
      <c r="H59" s="4">
        <v>0.13800000000000001</v>
      </c>
      <c r="I59" s="4">
        <v>0.16200000000000001</v>
      </c>
      <c r="J59" s="4">
        <v>0.126</v>
      </c>
      <c r="K59" s="4">
        <v>0.11799999999999999</v>
      </c>
      <c r="L59" s="4">
        <v>0.122</v>
      </c>
      <c r="M59" s="4">
        <v>0.127</v>
      </c>
      <c r="N59" s="4">
        <v>0.155</v>
      </c>
      <c r="O59" s="4">
        <v>0.14499999999999999</v>
      </c>
      <c r="P59" s="4">
        <v>0.11799999999999999</v>
      </c>
      <c r="Q59" s="4">
        <v>0.156</v>
      </c>
      <c r="R59" s="4">
        <v>0.23799999999999999</v>
      </c>
      <c r="S59" s="4">
        <v>0.27800000000000002</v>
      </c>
      <c r="T59" s="4">
        <v>0.23300000000000001</v>
      </c>
      <c r="U59" s="4">
        <v>0.27400000000000002</v>
      </c>
      <c r="V59" s="4">
        <v>0.19500000000000001</v>
      </c>
      <c r="W59" s="4">
        <v>0.22700000000000001</v>
      </c>
      <c r="X59" s="4">
        <v>0.27500000000000002</v>
      </c>
      <c r="Y59" s="4">
        <v>0.82599999999999996</v>
      </c>
      <c r="Z59" s="4">
        <v>0.59399999999999997</v>
      </c>
      <c r="AA59" s="4">
        <v>0.51400000000000001</v>
      </c>
      <c r="AB59" s="4">
        <v>1.5</v>
      </c>
      <c r="AC59" s="4">
        <v>0.438</v>
      </c>
      <c r="AD59" s="4">
        <v>0.6</v>
      </c>
      <c r="AE59" s="4">
        <v>0.73799999999999999</v>
      </c>
      <c r="AF59" s="4">
        <v>0.24199999999999999</v>
      </c>
      <c r="AG59" s="4">
        <v>0.27400000000000002</v>
      </c>
      <c r="AH59" s="4">
        <v>0.23499999999999999</v>
      </c>
      <c r="AI59" s="4">
        <v>0.21099999999999999</v>
      </c>
      <c r="AJ59" s="4">
        <v>0.20699999999999999</v>
      </c>
      <c r="AK59" s="4">
        <v>0.19</v>
      </c>
      <c r="AL59" s="4">
        <v>2.8</v>
      </c>
      <c r="AM59" s="4">
        <v>0.17</v>
      </c>
      <c r="AN59" s="4">
        <v>0.193</v>
      </c>
      <c r="AO59" s="4">
        <v>0.186</v>
      </c>
      <c r="AP59" s="4">
        <v>-0.13600000000000001</v>
      </c>
      <c r="AQ59" s="4">
        <v>0.20300000000000001</v>
      </c>
      <c r="AR59" s="4">
        <v>0.159</v>
      </c>
      <c r="AS59" s="4">
        <v>0.183</v>
      </c>
      <c r="AT59" s="4">
        <v>0.19</v>
      </c>
      <c r="AU59" s="4">
        <v>0.18</v>
      </c>
      <c r="AV59" s="4">
        <v>0.157</v>
      </c>
      <c r="AW59" s="4">
        <v>0.16300000000000001</v>
      </c>
      <c r="AX59" s="4">
        <v>0.224</v>
      </c>
      <c r="AY59" s="4">
        <v>0.28100000000000003</v>
      </c>
      <c r="AZ59" s="4">
        <v>0.66100000000000003</v>
      </c>
      <c r="BA59" s="4">
        <v>8.1999999999999993</v>
      </c>
      <c r="BB59" s="4">
        <v>-0.24099999999999999</v>
      </c>
      <c r="BC59" s="4">
        <v>-0.19900000000000001</v>
      </c>
      <c r="BD59" s="4">
        <v>-0.39200000000000002</v>
      </c>
      <c r="BE59" s="4">
        <v>0.27800000000000002</v>
      </c>
      <c r="BF59" s="4">
        <v>0.48799999999999999</v>
      </c>
      <c r="BG59" s="4">
        <v>0.20799999999999999</v>
      </c>
      <c r="BH59" s="4">
        <v>0.90900000000000003</v>
      </c>
      <c r="BI59" s="4">
        <v>0.74099999999999999</v>
      </c>
      <c r="BJ59" s="4">
        <v>0.29399999999999998</v>
      </c>
      <c r="BK59" s="4">
        <v>0.38500000000000001</v>
      </c>
      <c r="BL59" s="4">
        <v>0.21199999999999999</v>
      </c>
      <c r="BM59" s="4">
        <v>-0.17599999999999999</v>
      </c>
      <c r="BN59" s="4">
        <v>0.61799999999999999</v>
      </c>
      <c r="BO59" s="4">
        <v>0.153</v>
      </c>
      <c r="BP59" s="4">
        <v>0.14299999999999999</v>
      </c>
      <c r="BQ59" s="4">
        <v>0.25600000000000001</v>
      </c>
      <c r="BR59" s="4">
        <v>0.14799999999999999</v>
      </c>
      <c r="BS59" s="4">
        <v>0.26800000000000002</v>
      </c>
      <c r="BT59" s="4">
        <v>0.16800000000000001</v>
      </c>
      <c r="BU59" s="4">
        <v>0.26900000000000002</v>
      </c>
      <c r="BV59" s="4">
        <v>0.373</v>
      </c>
      <c r="BW59" s="4">
        <v>0.14099999999999999</v>
      </c>
      <c r="BX59" s="4">
        <v>0.214</v>
      </c>
      <c r="BY59" s="4">
        <v>0.19900000000000001</v>
      </c>
      <c r="BZ59" s="4">
        <v>0.158</v>
      </c>
      <c r="CA59" s="4">
        <v>0.14899999999999999</v>
      </c>
      <c r="CB59" s="4">
        <v>0.192</v>
      </c>
      <c r="CC59" s="4">
        <v>0.375</v>
      </c>
      <c r="CD59" s="4">
        <v>0.192</v>
      </c>
      <c r="CE59" s="4">
        <v>0.25</v>
      </c>
      <c r="CF59" s="4">
        <v>0.57899999999999996</v>
      </c>
      <c r="CG59" s="4">
        <v>0.50800000000000001</v>
      </c>
      <c r="CH59" s="4">
        <v>0.25</v>
      </c>
      <c r="CI59" s="4">
        <v>0.151</v>
      </c>
      <c r="CJ59" s="4">
        <v>0.20300000000000001</v>
      </c>
      <c r="CK59" s="4">
        <v>0.245</v>
      </c>
      <c r="CL59" s="4">
        <v>0.21</v>
      </c>
      <c r="CM59" s="4">
        <v>8.4000000000000005E-2</v>
      </c>
      <c r="CN59" s="4">
        <v>0.16700000000000001</v>
      </c>
      <c r="CO59" s="4">
        <v>0.23699999999999999</v>
      </c>
      <c r="CP59" s="4">
        <v>0.16900000000000001</v>
      </c>
      <c r="CQ59" s="4">
        <v>-0.27900000000000003</v>
      </c>
      <c r="CR59" s="4">
        <v>0.13200000000000001</v>
      </c>
      <c r="CS59" s="4">
        <v>0.20200000000000001</v>
      </c>
      <c r="CT59" s="4">
        <v>0.185</v>
      </c>
      <c r="CU59" s="4">
        <v>9.5000000000000001E-2</v>
      </c>
      <c r="CV59" s="4">
        <v>0.33300000000000002</v>
      </c>
      <c r="CW59" s="4">
        <v>0.13800000000000001</v>
      </c>
      <c r="CX59" s="4">
        <v>0.14899999999999999</v>
      </c>
      <c r="CY59" s="4">
        <v>6.4000000000000001E-2</v>
      </c>
      <c r="CZ59" s="4">
        <v>-0.17399999999999999</v>
      </c>
      <c r="DA59" s="4">
        <v>0.152</v>
      </c>
      <c r="DB59" s="4">
        <v>0.46800000000000003</v>
      </c>
      <c r="DC59" s="4">
        <v>0.29299999999999998</v>
      </c>
      <c r="DD59" s="4">
        <v>0.373</v>
      </c>
      <c r="DE59" s="4">
        <v>-0.224</v>
      </c>
      <c r="DF59" s="4">
        <v>-0.33300000000000002</v>
      </c>
      <c r="DG59" s="4">
        <v>-0.73899999999999999</v>
      </c>
      <c r="DH59" s="4">
        <v>-0.67900000000000005</v>
      </c>
      <c r="DI59" s="4">
        <v>-0.16800000000000001</v>
      </c>
      <c r="DJ59" s="4">
        <v>-5.5620000000000003</v>
      </c>
      <c r="DK59" s="4">
        <v>0.16</v>
      </c>
      <c r="DL59" s="4">
        <v>0.20399999999999999</v>
      </c>
      <c r="DM59" s="4">
        <v>0</v>
      </c>
      <c r="DN59" s="4">
        <v>0.33460000000000001</v>
      </c>
    </row>
    <row r="60" spans="1:118" x14ac:dyDescent="0.45">
      <c r="A60" s="3" t="s">
        <v>10</v>
      </c>
      <c r="B60" t="s">
        <v>60</v>
      </c>
      <c r="G60" s="4">
        <v>6.8999999999999999E-3</v>
      </c>
      <c r="H60" s="4">
        <v>1.67E-2</v>
      </c>
      <c r="I60" s="4">
        <v>2.4299999999999999E-2</v>
      </c>
      <c r="J60" s="4">
        <v>2.63E-2</v>
      </c>
      <c r="K60" s="4">
        <v>3.85E-2</v>
      </c>
      <c r="L60" s="4">
        <v>3.9E-2</v>
      </c>
      <c r="M60" s="4">
        <v>3.7400000000000003E-2</v>
      </c>
      <c r="N60" s="4">
        <v>4.6600000000000003E-2</v>
      </c>
      <c r="O60" s="4">
        <v>4.07E-2</v>
      </c>
      <c r="P60" s="4">
        <v>3.8899999999999997E-2</v>
      </c>
      <c r="Q60" s="4">
        <v>3.73E-2</v>
      </c>
      <c r="R60" s="4">
        <v>4.4299999999999999E-2</v>
      </c>
      <c r="S60" s="4">
        <v>3.6200000000000003E-2</v>
      </c>
      <c r="T60" s="4">
        <v>5.5E-2</v>
      </c>
      <c r="U60" s="4">
        <v>7.7399999999999997E-2</v>
      </c>
      <c r="V60" s="4">
        <v>6.7100000000000007E-2</v>
      </c>
      <c r="W60" s="4">
        <v>7.4999999999999997E-2</v>
      </c>
      <c r="X60" s="4">
        <v>5.4100000000000002E-2</v>
      </c>
      <c r="Y60" s="4">
        <v>2.58E-2</v>
      </c>
      <c r="Z60" s="4">
        <v>2.8199999999999999E-2</v>
      </c>
      <c r="AA60" s="4">
        <v>2.7199999999999998E-2</v>
      </c>
      <c r="AB60" s="4">
        <v>2.2599999999999999E-2</v>
      </c>
      <c r="AC60" s="4">
        <v>2.2499999999999999E-2</v>
      </c>
      <c r="AD60" s="4">
        <v>1.61E-2</v>
      </c>
      <c r="AE60" s="4">
        <v>1.2500000000000001E-2</v>
      </c>
      <c r="AF60" s="4">
        <v>1.2E-2</v>
      </c>
      <c r="AG60" s="4">
        <v>7.7000000000000002E-3</v>
      </c>
      <c r="AH60" s="4">
        <v>3.0000000000000001E-3</v>
      </c>
      <c r="AI60" s="4">
        <v>-2E-3</v>
      </c>
      <c r="AJ60" s="4">
        <v>-5.7000000000000002E-3</v>
      </c>
      <c r="AK60" s="4">
        <v>3.0000000000000001E-3</v>
      </c>
      <c r="AL60" s="4">
        <v>1.2999999999999999E-2</v>
      </c>
      <c r="AM60" s="4">
        <v>2.3199999999999998E-2</v>
      </c>
      <c r="AN60" s="4">
        <v>3.6799999999999999E-2</v>
      </c>
      <c r="AO60" s="4">
        <v>4.53E-2</v>
      </c>
      <c r="AP60" s="4">
        <v>6.0299999999999999E-2</v>
      </c>
      <c r="AQ60" s="4">
        <v>5.3900000000000003E-2</v>
      </c>
      <c r="AR60" s="4">
        <v>5.2299999999999999E-2</v>
      </c>
      <c r="AS60" s="4">
        <v>5.0700000000000002E-2</v>
      </c>
      <c r="AT60" s="4">
        <v>3.1899999999999998E-2</v>
      </c>
      <c r="AU60" s="4">
        <v>3.73E-2</v>
      </c>
      <c r="AV60" s="4">
        <v>3.9899999999999998E-2</v>
      </c>
      <c r="AW60" s="4">
        <v>4.65E-2</v>
      </c>
      <c r="AX60" s="4">
        <v>7.6999999999999999E-2</v>
      </c>
      <c r="AY60" s="4">
        <v>8.6499999999999994E-2</v>
      </c>
      <c r="AZ60" s="4">
        <v>9.4600000000000004E-2</v>
      </c>
      <c r="BA60" s="4">
        <v>9.0300000000000005E-2</v>
      </c>
      <c r="BB60" s="4">
        <v>7.2999999999999995E-2</v>
      </c>
      <c r="BC60" s="4">
        <v>6.3200000000000006E-2</v>
      </c>
      <c r="BD60" s="4">
        <v>4.2500000000000003E-2</v>
      </c>
      <c r="BE60" s="4">
        <v>2.3800000000000002E-2</v>
      </c>
      <c r="BF60" s="4">
        <v>1.6999999999999999E-3</v>
      </c>
      <c r="BG60" s="4">
        <v>-6.8999999999999999E-3</v>
      </c>
      <c r="BH60" s="4">
        <v>-5.4000000000000003E-3</v>
      </c>
      <c r="BI60" s="4">
        <v>-4.4000000000000003E-3</v>
      </c>
      <c r="BJ60" s="4">
        <v>-2.8E-3</v>
      </c>
      <c r="BK60" s="4">
        <v>4.0000000000000002E-4</v>
      </c>
      <c r="BL60" s="4">
        <v>1.5100000000000001E-2</v>
      </c>
      <c r="BM60" s="4">
        <v>3.6600000000000001E-2</v>
      </c>
      <c r="BN60" s="4">
        <v>5.2999999999999999E-2</v>
      </c>
      <c r="BO60" s="4">
        <v>3.3599999999999998E-2</v>
      </c>
      <c r="BP60" s="4">
        <v>6.0199999999999997E-2</v>
      </c>
      <c r="BQ60" s="4">
        <v>5.6000000000000001E-2</v>
      </c>
      <c r="BR60" s="4">
        <v>4.7300000000000002E-2</v>
      </c>
      <c r="BS60" s="4">
        <v>6.8400000000000002E-2</v>
      </c>
      <c r="BT60" s="4">
        <v>4.1300000000000003E-2</v>
      </c>
      <c r="BU60" s="4">
        <v>4.0500000000000001E-2</v>
      </c>
      <c r="BV60" s="4">
        <v>4.65E-2</v>
      </c>
      <c r="BW60" s="4">
        <v>5.7599999999999998E-2</v>
      </c>
      <c r="BX60" s="4">
        <v>5.8200000000000002E-2</v>
      </c>
      <c r="BY60" s="4">
        <v>6.9900000000000004E-2</v>
      </c>
      <c r="BZ60" s="4">
        <v>7.6899999999999996E-2</v>
      </c>
      <c r="CA60" s="4">
        <v>6.9199999999999998E-2</v>
      </c>
      <c r="CB60" s="4">
        <v>6.6699999999999995E-2</v>
      </c>
      <c r="CC60" s="4">
        <v>6.3799999999999996E-2</v>
      </c>
      <c r="CD60" s="4">
        <v>6.7500000000000004E-2</v>
      </c>
      <c r="CE60" s="4">
        <v>8.8800000000000004E-2</v>
      </c>
      <c r="CF60" s="4">
        <v>9.3899999999999997E-2</v>
      </c>
      <c r="CG60" s="4">
        <v>8.3599999999999994E-2</v>
      </c>
      <c r="CH60" s="4">
        <v>6.5199999999999994E-2</v>
      </c>
      <c r="CI60" s="4">
        <v>4.4900000000000002E-2</v>
      </c>
      <c r="CJ60" s="4">
        <v>3.0300000000000001E-2</v>
      </c>
      <c r="CK60" s="4">
        <v>2.41E-2</v>
      </c>
      <c r="CL60" s="4">
        <v>2.3400000000000001E-2</v>
      </c>
      <c r="CM60" s="4">
        <v>2.3099999999999999E-2</v>
      </c>
      <c r="CN60" s="4">
        <v>3.0700000000000002E-2</v>
      </c>
      <c r="CO60" s="4">
        <v>3.9E-2</v>
      </c>
      <c r="CP60" s="4">
        <v>4.2000000000000003E-2</v>
      </c>
      <c r="CQ60" s="4">
        <v>4.7500000000000001E-2</v>
      </c>
      <c r="CR60" s="4">
        <v>6.2199999999999998E-2</v>
      </c>
      <c r="CS60" s="4">
        <v>4.99E-2</v>
      </c>
      <c r="CT60" s="4">
        <v>5.3199999999999997E-2</v>
      </c>
      <c r="CU60" s="4">
        <v>5.6800000000000003E-2</v>
      </c>
      <c r="CV60" s="4">
        <v>4.4699999999999997E-2</v>
      </c>
      <c r="CW60" s="4">
        <v>5.91E-2</v>
      </c>
      <c r="CX60" s="4">
        <v>5.6800000000000003E-2</v>
      </c>
      <c r="CY60" s="4">
        <v>5.6899999999999999E-2</v>
      </c>
      <c r="CZ60" s="4">
        <v>4.9599999999999998E-2</v>
      </c>
      <c r="DA60" s="4">
        <v>4.3200000000000002E-2</v>
      </c>
      <c r="DB60" s="4">
        <v>5.16E-2</v>
      </c>
      <c r="DC60" s="4">
        <v>6.3899999999999998E-2</v>
      </c>
      <c r="DD60" s="4">
        <v>8.0299999999999996E-2</v>
      </c>
      <c r="DE60" s="4">
        <v>9.7299999999999998E-2</v>
      </c>
      <c r="DF60" s="4">
        <v>9.8000000000000004E-2</v>
      </c>
      <c r="DG60" s="4">
        <v>8.4199999999999997E-2</v>
      </c>
      <c r="DH60" s="4">
        <v>6.4899999999999999E-2</v>
      </c>
      <c r="DI60" s="4">
        <v>4.0899999999999999E-2</v>
      </c>
      <c r="DJ60" s="4">
        <v>2.5700000000000001E-2</v>
      </c>
      <c r="DK60" s="4">
        <v>7.9000000000000008E-3</v>
      </c>
      <c r="DL60" s="4">
        <v>-1.14E-2</v>
      </c>
      <c r="DM60" s="4">
        <v>-1.7100000000000001E-2</v>
      </c>
      <c r="DN60" s="4">
        <v>1.6999999999999999E-3</v>
      </c>
    </row>
    <row r="61" spans="1:118" x14ac:dyDescent="0.45">
      <c r="A61" s="3" t="s">
        <v>10</v>
      </c>
      <c r="B61" t="s">
        <v>61</v>
      </c>
      <c r="C61" s="4">
        <v>1.9E-2</v>
      </c>
      <c r="D61" s="4">
        <v>1.9E-2</v>
      </c>
      <c r="E61" s="4">
        <v>1.7999999999999999E-2</v>
      </c>
      <c r="F61" s="4">
        <v>1.7000000000000001E-2</v>
      </c>
      <c r="G61" s="4">
        <v>2.1899999999999999E-2</v>
      </c>
      <c r="H61" s="4">
        <v>3.1699999999999999E-2</v>
      </c>
      <c r="I61" s="4">
        <v>3.6299999999999999E-2</v>
      </c>
      <c r="J61" s="4">
        <v>3.8300000000000001E-2</v>
      </c>
      <c r="K61" s="4">
        <v>4.9500000000000002E-2</v>
      </c>
      <c r="L61" s="4">
        <v>0.05</v>
      </c>
      <c r="M61" s="4">
        <v>4.8399999999999999E-2</v>
      </c>
      <c r="N61" s="4">
        <v>5.96E-2</v>
      </c>
      <c r="O61" s="4">
        <v>5.4699999999999999E-2</v>
      </c>
      <c r="P61" s="4">
        <v>5.3900000000000003E-2</v>
      </c>
      <c r="Q61" s="4">
        <v>5.33E-2</v>
      </c>
      <c r="R61" s="4">
        <v>6.7299999999999999E-2</v>
      </c>
      <c r="S61" s="4">
        <v>6.1199999999999997E-2</v>
      </c>
      <c r="T61" s="4">
        <v>8.1000000000000003E-2</v>
      </c>
      <c r="U61" s="4">
        <v>0.10639999999999999</v>
      </c>
      <c r="V61" s="4">
        <v>8.6099999999999996E-2</v>
      </c>
      <c r="W61" s="4">
        <v>9.0999999999999998E-2</v>
      </c>
      <c r="X61" s="4">
        <v>7.1099999999999997E-2</v>
      </c>
      <c r="Y61" s="4">
        <v>4.1799999999999997E-2</v>
      </c>
      <c r="Z61" s="4">
        <v>4.82E-2</v>
      </c>
      <c r="AA61" s="4">
        <v>5.0200000000000002E-2</v>
      </c>
      <c r="AB61" s="4">
        <v>4.36E-2</v>
      </c>
      <c r="AC61" s="4">
        <v>4.4499999999999998E-2</v>
      </c>
      <c r="AD61" s="4">
        <v>3.9100000000000003E-2</v>
      </c>
      <c r="AE61" s="4">
        <v>4.2500000000000003E-2</v>
      </c>
      <c r="AF61" s="4">
        <v>4.5999999999999999E-2</v>
      </c>
      <c r="AG61" s="4">
        <v>3.9699999999999999E-2</v>
      </c>
      <c r="AH61" s="4">
        <v>3.5000000000000003E-2</v>
      </c>
      <c r="AI61" s="4">
        <v>1.9E-2</v>
      </c>
      <c r="AJ61" s="4">
        <v>1.5299999999999999E-2</v>
      </c>
      <c r="AK61" s="4">
        <v>2.5000000000000001E-2</v>
      </c>
      <c r="AL61" s="4">
        <v>3.5000000000000003E-2</v>
      </c>
      <c r="AM61" s="4">
        <v>4.5199999999999997E-2</v>
      </c>
      <c r="AN61" s="4">
        <v>5.7799999999999997E-2</v>
      </c>
      <c r="AO61" s="4">
        <v>6.5299999999999997E-2</v>
      </c>
      <c r="AP61" s="4">
        <v>8.2299999999999998E-2</v>
      </c>
      <c r="AQ61" s="4">
        <v>7.7899999999999997E-2</v>
      </c>
      <c r="AR61" s="4">
        <v>7.7299999999999994E-2</v>
      </c>
      <c r="AS61" s="4">
        <v>7.4700000000000003E-2</v>
      </c>
      <c r="AT61" s="4">
        <v>5.3900000000000003E-2</v>
      </c>
      <c r="AU61" s="4">
        <v>5.9299999999999999E-2</v>
      </c>
      <c r="AV61" s="4">
        <v>6.3899999999999998E-2</v>
      </c>
      <c r="AW61" s="4">
        <v>7.0499999999999993E-2</v>
      </c>
      <c r="AX61" s="4">
        <v>0.10299999999999999</v>
      </c>
      <c r="AY61" s="4">
        <v>0.11550000000000001</v>
      </c>
      <c r="AZ61" s="4">
        <v>0.12659999999999999</v>
      </c>
      <c r="BA61" s="4">
        <v>0.12529999999999999</v>
      </c>
      <c r="BB61" s="4">
        <v>0.108</v>
      </c>
      <c r="BC61" s="4">
        <v>0.1132</v>
      </c>
      <c r="BD61" s="4">
        <v>0.11749999999999999</v>
      </c>
      <c r="BE61" s="4">
        <v>7.3800000000000004E-2</v>
      </c>
      <c r="BF61" s="4">
        <v>3.4700000000000002E-2</v>
      </c>
      <c r="BG61" s="4">
        <v>2.01E-2</v>
      </c>
      <c r="BH61" s="4">
        <v>1.9599999999999999E-2</v>
      </c>
      <c r="BI61" s="4">
        <v>2.3599999999999999E-2</v>
      </c>
      <c r="BJ61" s="4">
        <v>2.2200000000000001E-2</v>
      </c>
      <c r="BK61" s="4">
        <v>2.5399999999999999E-2</v>
      </c>
      <c r="BL61" s="4">
        <v>4.0099999999999997E-2</v>
      </c>
      <c r="BM61" s="4">
        <v>6.3600000000000004E-2</v>
      </c>
      <c r="BN61" s="4">
        <v>8.7999999999999995E-2</v>
      </c>
      <c r="BO61" s="4">
        <v>6.4600000000000005E-2</v>
      </c>
      <c r="BP61" s="4">
        <v>8.6199999999999999E-2</v>
      </c>
      <c r="BQ61" s="4">
        <v>8.1000000000000003E-2</v>
      </c>
      <c r="BR61" s="4">
        <v>6.93E-2</v>
      </c>
      <c r="BS61" s="4">
        <v>9.0399999999999994E-2</v>
      </c>
      <c r="BT61" s="4">
        <v>6.0299999999999999E-2</v>
      </c>
      <c r="BU61" s="4">
        <v>6.0499999999999998E-2</v>
      </c>
      <c r="BV61" s="4">
        <v>6.5500000000000003E-2</v>
      </c>
      <c r="BW61" s="4">
        <v>7.5600000000000001E-2</v>
      </c>
      <c r="BX61" s="4">
        <v>7.6200000000000004E-2</v>
      </c>
      <c r="BY61" s="4">
        <v>8.7900000000000006E-2</v>
      </c>
      <c r="BZ61" s="4">
        <v>9.4899999999999998E-2</v>
      </c>
      <c r="CA61" s="4">
        <v>8.5199999999999998E-2</v>
      </c>
      <c r="CB61" s="4">
        <v>8.2699999999999996E-2</v>
      </c>
      <c r="CC61" s="4">
        <v>8.1799999999999998E-2</v>
      </c>
      <c r="CD61" s="4">
        <v>8.7499999999999994E-2</v>
      </c>
      <c r="CE61" s="4">
        <v>0.10780000000000001</v>
      </c>
      <c r="CF61" s="4">
        <v>0.1119</v>
      </c>
      <c r="CG61" s="4">
        <v>0.1016</v>
      </c>
      <c r="CH61" s="4">
        <v>8.4199999999999997E-2</v>
      </c>
      <c r="CI61" s="4">
        <v>6.2899999999999998E-2</v>
      </c>
      <c r="CJ61" s="4">
        <v>4.7300000000000002E-2</v>
      </c>
      <c r="CK61" s="4">
        <v>4.0099999999999997E-2</v>
      </c>
      <c r="CL61" s="4">
        <v>3.9399999999999998E-2</v>
      </c>
      <c r="CM61" s="4">
        <v>3.7100000000000001E-2</v>
      </c>
      <c r="CN61" s="4">
        <v>4.7699999999999999E-2</v>
      </c>
      <c r="CO61" s="4">
        <v>5.7000000000000002E-2</v>
      </c>
      <c r="CP61" s="4">
        <v>0.06</v>
      </c>
      <c r="CQ61" s="4">
        <v>6.9500000000000006E-2</v>
      </c>
      <c r="CR61" s="4">
        <v>8.2199999999999995E-2</v>
      </c>
      <c r="CS61" s="4">
        <v>6.8900000000000003E-2</v>
      </c>
      <c r="CT61" s="4">
        <v>7.1199999999999999E-2</v>
      </c>
      <c r="CU61" s="4">
        <v>7.4800000000000005E-2</v>
      </c>
      <c r="CV61" s="4">
        <v>6.6699999999999995E-2</v>
      </c>
      <c r="CW61" s="4">
        <v>8.0100000000000005E-2</v>
      </c>
      <c r="CX61" s="4">
        <v>7.9799999999999996E-2</v>
      </c>
      <c r="CY61" s="4">
        <v>7.6899999999999996E-2</v>
      </c>
      <c r="CZ61" s="4">
        <v>7.0599999999999996E-2</v>
      </c>
      <c r="DA61" s="4">
        <v>6.4199999999999993E-2</v>
      </c>
      <c r="DB61" s="4">
        <v>7.46E-2</v>
      </c>
      <c r="DC61" s="4">
        <v>9.1899999999999996E-2</v>
      </c>
      <c r="DD61" s="4">
        <v>0.1043</v>
      </c>
      <c r="DE61" s="4">
        <v>0.12330000000000001</v>
      </c>
      <c r="DF61" s="4">
        <v>0.125</v>
      </c>
      <c r="DG61" s="4">
        <v>0.10920000000000001</v>
      </c>
      <c r="DH61" s="4">
        <v>9.5899999999999999E-2</v>
      </c>
      <c r="DI61" s="4">
        <v>7.2900000000000006E-2</v>
      </c>
      <c r="DJ61" s="4">
        <v>5.7700000000000001E-2</v>
      </c>
      <c r="DK61" s="4">
        <v>3.2899999999999999E-2</v>
      </c>
      <c r="DL61" s="4">
        <v>9.5999999999999992E-3</v>
      </c>
      <c r="DM61" s="4">
        <v>-1E-4</v>
      </c>
      <c r="DN61" s="4">
        <v>2.0799999999999999E-2</v>
      </c>
    </row>
    <row r="62" spans="1:118" x14ac:dyDescent="0.45">
      <c r="A62" s="2" t="s">
        <v>12</v>
      </c>
      <c r="B62" t="s">
        <v>49</v>
      </c>
      <c r="G62">
        <v>516</v>
      </c>
      <c r="H62">
        <v>548</v>
      </c>
      <c r="I62">
        <v>618</v>
      </c>
      <c r="J62">
        <v>609</v>
      </c>
      <c r="K62">
        <v>568</v>
      </c>
      <c r="L62">
        <v>719</v>
      </c>
      <c r="M62">
        <v>760</v>
      </c>
      <c r="N62">
        <v>711</v>
      </c>
      <c r="O62">
        <v>763</v>
      </c>
      <c r="P62">
        <v>833</v>
      </c>
      <c r="Q62">
        <v>890</v>
      </c>
      <c r="R62">
        <v>969</v>
      </c>
      <c r="S62">
        <v>1190</v>
      </c>
      <c r="T62">
        <v>1205</v>
      </c>
      <c r="U62">
        <v>1563</v>
      </c>
      <c r="V62">
        <v>2256</v>
      </c>
      <c r="W62">
        <v>2504</v>
      </c>
      <c r="X62">
        <v>2207</v>
      </c>
      <c r="Y62">
        <v>2097</v>
      </c>
      <c r="Z62">
        <v>2848</v>
      </c>
      <c r="AA62">
        <v>2921</v>
      </c>
      <c r="AB62">
        <v>2804</v>
      </c>
      <c r="AC62">
        <v>2983</v>
      </c>
      <c r="AD62">
        <v>2177</v>
      </c>
      <c r="AE62">
        <v>2585</v>
      </c>
      <c r="AF62">
        <v>2180</v>
      </c>
      <c r="AG62">
        <v>2450</v>
      </c>
      <c r="AH62">
        <v>2562</v>
      </c>
      <c r="AI62">
        <v>2926</v>
      </c>
      <c r="AJ62">
        <v>2931</v>
      </c>
      <c r="AK62">
        <v>2765</v>
      </c>
      <c r="AL62">
        <v>3044</v>
      </c>
      <c r="AM62">
        <v>3003</v>
      </c>
      <c r="AN62">
        <v>2653</v>
      </c>
      <c r="AO62">
        <v>2529</v>
      </c>
      <c r="AP62">
        <v>2725</v>
      </c>
      <c r="AQ62">
        <v>2940</v>
      </c>
      <c r="AR62">
        <v>2662</v>
      </c>
      <c r="AS62">
        <v>2450</v>
      </c>
      <c r="AT62">
        <v>2592</v>
      </c>
      <c r="AU62">
        <v>2899</v>
      </c>
      <c r="AV62">
        <v>2786</v>
      </c>
      <c r="AW62">
        <v>2757</v>
      </c>
      <c r="AX62">
        <v>2761</v>
      </c>
      <c r="AY62">
        <v>2271</v>
      </c>
      <c r="AZ62">
        <v>2174</v>
      </c>
      <c r="BA62">
        <v>2236</v>
      </c>
      <c r="BB62">
        <v>2394</v>
      </c>
      <c r="BC62">
        <v>2461</v>
      </c>
      <c r="BD62">
        <v>1639</v>
      </c>
      <c r="BE62">
        <v>2138</v>
      </c>
      <c r="BF62">
        <v>2466</v>
      </c>
      <c r="BG62">
        <v>2292</v>
      </c>
      <c r="BH62">
        <v>2516</v>
      </c>
      <c r="BI62">
        <v>2526</v>
      </c>
      <c r="BJ62">
        <v>2774</v>
      </c>
      <c r="BK62">
        <v>3083</v>
      </c>
      <c r="BL62">
        <v>3303</v>
      </c>
      <c r="BM62">
        <v>3147</v>
      </c>
      <c r="BN62">
        <v>2950</v>
      </c>
      <c r="BO62">
        <v>3775</v>
      </c>
      <c r="BP62">
        <v>4112</v>
      </c>
      <c r="BQ62">
        <v>4149</v>
      </c>
      <c r="BR62">
        <v>4333</v>
      </c>
      <c r="BS62">
        <v>4310</v>
      </c>
      <c r="BT62">
        <v>5200</v>
      </c>
      <c r="BU62">
        <v>5538</v>
      </c>
      <c r="BV62">
        <v>5574</v>
      </c>
      <c r="BW62">
        <v>6173</v>
      </c>
      <c r="BX62">
        <v>6368</v>
      </c>
      <c r="BY62">
        <v>7321</v>
      </c>
      <c r="BZ62">
        <v>7212</v>
      </c>
      <c r="CA62">
        <v>7597</v>
      </c>
      <c r="CB62">
        <v>7702</v>
      </c>
      <c r="CC62">
        <v>7883</v>
      </c>
      <c r="CD62">
        <v>7205</v>
      </c>
      <c r="CE62">
        <v>7234</v>
      </c>
      <c r="CF62">
        <v>7874</v>
      </c>
      <c r="CG62">
        <v>8431</v>
      </c>
      <c r="CH62">
        <v>9006</v>
      </c>
      <c r="CI62">
        <v>9246</v>
      </c>
      <c r="CJ62">
        <v>10099</v>
      </c>
      <c r="CK62">
        <v>10277</v>
      </c>
      <c r="CL62">
        <v>11089</v>
      </c>
      <c r="CM62">
        <v>11441</v>
      </c>
      <c r="CN62">
        <v>12469</v>
      </c>
      <c r="CO62">
        <v>11899</v>
      </c>
      <c r="CP62">
        <v>13594</v>
      </c>
      <c r="CQ62">
        <v>13535</v>
      </c>
      <c r="CR62">
        <v>14375</v>
      </c>
      <c r="CS62">
        <v>16226</v>
      </c>
      <c r="CT62">
        <v>16666</v>
      </c>
      <c r="CU62">
        <v>17763</v>
      </c>
      <c r="CV62">
        <v>15344</v>
      </c>
      <c r="CW62">
        <v>18486</v>
      </c>
      <c r="CX62">
        <v>20215</v>
      </c>
      <c r="CY62">
        <v>23792</v>
      </c>
      <c r="CZ62">
        <v>24173</v>
      </c>
      <c r="DA62">
        <v>27440</v>
      </c>
      <c r="DB62">
        <v>30733</v>
      </c>
      <c r="DC62">
        <v>35169</v>
      </c>
      <c r="DD62">
        <v>36411</v>
      </c>
      <c r="DE62">
        <v>34249</v>
      </c>
      <c r="DF62">
        <v>36014</v>
      </c>
      <c r="DG62">
        <v>39752</v>
      </c>
      <c r="DH62">
        <v>40576</v>
      </c>
      <c r="DI62">
        <v>47042</v>
      </c>
      <c r="DJ62">
        <v>49120</v>
      </c>
      <c r="DK62">
        <v>48552</v>
      </c>
      <c r="DL62">
        <v>54209</v>
      </c>
      <c r="DM62">
        <v>56659</v>
      </c>
      <c r="DN62">
        <v>63307</v>
      </c>
    </row>
    <row r="63" spans="1:118" x14ac:dyDescent="0.45">
      <c r="A63" s="2" t="s">
        <v>12</v>
      </c>
      <c r="B63" t="s">
        <v>50</v>
      </c>
      <c r="K63" s="4">
        <v>0.10009999999999999</v>
      </c>
      <c r="L63" s="4">
        <v>0.31369999999999998</v>
      </c>
      <c r="M63" s="4">
        <v>0.23050000000000001</v>
      </c>
      <c r="N63" s="4">
        <v>0.16769999999999999</v>
      </c>
      <c r="O63" s="4">
        <v>0.34279999999999999</v>
      </c>
      <c r="P63" s="4">
        <v>0.1575</v>
      </c>
      <c r="Q63" s="4">
        <v>0.17100000000000001</v>
      </c>
      <c r="R63" s="4">
        <v>0.36220000000000002</v>
      </c>
      <c r="S63" s="4">
        <v>0.55979999999999996</v>
      </c>
      <c r="T63" s="4">
        <v>0.44769999999999999</v>
      </c>
      <c r="U63" s="4">
        <v>0.75529999999999997</v>
      </c>
      <c r="V63" s="4">
        <v>1.3284</v>
      </c>
      <c r="W63" s="4">
        <v>1.105</v>
      </c>
      <c r="X63" s="4">
        <v>0.83089999999999997</v>
      </c>
      <c r="Y63" s="4">
        <v>0.34160000000000001</v>
      </c>
      <c r="Z63" s="4">
        <v>0.26269999999999999</v>
      </c>
      <c r="AA63" s="4">
        <v>0.16669999999999999</v>
      </c>
      <c r="AB63" s="4">
        <v>0.2707</v>
      </c>
      <c r="AC63" s="4">
        <v>0.42249999999999999</v>
      </c>
      <c r="AD63" s="4">
        <v>-0.2356</v>
      </c>
      <c r="AE63" s="4">
        <v>-0.1153</v>
      </c>
      <c r="AF63" s="4">
        <v>-0.2225</v>
      </c>
      <c r="AG63" s="4">
        <v>-0.1787</v>
      </c>
      <c r="AH63" s="4">
        <v>0.17649999999999999</v>
      </c>
      <c r="AI63" s="4">
        <v>0.13220000000000001</v>
      </c>
      <c r="AJ63" s="4">
        <v>0.34439999999999998</v>
      </c>
      <c r="AK63" s="4">
        <v>0.1285</v>
      </c>
      <c r="AL63" s="4">
        <v>0.18820000000000001</v>
      </c>
      <c r="AM63" s="4">
        <v>2.6200000000000001E-2</v>
      </c>
      <c r="AN63" s="4">
        <v>-9.4799999999999995E-2</v>
      </c>
      <c r="AO63" s="4">
        <v>-8.5400000000000004E-2</v>
      </c>
      <c r="AP63" s="4">
        <v>-0.1046</v>
      </c>
      <c r="AQ63" s="4">
        <v>-2.1100000000000001E-2</v>
      </c>
      <c r="AR63" s="4">
        <v>3.3E-3</v>
      </c>
      <c r="AS63" s="4">
        <v>-3.09E-2</v>
      </c>
      <c r="AT63" s="4">
        <v>-4.8800000000000003E-2</v>
      </c>
      <c r="AU63" s="4">
        <v>-1.3899999999999999E-2</v>
      </c>
      <c r="AV63" s="4">
        <v>4.6699999999999998E-2</v>
      </c>
      <c r="AW63" s="4">
        <v>0.12529999999999999</v>
      </c>
      <c r="AX63" s="4">
        <v>6.5000000000000002E-2</v>
      </c>
      <c r="AY63" s="4">
        <v>-0.21640000000000001</v>
      </c>
      <c r="AZ63" s="4">
        <v>-0.21970000000000001</v>
      </c>
      <c r="BA63" s="4">
        <v>-0.18890000000000001</v>
      </c>
      <c r="BB63" s="4">
        <v>-0.1328</v>
      </c>
      <c r="BC63" s="4">
        <v>8.3699999999999997E-2</v>
      </c>
      <c r="BD63" s="4">
        <v>-0.246</v>
      </c>
      <c r="BE63" s="4">
        <v>-4.3900000000000002E-2</v>
      </c>
      <c r="BF63" s="4">
        <v>3.0099999999999998E-2</v>
      </c>
      <c r="BG63" s="4">
        <v>-6.9000000000000006E-2</v>
      </c>
      <c r="BH63" s="4">
        <v>0.53480000000000005</v>
      </c>
      <c r="BI63" s="4">
        <v>0.1812</v>
      </c>
      <c r="BJ63" s="4">
        <v>0.1249</v>
      </c>
      <c r="BK63" s="4">
        <v>0.34520000000000001</v>
      </c>
      <c r="BL63" s="4">
        <v>0.31269999999999998</v>
      </c>
      <c r="BM63" s="4">
        <v>0.24590000000000001</v>
      </c>
      <c r="BN63" s="4">
        <v>6.3200000000000006E-2</v>
      </c>
      <c r="BO63" s="4">
        <v>0.22450000000000001</v>
      </c>
      <c r="BP63" s="4">
        <v>0.24490000000000001</v>
      </c>
      <c r="BQ63" s="4">
        <v>0.31840000000000002</v>
      </c>
      <c r="BR63" s="4">
        <v>0.46910000000000002</v>
      </c>
      <c r="BS63" s="4">
        <v>0.14180000000000001</v>
      </c>
      <c r="BT63" s="4">
        <v>0.26469999999999999</v>
      </c>
      <c r="BU63" s="4">
        <v>0.33479999999999999</v>
      </c>
      <c r="BV63" s="4">
        <v>0.2863</v>
      </c>
      <c r="BW63" s="4">
        <v>0.43230000000000002</v>
      </c>
      <c r="BX63" s="4">
        <v>0.22470000000000001</v>
      </c>
      <c r="BY63" s="4">
        <v>0.32190000000000002</v>
      </c>
      <c r="BZ63" s="4">
        <v>0.29380000000000001</v>
      </c>
      <c r="CA63" s="4">
        <v>0.23069999999999999</v>
      </c>
      <c r="CB63" s="4">
        <v>0.2094</v>
      </c>
      <c r="CC63" s="4">
        <v>7.6799999999999993E-2</v>
      </c>
      <c r="CD63" s="4">
        <v>-8.9999999999999998E-4</v>
      </c>
      <c r="CE63" s="4">
        <v>-4.7899999999999998E-2</v>
      </c>
      <c r="CF63" s="4">
        <v>2.24E-2</v>
      </c>
      <c r="CG63" s="4">
        <v>6.9599999999999995E-2</v>
      </c>
      <c r="CH63" s="4">
        <v>0.24990000000000001</v>
      </c>
      <c r="CI63" s="4">
        <v>0.27810000000000001</v>
      </c>
      <c r="CJ63" s="4">
        <v>0.28260000000000002</v>
      </c>
      <c r="CK63" s="4">
        <v>0.21890000000000001</v>
      </c>
      <c r="CL63" s="4">
        <v>0.23139999999999999</v>
      </c>
      <c r="CM63" s="4">
        <v>0.2374</v>
      </c>
      <c r="CN63" s="4">
        <v>0.23469999999999999</v>
      </c>
      <c r="CO63" s="4">
        <v>0.1578</v>
      </c>
      <c r="CP63" s="4">
        <v>0.22589999999999999</v>
      </c>
      <c r="CQ63" s="4">
        <v>0.183</v>
      </c>
      <c r="CR63" s="4">
        <v>0.15279999999999999</v>
      </c>
      <c r="CS63" s="4">
        <v>0.36370000000000002</v>
      </c>
      <c r="CT63" s="4">
        <v>0.22600000000000001</v>
      </c>
      <c r="CU63" s="4">
        <v>0.31230000000000002</v>
      </c>
      <c r="CV63" s="4">
        <v>6.7400000000000002E-2</v>
      </c>
      <c r="CW63" s="4">
        <v>0.13930000000000001</v>
      </c>
      <c r="CX63" s="4">
        <v>0.21290000000000001</v>
      </c>
      <c r="CY63" s="4">
        <v>0.33950000000000002</v>
      </c>
      <c r="CZ63" s="4">
        <v>0.57540000000000002</v>
      </c>
      <c r="DA63" s="4">
        <v>0.48430000000000001</v>
      </c>
      <c r="DB63" s="4">
        <v>0.52029999999999998</v>
      </c>
      <c r="DC63" s="4">
        <v>0.47820000000000001</v>
      </c>
      <c r="DD63" s="4">
        <v>0.50629999999999997</v>
      </c>
      <c r="DE63" s="4">
        <v>0.2482</v>
      </c>
      <c r="DF63" s="4">
        <v>0.17180000000000001</v>
      </c>
      <c r="DG63" s="4">
        <v>0.1303</v>
      </c>
      <c r="DH63" s="4">
        <v>0.1144</v>
      </c>
      <c r="DI63" s="4">
        <v>0.3735</v>
      </c>
      <c r="DJ63" s="4">
        <v>0.3639</v>
      </c>
      <c r="DK63" s="4">
        <v>0.22140000000000001</v>
      </c>
      <c r="DL63" s="4">
        <v>0.33600000000000002</v>
      </c>
      <c r="DM63" s="4">
        <v>0.2044</v>
      </c>
      <c r="DN63" s="4">
        <v>0.2044</v>
      </c>
    </row>
    <row r="64" spans="1:118" x14ac:dyDescent="0.45">
      <c r="A64" s="2" t="s">
        <v>12</v>
      </c>
      <c r="B64" t="s">
        <v>51</v>
      </c>
      <c r="C64">
        <v>-200</v>
      </c>
      <c r="G64">
        <v>319</v>
      </c>
      <c r="H64">
        <v>361</v>
      </c>
      <c r="I64">
        <v>400</v>
      </c>
      <c r="J64">
        <v>399</v>
      </c>
      <c r="K64">
        <v>343</v>
      </c>
      <c r="L64">
        <v>506</v>
      </c>
      <c r="M64">
        <v>545</v>
      </c>
      <c r="N64">
        <v>492</v>
      </c>
      <c r="O64">
        <v>550</v>
      </c>
      <c r="P64">
        <v>631</v>
      </c>
      <c r="Q64">
        <v>680</v>
      </c>
      <c r="R64">
        <v>720</v>
      </c>
      <c r="S64">
        <v>924</v>
      </c>
      <c r="T64">
        <v>962</v>
      </c>
      <c r="U64">
        <v>1318</v>
      </c>
      <c r="V64">
        <v>1951</v>
      </c>
      <c r="W64">
        <v>2152</v>
      </c>
      <c r="X64">
        <v>1905</v>
      </c>
      <c r="Y64">
        <v>1768</v>
      </c>
      <c r="Z64">
        <v>2486</v>
      </c>
      <c r="AA64">
        <v>2699</v>
      </c>
      <c r="AB64">
        <v>2558</v>
      </c>
      <c r="AC64">
        <v>2804</v>
      </c>
      <c r="AD64">
        <v>1874</v>
      </c>
      <c r="AE64">
        <v>2256</v>
      </c>
      <c r="AF64">
        <v>1821</v>
      </c>
      <c r="AG64">
        <v>2085</v>
      </c>
      <c r="AH64">
        <v>2052</v>
      </c>
      <c r="AI64">
        <v>2416</v>
      </c>
      <c r="AJ64">
        <v>2394</v>
      </c>
      <c r="AK64">
        <v>2182</v>
      </c>
      <c r="AL64">
        <v>2415</v>
      </c>
      <c r="AM64">
        <v>2445</v>
      </c>
      <c r="AN64">
        <v>2088</v>
      </c>
      <c r="AO64">
        <v>1844</v>
      </c>
      <c r="AP64">
        <v>1912</v>
      </c>
      <c r="AQ64">
        <v>2173</v>
      </c>
      <c r="AR64">
        <v>2046</v>
      </c>
      <c r="AS64">
        <v>1737</v>
      </c>
      <c r="AT64">
        <v>1797</v>
      </c>
      <c r="AU64">
        <v>2088</v>
      </c>
      <c r="AV64">
        <v>2065</v>
      </c>
      <c r="AW64">
        <v>2045</v>
      </c>
      <c r="AX64">
        <v>2160</v>
      </c>
      <c r="AY64">
        <v>1807</v>
      </c>
      <c r="AZ64">
        <v>1787</v>
      </c>
      <c r="BA64">
        <v>1828</v>
      </c>
      <c r="BB64">
        <v>2069</v>
      </c>
      <c r="BC64">
        <v>2248</v>
      </c>
      <c r="BD64">
        <v>1524</v>
      </c>
      <c r="BE64">
        <v>1901</v>
      </c>
      <c r="BF64">
        <v>2207</v>
      </c>
      <c r="BG64">
        <v>2113</v>
      </c>
      <c r="BH64">
        <v>2368</v>
      </c>
      <c r="BI64">
        <v>2280</v>
      </c>
      <c r="BJ64">
        <v>2463</v>
      </c>
      <c r="BK64">
        <v>2783</v>
      </c>
      <c r="BL64">
        <v>3064</v>
      </c>
      <c r="BM64">
        <v>2861</v>
      </c>
      <c r="BN64">
        <v>2665</v>
      </c>
      <c r="BO64">
        <v>3476</v>
      </c>
      <c r="BP64">
        <v>3899</v>
      </c>
      <c r="BQ64">
        <v>3765</v>
      </c>
      <c r="BR64">
        <v>3948</v>
      </c>
      <c r="BS64">
        <v>4010</v>
      </c>
      <c r="BT64">
        <v>4952</v>
      </c>
      <c r="BU64">
        <v>5309</v>
      </c>
      <c r="BV64">
        <v>5423</v>
      </c>
      <c r="BW64">
        <v>6303</v>
      </c>
      <c r="BX64">
        <v>6605</v>
      </c>
      <c r="BY64">
        <v>7755</v>
      </c>
      <c r="BZ64">
        <v>8001</v>
      </c>
      <c r="CA64">
        <v>8308</v>
      </c>
      <c r="CB64">
        <v>8574</v>
      </c>
      <c r="CC64">
        <v>8489</v>
      </c>
      <c r="CD64">
        <v>7879</v>
      </c>
      <c r="CE64">
        <v>7795</v>
      </c>
      <c r="CF64">
        <v>8668</v>
      </c>
      <c r="CG64">
        <v>9320</v>
      </c>
      <c r="CH64">
        <v>9862</v>
      </c>
      <c r="CI64">
        <v>10156</v>
      </c>
      <c r="CJ64">
        <v>11221</v>
      </c>
      <c r="CK64">
        <v>11321</v>
      </c>
      <c r="CL64">
        <v>11932</v>
      </c>
      <c r="CM64">
        <v>12269</v>
      </c>
      <c r="CN64">
        <v>13634</v>
      </c>
      <c r="CO64">
        <v>13041</v>
      </c>
      <c r="CP64">
        <v>14864</v>
      </c>
      <c r="CQ64">
        <v>14909</v>
      </c>
      <c r="CR64">
        <v>16349</v>
      </c>
      <c r="CS64">
        <v>18385</v>
      </c>
      <c r="CT64">
        <v>18870</v>
      </c>
      <c r="CU64">
        <v>20086</v>
      </c>
      <c r="CV64">
        <v>17923</v>
      </c>
      <c r="CW64">
        <v>20435</v>
      </c>
      <c r="CX64">
        <v>21617</v>
      </c>
      <c r="CY64">
        <v>25083</v>
      </c>
      <c r="CZ64">
        <v>25645</v>
      </c>
      <c r="DA64">
        <v>27446</v>
      </c>
      <c r="DB64">
        <v>30509</v>
      </c>
      <c r="DC64">
        <v>37295</v>
      </c>
      <c r="DD64">
        <v>38290</v>
      </c>
      <c r="DE64">
        <v>36222</v>
      </c>
      <c r="DF64">
        <v>37286</v>
      </c>
      <c r="DG64">
        <v>45428</v>
      </c>
      <c r="DH64">
        <v>46194</v>
      </c>
      <c r="DI64">
        <v>53556</v>
      </c>
      <c r="DJ64">
        <v>55142</v>
      </c>
      <c r="DK64">
        <v>55897</v>
      </c>
      <c r="DL64">
        <v>61066</v>
      </c>
      <c r="DM64">
        <v>63858</v>
      </c>
      <c r="DN64">
        <v>70157</v>
      </c>
    </row>
    <row r="65" spans="1:118" x14ac:dyDescent="0.45">
      <c r="A65" s="2" t="s">
        <v>12</v>
      </c>
      <c r="B65" t="s">
        <v>52</v>
      </c>
      <c r="G65">
        <v>11.35</v>
      </c>
      <c r="H65">
        <v>11.86</v>
      </c>
      <c r="I65">
        <v>11.89</v>
      </c>
      <c r="J65">
        <v>11.52</v>
      </c>
      <c r="K65">
        <v>9.86</v>
      </c>
      <c r="L65">
        <v>11.93</v>
      </c>
      <c r="M65">
        <v>13.24</v>
      </c>
      <c r="N65">
        <v>12.06</v>
      </c>
      <c r="O65">
        <v>13</v>
      </c>
      <c r="P65">
        <v>13.86</v>
      </c>
      <c r="Q65">
        <v>14.08</v>
      </c>
      <c r="R65">
        <v>14.5</v>
      </c>
      <c r="S65">
        <v>14.29</v>
      </c>
      <c r="T65">
        <v>14.09</v>
      </c>
      <c r="U65">
        <v>17.45</v>
      </c>
      <c r="V65">
        <v>23.03</v>
      </c>
      <c r="W65">
        <v>26.94</v>
      </c>
      <c r="X65">
        <v>21.88</v>
      </c>
      <c r="Y65">
        <v>19.61</v>
      </c>
      <c r="Z65">
        <v>24.39</v>
      </c>
      <c r="AA65">
        <v>23.32</v>
      </c>
      <c r="AB65">
        <v>21.26</v>
      </c>
      <c r="AC65">
        <v>20.83</v>
      </c>
      <c r="AD65">
        <v>17.47</v>
      </c>
      <c r="AE65">
        <v>19.899999999999999</v>
      </c>
      <c r="AF65">
        <v>20.170000000000002</v>
      </c>
      <c r="AG65">
        <v>22.31</v>
      </c>
      <c r="AH65">
        <v>18.920000000000002</v>
      </c>
      <c r="AI65">
        <v>20.02</v>
      </c>
      <c r="AJ65">
        <v>16.920000000000002</v>
      </c>
      <c r="AK65">
        <v>15.1</v>
      </c>
      <c r="AL65">
        <v>16.14</v>
      </c>
      <c r="AM65">
        <v>15.93</v>
      </c>
      <c r="AN65">
        <v>37.58</v>
      </c>
      <c r="AO65">
        <v>33.14</v>
      </c>
      <c r="AP65">
        <v>37.64</v>
      </c>
      <c r="AQ65">
        <v>95.45</v>
      </c>
      <c r="AR65">
        <v>20.98</v>
      </c>
      <c r="AS65">
        <v>21.94</v>
      </c>
      <c r="AT65">
        <v>23.27</v>
      </c>
      <c r="AU65">
        <v>22.56</v>
      </c>
      <c r="AV65">
        <v>21.24</v>
      </c>
      <c r="AW65">
        <v>19.920000000000002</v>
      </c>
      <c r="AX65">
        <v>19.72</v>
      </c>
      <c r="AY65">
        <v>16.36</v>
      </c>
      <c r="AZ65">
        <v>19.239999999999998</v>
      </c>
      <c r="BA65">
        <v>20.329999999999998</v>
      </c>
      <c r="BB65">
        <v>24.94</v>
      </c>
      <c r="BC65">
        <v>31.84</v>
      </c>
      <c r="BD65">
        <v>14.94</v>
      </c>
      <c r="BE65">
        <v>18.97</v>
      </c>
      <c r="BF65">
        <v>21.17</v>
      </c>
      <c r="BG65">
        <v>17.82</v>
      </c>
      <c r="BH65">
        <v>19.149999999999999</v>
      </c>
      <c r="BI65">
        <v>19.190000000000001</v>
      </c>
      <c r="BJ65">
        <v>20.37</v>
      </c>
      <c r="BK65">
        <v>17.71</v>
      </c>
      <c r="BL65">
        <v>20.63</v>
      </c>
      <c r="BM65">
        <v>19.940000000000001</v>
      </c>
      <c r="BN65">
        <v>18.63</v>
      </c>
      <c r="BO65">
        <v>26.2</v>
      </c>
      <c r="BP65">
        <v>26.19</v>
      </c>
      <c r="BQ65">
        <v>22.19</v>
      </c>
      <c r="BR65">
        <v>21.45</v>
      </c>
      <c r="BS65">
        <v>22.1</v>
      </c>
      <c r="BT65">
        <v>25.07</v>
      </c>
      <c r="BU65">
        <v>24.16</v>
      </c>
      <c r="BV65">
        <v>23.02</v>
      </c>
      <c r="BW65">
        <v>22.98</v>
      </c>
      <c r="BX65">
        <v>22.96</v>
      </c>
      <c r="BY65">
        <v>24.99</v>
      </c>
      <c r="BZ65">
        <v>23.12</v>
      </c>
      <c r="CA65">
        <v>25.04</v>
      </c>
      <c r="CB65">
        <v>27.91</v>
      </c>
      <c r="CC65">
        <v>25.74</v>
      </c>
      <c r="CD65">
        <v>20.82</v>
      </c>
      <c r="CE65">
        <v>20.27</v>
      </c>
      <c r="CF65">
        <v>20.65</v>
      </c>
      <c r="CG65">
        <v>21.5</v>
      </c>
      <c r="CH65">
        <v>23.6</v>
      </c>
      <c r="CI65">
        <v>23.3</v>
      </c>
      <c r="CJ65">
        <v>17.440000000000001</v>
      </c>
      <c r="CK65">
        <v>20.59</v>
      </c>
      <c r="CL65">
        <v>22.76</v>
      </c>
      <c r="CM65">
        <v>23.77</v>
      </c>
      <c r="CN65">
        <v>23.7</v>
      </c>
      <c r="CO65">
        <v>20.84</v>
      </c>
      <c r="CP65">
        <v>23.13</v>
      </c>
      <c r="CQ65">
        <v>21.37</v>
      </c>
      <c r="CR65">
        <v>20.72</v>
      </c>
      <c r="CS65">
        <v>23.55</v>
      </c>
      <c r="CT65">
        <v>24.24</v>
      </c>
      <c r="CU65">
        <v>26.56</v>
      </c>
      <c r="CV65">
        <v>22.53</v>
      </c>
      <c r="CW65">
        <v>25.51</v>
      </c>
      <c r="CX65">
        <v>26.08</v>
      </c>
      <c r="CY65">
        <v>29.06</v>
      </c>
      <c r="CZ65">
        <v>28.29</v>
      </c>
      <c r="DA65">
        <v>30.79</v>
      </c>
      <c r="DB65">
        <v>32.71</v>
      </c>
      <c r="DC65">
        <v>38.78</v>
      </c>
      <c r="DD65">
        <v>37.799999999999997</v>
      </c>
      <c r="DE65">
        <v>32.39</v>
      </c>
      <c r="DF65">
        <v>33.1</v>
      </c>
      <c r="DG65">
        <v>35.68</v>
      </c>
      <c r="DH65">
        <v>34.92</v>
      </c>
      <c r="DI65">
        <v>42.29</v>
      </c>
      <c r="DJ65">
        <v>43.19</v>
      </c>
      <c r="DK65">
        <v>50.08</v>
      </c>
      <c r="DL65">
        <v>49.67</v>
      </c>
      <c r="DM65">
        <v>49.69</v>
      </c>
      <c r="DN65">
        <v>56.16</v>
      </c>
    </row>
    <row r="66" spans="1:118" x14ac:dyDescent="0.45">
      <c r="A66" s="2" t="s">
        <v>12</v>
      </c>
      <c r="B66" t="s">
        <v>53</v>
      </c>
      <c r="G66">
        <v>1.05</v>
      </c>
      <c r="H66">
        <v>1.1100000000000001</v>
      </c>
      <c r="I66">
        <v>1.23</v>
      </c>
      <c r="J66">
        <v>1.2</v>
      </c>
      <c r="K66">
        <v>1.08</v>
      </c>
      <c r="L66">
        <v>1.33</v>
      </c>
      <c r="M66">
        <v>1.38</v>
      </c>
      <c r="N66">
        <v>1.25</v>
      </c>
      <c r="O66">
        <v>1.26</v>
      </c>
      <c r="P66">
        <v>1.36</v>
      </c>
      <c r="Q66">
        <v>1.42</v>
      </c>
      <c r="R66">
        <v>1.49</v>
      </c>
      <c r="S66">
        <v>1.67</v>
      </c>
      <c r="T66">
        <v>1.66</v>
      </c>
      <c r="U66">
        <v>2.0499999999999998</v>
      </c>
      <c r="V66">
        <v>2.82</v>
      </c>
      <c r="W66">
        <v>3.13</v>
      </c>
      <c r="X66">
        <v>2.65</v>
      </c>
      <c r="Y66">
        <v>2.42</v>
      </c>
      <c r="Z66">
        <v>3.19</v>
      </c>
      <c r="AA66">
        <v>3.29</v>
      </c>
      <c r="AB66">
        <v>3.08</v>
      </c>
      <c r="AC66">
        <v>3.1</v>
      </c>
      <c r="AD66">
        <v>2.21</v>
      </c>
      <c r="AE66">
        <v>2.44</v>
      </c>
      <c r="AF66">
        <v>2.0299999999999998</v>
      </c>
      <c r="AG66">
        <v>2.21</v>
      </c>
      <c r="AH66">
        <v>2.14</v>
      </c>
      <c r="AI66">
        <v>2.4</v>
      </c>
      <c r="AJ66">
        <v>2.2599999999999998</v>
      </c>
      <c r="AK66">
        <v>2.02</v>
      </c>
      <c r="AL66">
        <v>2.19</v>
      </c>
      <c r="AM66">
        <v>2.09</v>
      </c>
      <c r="AN66">
        <v>1.83</v>
      </c>
      <c r="AO66">
        <v>1.74</v>
      </c>
      <c r="AP66">
        <v>1.84</v>
      </c>
      <c r="AQ66">
        <v>2.06</v>
      </c>
      <c r="AR66">
        <v>1.89</v>
      </c>
      <c r="AS66">
        <v>1.74</v>
      </c>
      <c r="AT66">
        <v>1.8</v>
      </c>
      <c r="AU66">
        <v>1.97</v>
      </c>
      <c r="AV66">
        <v>1.84</v>
      </c>
      <c r="AW66">
        <v>1.75</v>
      </c>
      <c r="AX66">
        <v>1.77</v>
      </c>
      <c r="AY66">
        <v>1.4</v>
      </c>
      <c r="AZ66">
        <v>1.34</v>
      </c>
      <c r="BA66">
        <v>1.38</v>
      </c>
      <c r="BB66">
        <v>1.46</v>
      </c>
      <c r="BC66">
        <v>1.5</v>
      </c>
      <c r="BD66">
        <v>0.98</v>
      </c>
      <c r="BE66">
        <v>1.26</v>
      </c>
      <c r="BF66">
        <v>1.45</v>
      </c>
      <c r="BG66">
        <v>1.33</v>
      </c>
      <c r="BH66">
        <v>1.39</v>
      </c>
      <c r="BI66">
        <v>1.39</v>
      </c>
      <c r="BJ66">
        <v>1.51</v>
      </c>
      <c r="BK66">
        <v>1.65</v>
      </c>
      <c r="BL66">
        <v>1.81</v>
      </c>
      <c r="BM66">
        <v>1.64</v>
      </c>
      <c r="BN66">
        <v>1.46</v>
      </c>
      <c r="BO66">
        <v>1.77</v>
      </c>
      <c r="BP66">
        <v>1.84</v>
      </c>
      <c r="BQ66">
        <v>1.78</v>
      </c>
      <c r="BR66">
        <v>1.79</v>
      </c>
      <c r="BS66">
        <v>1.71</v>
      </c>
      <c r="BT66">
        <v>1.96</v>
      </c>
      <c r="BU66">
        <v>1.99</v>
      </c>
      <c r="BV66">
        <v>1.88</v>
      </c>
      <c r="BW66">
        <v>1.94</v>
      </c>
      <c r="BX66">
        <v>1.86</v>
      </c>
      <c r="BY66">
        <v>1.92</v>
      </c>
      <c r="BZ66">
        <v>1.69</v>
      </c>
      <c r="CA66">
        <v>1.64</v>
      </c>
      <c r="CB66">
        <v>1.56</v>
      </c>
      <c r="CC66">
        <v>1.54</v>
      </c>
      <c r="CD66">
        <v>1.36</v>
      </c>
      <c r="CE66">
        <v>1.34</v>
      </c>
      <c r="CF66">
        <v>1.44</v>
      </c>
      <c r="CG66">
        <v>1.53</v>
      </c>
      <c r="CH66">
        <v>1.62</v>
      </c>
      <c r="CI66">
        <v>1.63</v>
      </c>
      <c r="CJ66">
        <v>1.68</v>
      </c>
      <c r="CK66">
        <v>1.69</v>
      </c>
      <c r="CL66">
        <v>1.79</v>
      </c>
      <c r="CM66">
        <v>1.83</v>
      </c>
      <c r="CN66">
        <v>1.94</v>
      </c>
      <c r="CO66">
        <v>1.8</v>
      </c>
      <c r="CP66">
        <v>2</v>
      </c>
      <c r="CQ66">
        <v>1.95</v>
      </c>
      <c r="CR66">
        <v>2.0299999999999998</v>
      </c>
      <c r="CS66">
        <v>2.29</v>
      </c>
      <c r="CT66">
        <v>2.34</v>
      </c>
      <c r="CU66">
        <v>2.4700000000000002</v>
      </c>
      <c r="CV66">
        <v>2.17</v>
      </c>
      <c r="CW66">
        <v>2.64</v>
      </c>
      <c r="CX66">
        <v>2.88</v>
      </c>
      <c r="CY66">
        <v>3.4</v>
      </c>
      <c r="CZ66">
        <v>3.31</v>
      </c>
      <c r="DA66">
        <v>3.59</v>
      </c>
      <c r="DB66">
        <v>3.87</v>
      </c>
      <c r="DC66">
        <v>4.28</v>
      </c>
      <c r="DD66">
        <v>4.29</v>
      </c>
      <c r="DE66">
        <v>3.99</v>
      </c>
      <c r="DF66">
        <v>4.24</v>
      </c>
      <c r="DG66">
        <v>4.6500000000000004</v>
      </c>
      <c r="DH66">
        <v>4.5999999999999996</v>
      </c>
      <c r="DI66">
        <v>5.0999999999999996</v>
      </c>
      <c r="DJ66">
        <v>5.08</v>
      </c>
      <c r="DK66">
        <v>4.82</v>
      </c>
      <c r="DL66">
        <v>5.0999999999999996</v>
      </c>
      <c r="DM66">
        <v>5.17</v>
      </c>
      <c r="DN66">
        <v>6</v>
      </c>
    </row>
    <row r="67" spans="1:118" x14ac:dyDescent="0.45">
      <c r="A67" s="2" t="s">
        <v>12</v>
      </c>
      <c r="B67" t="s">
        <v>54</v>
      </c>
      <c r="G67">
        <v>3.86</v>
      </c>
      <c r="H67">
        <v>4.1100000000000003</v>
      </c>
      <c r="I67">
        <v>4.49</v>
      </c>
      <c r="J67">
        <v>3.92</v>
      </c>
      <c r="K67">
        <v>3.31</v>
      </c>
      <c r="L67">
        <v>4.05</v>
      </c>
      <c r="M67">
        <v>4.0999999999999996</v>
      </c>
      <c r="N67">
        <v>3.71</v>
      </c>
      <c r="O67">
        <v>3.71</v>
      </c>
      <c r="P67">
        <v>4.08</v>
      </c>
      <c r="Q67">
        <v>4.13</v>
      </c>
      <c r="R67">
        <v>4.1500000000000004</v>
      </c>
      <c r="S67">
        <v>4.76</v>
      </c>
      <c r="T67">
        <v>4.79</v>
      </c>
      <c r="U67">
        <v>5.79</v>
      </c>
      <c r="V67">
        <v>7.5</v>
      </c>
      <c r="W67">
        <v>7.61</v>
      </c>
      <c r="X67">
        <v>6.83</v>
      </c>
      <c r="Y67">
        <v>6.28</v>
      </c>
      <c r="Z67">
        <v>8.3000000000000007</v>
      </c>
      <c r="AA67">
        <v>7.86</v>
      </c>
      <c r="AB67">
        <v>6.93</v>
      </c>
      <c r="AC67">
        <v>6.18</v>
      </c>
      <c r="AD67">
        <v>4.46</v>
      </c>
      <c r="AE67">
        <v>4.8899999999999997</v>
      </c>
      <c r="AF67">
        <v>4</v>
      </c>
      <c r="AG67">
        <v>4.28</v>
      </c>
      <c r="AH67">
        <v>4.34</v>
      </c>
      <c r="AI67">
        <v>4.7300000000000004</v>
      </c>
      <c r="AJ67">
        <v>4.5199999999999996</v>
      </c>
      <c r="AK67">
        <v>3.97</v>
      </c>
      <c r="AL67">
        <v>4.0999999999999996</v>
      </c>
      <c r="AM67">
        <v>3.95</v>
      </c>
      <c r="AN67">
        <v>3.89</v>
      </c>
      <c r="AO67">
        <v>3.4</v>
      </c>
      <c r="AP67">
        <v>3.47</v>
      </c>
      <c r="AQ67">
        <v>3.82</v>
      </c>
      <c r="AR67">
        <v>3.42</v>
      </c>
      <c r="AS67">
        <v>3.06</v>
      </c>
      <c r="AT67">
        <v>3.07</v>
      </c>
      <c r="AU67">
        <v>3.36</v>
      </c>
      <c r="AV67">
        <v>3.21</v>
      </c>
      <c r="AW67">
        <v>3.52</v>
      </c>
      <c r="AX67">
        <v>3.59</v>
      </c>
      <c r="AY67">
        <v>3.18</v>
      </c>
      <c r="AZ67">
        <v>3.11</v>
      </c>
      <c r="BA67">
        <v>3.08</v>
      </c>
      <c r="BB67">
        <v>3.09</v>
      </c>
      <c r="BC67">
        <v>3.33</v>
      </c>
      <c r="BD67">
        <v>2.0499999999999998</v>
      </c>
      <c r="BE67">
        <v>2.5499999999999998</v>
      </c>
      <c r="BF67">
        <v>2.84</v>
      </c>
      <c r="BG67">
        <v>2.57</v>
      </c>
      <c r="BH67">
        <v>2.75</v>
      </c>
      <c r="BI67">
        <v>2.62</v>
      </c>
      <c r="BJ67">
        <v>2.74</v>
      </c>
      <c r="BK67">
        <v>2.79</v>
      </c>
      <c r="BL67">
        <v>2.88</v>
      </c>
      <c r="BM67">
        <v>2.62</v>
      </c>
      <c r="BN67">
        <v>2.42</v>
      </c>
      <c r="BO67">
        <v>3.04</v>
      </c>
      <c r="BP67">
        <v>3.03</v>
      </c>
      <c r="BQ67">
        <v>2.82</v>
      </c>
      <c r="BR67">
        <v>2.65</v>
      </c>
      <c r="BS67">
        <v>2.6</v>
      </c>
      <c r="BT67">
        <v>3.12</v>
      </c>
      <c r="BU67">
        <v>3.25</v>
      </c>
      <c r="BV67">
        <v>2.89</v>
      </c>
      <c r="BW67">
        <v>2.96</v>
      </c>
      <c r="BX67">
        <v>2.97</v>
      </c>
      <c r="BY67">
        <v>2.25</v>
      </c>
      <c r="BZ67">
        <v>2.2200000000000002</v>
      </c>
      <c r="CA67">
        <v>2.35</v>
      </c>
      <c r="CB67">
        <v>2.4500000000000002</v>
      </c>
      <c r="CC67">
        <v>2.17</v>
      </c>
      <c r="CD67">
        <v>1.97</v>
      </c>
      <c r="CE67">
        <v>1.99</v>
      </c>
      <c r="CF67">
        <v>2.19</v>
      </c>
      <c r="CG67">
        <v>2.34</v>
      </c>
      <c r="CH67">
        <v>2.44</v>
      </c>
      <c r="CI67">
        <v>2.57</v>
      </c>
      <c r="CJ67">
        <v>2.76</v>
      </c>
      <c r="CK67">
        <v>2.67</v>
      </c>
      <c r="CL67">
        <v>2.7</v>
      </c>
      <c r="CM67">
        <v>2.7</v>
      </c>
      <c r="CN67">
        <v>2.76</v>
      </c>
      <c r="CO67">
        <v>2.68</v>
      </c>
      <c r="CP67">
        <v>2.99</v>
      </c>
      <c r="CQ67">
        <v>3.01</v>
      </c>
      <c r="CR67">
        <v>2.95</v>
      </c>
      <c r="CS67">
        <v>3.33</v>
      </c>
      <c r="CT67">
        <v>3.44</v>
      </c>
      <c r="CU67">
        <v>3.45</v>
      </c>
      <c r="CV67">
        <v>3.05</v>
      </c>
      <c r="CW67">
        <v>3.37</v>
      </c>
      <c r="CX67">
        <v>3.5</v>
      </c>
      <c r="CY67">
        <v>3.85</v>
      </c>
      <c r="CZ67">
        <v>3.59</v>
      </c>
      <c r="DA67">
        <v>3.3</v>
      </c>
      <c r="DB67">
        <v>3.65</v>
      </c>
      <c r="DC67">
        <v>4.13</v>
      </c>
      <c r="DD67">
        <v>4.05</v>
      </c>
      <c r="DE67">
        <v>3.89</v>
      </c>
      <c r="DF67">
        <v>4.2</v>
      </c>
      <c r="DG67">
        <v>4.3499999999999996</v>
      </c>
      <c r="DH67">
        <v>4.13</v>
      </c>
      <c r="DI67">
        <v>4.53</v>
      </c>
      <c r="DJ67">
        <v>4.6900000000000004</v>
      </c>
      <c r="DK67">
        <v>4.51</v>
      </c>
      <c r="DL67">
        <v>4.8</v>
      </c>
      <c r="DM67">
        <v>4.9000000000000004</v>
      </c>
      <c r="DN67">
        <v>5.44</v>
      </c>
    </row>
    <row r="68" spans="1:118" x14ac:dyDescent="0.45">
      <c r="A68" s="2" t="s">
        <v>12</v>
      </c>
      <c r="B68" t="s">
        <v>55</v>
      </c>
      <c r="G68">
        <v>14.21</v>
      </c>
      <c r="H68">
        <v>17.649999999999999</v>
      </c>
      <c r="I68">
        <v>13.01</v>
      </c>
      <c r="J68">
        <v>15.94</v>
      </c>
      <c r="K68">
        <v>9.39</v>
      </c>
      <c r="L68">
        <v>13.35</v>
      </c>
      <c r="M68">
        <v>32.26</v>
      </c>
      <c r="N68">
        <v>19.829999999999998</v>
      </c>
      <c r="O68">
        <v>16.7</v>
      </c>
      <c r="P68">
        <v>17.899999999999999</v>
      </c>
      <c r="Q68">
        <v>16.36</v>
      </c>
      <c r="R68">
        <v>12.66</v>
      </c>
      <c r="S68">
        <v>15.85</v>
      </c>
      <c r="T68">
        <v>11.55</v>
      </c>
      <c r="U68">
        <v>12.11</v>
      </c>
      <c r="V68">
        <v>19.14</v>
      </c>
      <c r="W68">
        <v>16.829999999999998</v>
      </c>
      <c r="X68">
        <v>17.47</v>
      </c>
      <c r="Y68">
        <v>20.27</v>
      </c>
      <c r="Z68">
        <v>22.8</v>
      </c>
      <c r="AA68">
        <v>29.21</v>
      </c>
      <c r="AB68">
        <v>31.19</v>
      </c>
      <c r="AC68">
        <v>38.36</v>
      </c>
      <c r="AD68">
        <v>24.62</v>
      </c>
      <c r="AE68">
        <v>24.78</v>
      </c>
      <c r="AF68">
        <v>14.29</v>
      </c>
      <c r="AG68">
        <v>15.43</v>
      </c>
      <c r="AH68">
        <v>15.06</v>
      </c>
      <c r="AI68">
        <v>14.37</v>
      </c>
      <c r="AJ68">
        <v>13.74</v>
      </c>
      <c r="AK68">
        <v>9.5500000000000007</v>
      </c>
      <c r="AL68">
        <v>10.5</v>
      </c>
      <c r="AM68">
        <v>12.1</v>
      </c>
      <c r="AN68">
        <v>13.31</v>
      </c>
      <c r="AO68">
        <v>15.65</v>
      </c>
      <c r="AP68">
        <v>15.4</v>
      </c>
      <c r="AQ68">
        <v>17.71</v>
      </c>
      <c r="AR68">
        <v>49.94</v>
      </c>
      <c r="AS68">
        <v>31.25</v>
      </c>
      <c r="AT68">
        <v>36.56</v>
      </c>
      <c r="AU68">
        <v>40.43</v>
      </c>
      <c r="AV68">
        <v>22.45</v>
      </c>
      <c r="AW68">
        <v>15.98</v>
      </c>
      <c r="AX68">
        <v>18.63</v>
      </c>
      <c r="AY68">
        <v>10.73</v>
      </c>
      <c r="AZ68">
        <v>11.38</v>
      </c>
      <c r="BA68">
        <v>14.13</v>
      </c>
      <c r="BB68">
        <v>12.98</v>
      </c>
      <c r="BC68">
        <v>19.14</v>
      </c>
      <c r="BD68">
        <v>10.19</v>
      </c>
      <c r="BE68">
        <v>11.25</v>
      </c>
      <c r="BF68">
        <v>11.71</v>
      </c>
      <c r="BG68">
        <v>12.19</v>
      </c>
      <c r="BH68">
        <v>11.19</v>
      </c>
      <c r="BI68">
        <v>12.6</v>
      </c>
      <c r="BJ68">
        <v>13.58</v>
      </c>
      <c r="BK68">
        <v>15.08</v>
      </c>
      <c r="BL68">
        <v>17.36</v>
      </c>
      <c r="BM68">
        <v>15.59</v>
      </c>
      <c r="BN68">
        <v>18.39</v>
      </c>
      <c r="BO68">
        <v>15.85</v>
      </c>
      <c r="BP68">
        <v>21.39</v>
      </c>
      <c r="BQ68">
        <v>20.69</v>
      </c>
      <c r="BR68">
        <v>18.75</v>
      </c>
      <c r="BS68">
        <v>14.76</v>
      </c>
      <c r="BT68">
        <v>13.11</v>
      </c>
      <c r="BU68">
        <v>18.87</v>
      </c>
      <c r="BV68">
        <v>15.59</v>
      </c>
      <c r="BW68">
        <v>22.13</v>
      </c>
      <c r="BX68">
        <v>21.14</v>
      </c>
      <c r="BY68">
        <v>17.36</v>
      </c>
      <c r="BZ68">
        <v>26.85</v>
      </c>
      <c r="CA68">
        <v>21.4</v>
      </c>
      <c r="CB68">
        <v>19.940000000000001</v>
      </c>
      <c r="CC68">
        <v>36.26</v>
      </c>
      <c r="CD68">
        <v>17.52</v>
      </c>
      <c r="CE68">
        <v>12.32</v>
      </c>
      <c r="CF68">
        <v>14.87</v>
      </c>
      <c r="CG68">
        <v>14.78</v>
      </c>
      <c r="CH68">
        <v>16.010000000000002</v>
      </c>
      <c r="CI68">
        <v>21.41</v>
      </c>
      <c r="CJ68">
        <v>26.58</v>
      </c>
      <c r="CK68">
        <v>17.11</v>
      </c>
      <c r="CL68">
        <v>15.82</v>
      </c>
      <c r="CM68">
        <v>15.78</v>
      </c>
      <c r="CN68">
        <v>25.44</v>
      </c>
      <c r="CO68">
        <v>15.25</v>
      </c>
      <c r="CP68">
        <v>21.26</v>
      </c>
      <c r="CQ68">
        <v>21.13</v>
      </c>
      <c r="CR68">
        <v>19.07</v>
      </c>
      <c r="CS68">
        <v>22.09</v>
      </c>
      <c r="CT68">
        <v>18.760000000000002</v>
      </c>
      <c r="CU68">
        <v>16.88</v>
      </c>
      <c r="CV68">
        <v>12.11</v>
      </c>
      <c r="CW68">
        <v>12.74</v>
      </c>
      <c r="CX68">
        <v>11.9</v>
      </c>
      <c r="CY68">
        <v>13.93</v>
      </c>
      <c r="CZ68">
        <v>13.28</v>
      </c>
      <c r="DA68">
        <v>17.21</v>
      </c>
      <c r="DB68">
        <v>20.399999999999999</v>
      </c>
      <c r="DC68">
        <v>27.83</v>
      </c>
      <c r="DD68">
        <v>29.1</v>
      </c>
      <c r="DE68">
        <v>50.12</v>
      </c>
      <c r="DF68">
        <v>45.1</v>
      </c>
      <c r="DG68">
        <v>32.93</v>
      </c>
      <c r="DH68">
        <v>28.43</v>
      </c>
      <c r="DI68">
        <v>31.15</v>
      </c>
      <c r="DJ68">
        <v>27.97</v>
      </c>
      <c r="DK68">
        <v>26.41</v>
      </c>
      <c r="DL68">
        <v>24.65</v>
      </c>
      <c r="DM68">
        <v>24.28</v>
      </c>
      <c r="DN68">
        <v>26.97</v>
      </c>
    </row>
    <row r="69" spans="1:118" x14ac:dyDescent="0.45">
      <c r="A69" s="2" t="s">
        <v>12</v>
      </c>
      <c r="B69" t="s">
        <v>56</v>
      </c>
      <c r="G69">
        <v>11.01</v>
      </c>
      <c r="H69">
        <v>13.45</v>
      </c>
      <c r="I69">
        <v>10.75</v>
      </c>
      <c r="J69">
        <v>12.67</v>
      </c>
      <c r="K69">
        <v>7.81</v>
      </c>
      <c r="L69">
        <v>10.87</v>
      </c>
      <c r="M69">
        <v>21.52</v>
      </c>
      <c r="N69">
        <v>14.78</v>
      </c>
      <c r="O69">
        <v>12.79</v>
      </c>
      <c r="P69">
        <v>13.22</v>
      </c>
      <c r="Q69">
        <v>12.19</v>
      </c>
      <c r="R69">
        <v>9.93</v>
      </c>
      <c r="S69">
        <v>12.77</v>
      </c>
      <c r="T69">
        <v>9.85</v>
      </c>
      <c r="U69">
        <v>10.57</v>
      </c>
      <c r="V69">
        <v>16.809999999999999</v>
      </c>
      <c r="W69">
        <v>14.78</v>
      </c>
      <c r="X69">
        <v>14.77</v>
      </c>
      <c r="Y69">
        <v>16.440000000000001</v>
      </c>
      <c r="Z69">
        <v>18.55</v>
      </c>
      <c r="AA69">
        <v>22.22</v>
      </c>
      <c r="AB69">
        <v>22.26</v>
      </c>
      <c r="AC69">
        <v>25.22</v>
      </c>
      <c r="AD69">
        <v>16.48</v>
      </c>
      <c r="AE69">
        <v>17.27</v>
      </c>
      <c r="AF69">
        <v>11.08</v>
      </c>
      <c r="AG69">
        <v>12.57</v>
      </c>
      <c r="AH69">
        <v>12.74</v>
      </c>
      <c r="AI69">
        <v>12.78</v>
      </c>
      <c r="AJ69">
        <v>12.52</v>
      </c>
      <c r="AK69">
        <v>8.81</v>
      </c>
      <c r="AL69">
        <v>9.52</v>
      </c>
      <c r="AM69">
        <v>10.83</v>
      </c>
      <c r="AN69">
        <v>11.66</v>
      </c>
      <c r="AO69">
        <v>13.29</v>
      </c>
      <c r="AP69">
        <v>13.75</v>
      </c>
      <c r="AQ69">
        <v>15.52</v>
      </c>
      <c r="AR69">
        <v>32.700000000000003</v>
      </c>
      <c r="AS69">
        <v>22.36</v>
      </c>
      <c r="AT69">
        <v>24.14</v>
      </c>
      <c r="AU69">
        <v>27.69</v>
      </c>
      <c r="AV69">
        <v>17.68</v>
      </c>
      <c r="AW69">
        <v>13.54</v>
      </c>
      <c r="AX69">
        <v>15.36</v>
      </c>
      <c r="AY69">
        <v>9</v>
      </c>
      <c r="AZ69">
        <v>9.4499999999999993</v>
      </c>
      <c r="BA69">
        <v>11.28</v>
      </c>
      <c r="BB69">
        <v>10.68</v>
      </c>
      <c r="BC69">
        <v>15.33</v>
      </c>
      <c r="BD69">
        <v>8.6300000000000008</v>
      </c>
      <c r="BE69">
        <v>9.75</v>
      </c>
      <c r="BF69">
        <v>10.49</v>
      </c>
      <c r="BG69">
        <v>10.83</v>
      </c>
      <c r="BH69">
        <v>10.1</v>
      </c>
      <c r="BI69">
        <v>11.3</v>
      </c>
      <c r="BJ69">
        <v>12.15</v>
      </c>
      <c r="BK69">
        <v>13.43</v>
      </c>
      <c r="BL69">
        <v>15.18</v>
      </c>
      <c r="BM69">
        <v>13.32</v>
      </c>
      <c r="BN69">
        <v>14.55</v>
      </c>
      <c r="BO69">
        <v>13.29</v>
      </c>
      <c r="BP69">
        <v>16.93</v>
      </c>
      <c r="BQ69">
        <v>16.55</v>
      </c>
      <c r="BR69">
        <v>15.6</v>
      </c>
      <c r="BS69">
        <v>12.57</v>
      </c>
      <c r="BT69">
        <v>11.72</v>
      </c>
      <c r="BU69">
        <v>15.65</v>
      </c>
      <c r="BV69">
        <v>12.61</v>
      </c>
      <c r="BW69">
        <v>16.57</v>
      </c>
      <c r="BX69">
        <v>15.71</v>
      </c>
      <c r="BY69">
        <v>14.04</v>
      </c>
      <c r="BZ69">
        <v>20.48</v>
      </c>
      <c r="CA69">
        <v>17.399999999999999</v>
      </c>
      <c r="CB69">
        <v>16.53</v>
      </c>
      <c r="CC69">
        <v>26.08</v>
      </c>
      <c r="CD69">
        <v>14.27</v>
      </c>
      <c r="CE69">
        <v>10.54</v>
      </c>
      <c r="CF69">
        <v>11.7</v>
      </c>
      <c r="CG69">
        <v>11.6</v>
      </c>
      <c r="CH69">
        <v>12.36</v>
      </c>
      <c r="CI69">
        <v>14.23</v>
      </c>
      <c r="CJ69">
        <v>17.87</v>
      </c>
      <c r="CK69">
        <v>13.16</v>
      </c>
      <c r="CL69">
        <v>12.69</v>
      </c>
      <c r="CM69">
        <v>13.39</v>
      </c>
      <c r="CN69">
        <v>20.079999999999998</v>
      </c>
      <c r="CO69">
        <v>13.12</v>
      </c>
      <c r="CP69">
        <v>17.760000000000002</v>
      </c>
      <c r="CQ69">
        <v>17.690000000000001</v>
      </c>
      <c r="CR69">
        <v>16.22</v>
      </c>
      <c r="CS69">
        <v>18.62</v>
      </c>
      <c r="CT69">
        <v>16.190000000000001</v>
      </c>
      <c r="CU69">
        <v>14.91</v>
      </c>
      <c r="CV69">
        <v>10.99</v>
      </c>
      <c r="CW69">
        <v>11.75</v>
      </c>
      <c r="CX69">
        <v>11.17</v>
      </c>
      <c r="CY69">
        <v>13.17</v>
      </c>
      <c r="CZ69">
        <v>12.61</v>
      </c>
      <c r="DA69">
        <v>16.2</v>
      </c>
      <c r="DB69">
        <v>18.86</v>
      </c>
      <c r="DC69">
        <v>25.26</v>
      </c>
      <c r="DD69">
        <v>26.19</v>
      </c>
      <c r="DE69">
        <v>40.58</v>
      </c>
      <c r="DF69">
        <v>37.35</v>
      </c>
      <c r="DG69">
        <v>28.6</v>
      </c>
      <c r="DH69">
        <v>25.33</v>
      </c>
      <c r="DI69">
        <v>27.83</v>
      </c>
      <c r="DJ69">
        <v>25.24</v>
      </c>
      <c r="DK69">
        <v>23.9</v>
      </c>
      <c r="DL69">
        <v>22.66</v>
      </c>
      <c r="DM69">
        <v>22.67</v>
      </c>
      <c r="DN69">
        <v>25.18</v>
      </c>
    </row>
    <row r="70" spans="1:118" x14ac:dyDescent="0.45">
      <c r="A70" s="2" t="s">
        <v>12</v>
      </c>
      <c r="B70" t="s">
        <v>57</v>
      </c>
      <c r="AA70">
        <v>0.37</v>
      </c>
      <c r="AB70">
        <v>0.39</v>
      </c>
      <c r="AC70">
        <v>0.44</v>
      </c>
      <c r="AD70">
        <v>0.37</v>
      </c>
      <c r="AE70">
        <v>0.33</v>
      </c>
      <c r="AF70">
        <v>0.28000000000000003</v>
      </c>
      <c r="AG70">
        <v>0.28000000000000003</v>
      </c>
      <c r="AH70">
        <v>0.26</v>
      </c>
      <c r="AI70">
        <v>0.25</v>
      </c>
      <c r="AJ70">
        <v>0.24</v>
      </c>
      <c r="AK70">
        <v>0.26</v>
      </c>
      <c r="AL70">
        <v>0.25</v>
      </c>
      <c r="AM70">
        <v>0.24</v>
      </c>
      <c r="AN70">
        <v>0.27</v>
      </c>
      <c r="AO70">
        <v>0.16</v>
      </c>
      <c r="AP70">
        <v>0.15</v>
      </c>
      <c r="AQ70">
        <v>0.15</v>
      </c>
      <c r="AR70">
        <v>0.14000000000000001</v>
      </c>
      <c r="AS70">
        <v>0.18</v>
      </c>
      <c r="AT70">
        <v>0.13</v>
      </c>
      <c r="AU70">
        <v>0.04</v>
      </c>
      <c r="AV70">
        <v>0.14000000000000001</v>
      </c>
      <c r="AW70">
        <v>0.3</v>
      </c>
      <c r="AX70">
        <v>0.52</v>
      </c>
      <c r="AY70">
        <v>0.56000000000000005</v>
      </c>
      <c r="AZ70">
        <v>0.65</v>
      </c>
      <c r="BA70">
        <v>0.7</v>
      </c>
      <c r="BB70">
        <v>0.67</v>
      </c>
      <c r="BC70">
        <v>0.72</v>
      </c>
      <c r="BD70">
        <v>0.78</v>
      </c>
      <c r="BE70">
        <v>0.71</v>
      </c>
      <c r="BF70">
        <v>0.61</v>
      </c>
      <c r="BG70">
        <v>0.62</v>
      </c>
      <c r="BH70">
        <v>0.64</v>
      </c>
      <c r="BI70">
        <v>0.56999999999999995</v>
      </c>
      <c r="BJ70">
        <v>0.54</v>
      </c>
      <c r="BK70">
        <v>0.5</v>
      </c>
      <c r="BL70">
        <v>0.59</v>
      </c>
      <c r="BM70">
        <v>0.59</v>
      </c>
      <c r="BN70">
        <v>0.55000000000000004</v>
      </c>
      <c r="BO70">
        <v>0.55000000000000004</v>
      </c>
      <c r="BP70">
        <v>0.56999999999999995</v>
      </c>
      <c r="BQ70">
        <v>0.49</v>
      </c>
      <c r="BR70">
        <v>0.44</v>
      </c>
      <c r="BS70">
        <v>0.51</v>
      </c>
      <c r="BT70">
        <v>0.47</v>
      </c>
      <c r="BU70">
        <v>0.54</v>
      </c>
      <c r="BV70">
        <v>0.55000000000000004</v>
      </c>
      <c r="BW70">
        <v>0.7</v>
      </c>
      <c r="BX70">
        <v>0.88</v>
      </c>
      <c r="BY70">
        <v>0.77</v>
      </c>
      <c r="BZ70">
        <v>0.74</v>
      </c>
      <c r="CA70">
        <v>0.74</v>
      </c>
      <c r="CB70">
        <v>0.74</v>
      </c>
      <c r="CC70">
        <v>0.65</v>
      </c>
      <c r="CD70">
        <v>0.66</v>
      </c>
      <c r="CE70">
        <v>0.67</v>
      </c>
      <c r="CF70">
        <v>0.7</v>
      </c>
      <c r="CG70">
        <v>0.76</v>
      </c>
      <c r="CH70">
        <v>0.76</v>
      </c>
      <c r="CI70">
        <v>0.79</v>
      </c>
      <c r="CJ70">
        <v>0.8</v>
      </c>
      <c r="CK70">
        <v>0.81</v>
      </c>
      <c r="CL70">
        <v>0.74</v>
      </c>
      <c r="CM70">
        <v>0.74</v>
      </c>
      <c r="CN70">
        <v>0.73</v>
      </c>
      <c r="CO70">
        <v>0.78</v>
      </c>
      <c r="CP70">
        <v>0.78</v>
      </c>
      <c r="CQ70">
        <v>0.8</v>
      </c>
      <c r="CR70">
        <v>0.93</v>
      </c>
      <c r="CS70">
        <v>0.96</v>
      </c>
      <c r="CT70">
        <v>0.99</v>
      </c>
      <c r="CU70">
        <v>0.96</v>
      </c>
      <c r="CV70">
        <v>1.04</v>
      </c>
      <c r="CW70">
        <v>0.9</v>
      </c>
      <c r="CX70">
        <v>0.84</v>
      </c>
      <c r="CY70">
        <v>0.79</v>
      </c>
      <c r="CZ70">
        <v>0.72</v>
      </c>
      <c r="DA70">
        <v>0.77</v>
      </c>
      <c r="DB70">
        <v>0.69</v>
      </c>
      <c r="DC70">
        <v>0.77</v>
      </c>
      <c r="DD70">
        <v>0.73</v>
      </c>
      <c r="DE70">
        <v>0.77</v>
      </c>
      <c r="DF70">
        <v>0.76</v>
      </c>
      <c r="DG70">
        <v>0.7</v>
      </c>
      <c r="DH70">
        <v>0.73</v>
      </c>
      <c r="DI70">
        <v>0.72</v>
      </c>
      <c r="DJ70">
        <v>0.67</v>
      </c>
      <c r="DK70">
        <v>0.77</v>
      </c>
      <c r="DL70">
        <v>0.76</v>
      </c>
      <c r="DM70">
        <v>0.74</v>
      </c>
      <c r="DN70">
        <v>0.74</v>
      </c>
    </row>
    <row r="71" spans="1:118" x14ac:dyDescent="0.45">
      <c r="A71" s="2" t="s">
        <v>12</v>
      </c>
      <c r="B71" t="s">
        <v>58</v>
      </c>
      <c r="AA71">
        <v>4.5199999999999996</v>
      </c>
      <c r="AC71">
        <v>19.690000000000001</v>
      </c>
      <c r="AD71">
        <v>14.88</v>
      </c>
      <c r="AE71">
        <v>24.83</v>
      </c>
      <c r="AF71">
        <v>8.52</v>
      </c>
      <c r="AG71">
        <v>25.15</v>
      </c>
      <c r="AH71">
        <v>33.200000000000003</v>
      </c>
      <c r="AI71">
        <v>35</v>
      </c>
      <c r="AJ71">
        <v>26.53</v>
      </c>
      <c r="AK71">
        <v>25.04</v>
      </c>
      <c r="AL71">
        <v>27.23</v>
      </c>
      <c r="AM71">
        <v>24.65</v>
      </c>
      <c r="AN71">
        <v>-49.04</v>
      </c>
      <c r="AO71">
        <v>22.67</v>
      </c>
      <c r="AP71">
        <v>23.62</v>
      </c>
      <c r="AQ71">
        <v>2.3199999999999998</v>
      </c>
      <c r="AR71">
        <v>14.81</v>
      </c>
      <c r="AS71">
        <v>23.71</v>
      </c>
      <c r="AT71">
        <v>29.95</v>
      </c>
      <c r="AU71">
        <v>8.77</v>
      </c>
      <c r="AV71">
        <v>38.17</v>
      </c>
      <c r="AW71">
        <v>19.13</v>
      </c>
      <c r="AX71">
        <v>12.75</v>
      </c>
      <c r="AY71">
        <v>6.79</v>
      </c>
      <c r="AZ71">
        <v>1.71</v>
      </c>
      <c r="BA71">
        <v>10.37</v>
      </c>
      <c r="BB71">
        <v>7.41</v>
      </c>
      <c r="BC71">
        <v>2.4300000000000002</v>
      </c>
      <c r="BD71">
        <v>6.7</v>
      </c>
      <c r="BE71">
        <v>11.59</v>
      </c>
      <c r="BF71">
        <v>10.28</v>
      </c>
      <c r="BG71">
        <v>4.76</v>
      </c>
      <c r="BH71">
        <v>5.99</v>
      </c>
      <c r="BI71">
        <v>8.59</v>
      </c>
      <c r="BJ71">
        <v>9.19</v>
      </c>
      <c r="BK71">
        <v>4.97</v>
      </c>
      <c r="BL71">
        <v>3.47</v>
      </c>
      <c r="BM71">
        <v>7.22</v>
      </c>
      <c r="BN71">
        <v>7.89</v>
      </c>
      <c r="BO71">
        <v>5.56</v>
      </c>
      <c r="BP71">
        <v>4.07</v>
      </c>
      <c r="BQ71">
        <v>9.44</v>
      </c>
      <c r="BR71">
        <v>8.1300000000000008</v>
      </c>
      <c r="BS71">
        <v>5.17</v>
      </c>
      <c r="BT71">
        <v>4.78</v>
      </c>
      <c r="BU71">
        <v>9.18</v>
      </c>
      <c r="BV71">
        <v>7.53</v>
      </c>
      <c r="BW71">
        <v>4.58</v>
      </c>
      <c r="BX71">
        <v>3.85</v>
      </c>
      <c r="BY71">
        <v>6.06</v>
      </c>
      <c r="BZ71">
        <v>4.3899999999999997</v>
      </c>
      <c r="CA71">
        <v>2.02</v>
      </c>
      <c r="CB71">
        <v>1.8</v>
      </c>
      <c r="CC71">
        <v>5.62</v>
      </c>
      <c r="CD71">
        <v>4.83</v>
      </c>
      <c r="CE71">
        <v>1.87</v>
      </c>
      <c r="CF71">
        <v>2.72</v>
      </c>
      <c r="CG71">
        <v>5.85</v>
      </c>
      <c r="CH71">
        <v>4.0599999999999996</v>
      </c>
      <c r="CI71">
        <v>2.2999999999999998</v>
      </c>
      <c r="CJ71">
        <v>7.23</v>
      </c>
      <c r="CK71">
        <v>2.4500000000000002</v>
      </c>
      <c r="CL71">
        <v>3.22</v>
      </c>
      <c r="CM71">
        <v>1.71</v>
      </c>
      <c r="CN71">
        <v>8.35</v>
      </c>
      <c r="CO71">
        <v>3.8</v>
      </c>
      <c r="CP71">
        <v>3.17</v>
      </c>
      <c r="CQ71">
        <v>1.9</v>
      </c>
      <c r="CR71">
        <v>8.57</v>
      </c>
      <c r="CS71">
        <v>3.1</v>
      </c>
      <c r="CT71">
        <v>3.23</v>
      </c>
      <c r="CU71">
        <v>2.6</v>
      </c>
      <c r="CV71">
        <v>7.87</v>
      </c>
      <c r="CW71">
        <v>4.2699999999999996</v>
      </c>
      <c r="CX71">
        <v>5.12</v>
      </c>
      <c r="CY71">
        <v>3.57</v>
      </c>
      <c r="CZ71">
        <v>9.25</v>
      </c>
      <c r="DA71">
        <v>4.75</v>
      </c>
      <c r="DB71">
        <v>4.6100000000000003</v>
      </c>
      <c r="DC71">
        <v>2.65</v>
      </c>
      <c r="DD71">
        <v>9.41</v>
      </c>
      <c r="DE71">
        <v>6.44</v>
      </c>
      <c r="DF71">
        <v>5.88</v>
      </c>
      <c r="DG71">
        <v>2.91</v>
      </c>
      <c r="DH71">
        <v>9.92</v>
      </c>
      <c r="DI71">
        <v>4.8099999999999996</v>
      </c>
      <c r="DJ71">
        <v>5.97</v>
      </c>
      <c r="DK71">
        <v>0.04</v>
      </c>
      <c r="DL71">
        <v>9.33</v>
      </c>
      <c r="DM71">
        <v>4.8600000000000003</v>
      </c>
      <c r="DN71">
        <v>5.2</v>
      </c>
    </row>
    <row r="72" spans="1:118" x14ac:dyDescent="0.45">
      <c r="A72" s="2" t="s">
        <v>12</v>
      </c>
      <c r="B72" t="s">
        <v>64</v>
      </c>
      <c r="C72">
        <v>1</v>
      </c>
      <c r="G72">
        <v>0.97</v>
      </c>
      <c r="H72">
        <v>0.96</v>
      </c>
      <c r="I72">
        <v>0.95</v>
      </c>
      <c r="J72">
        <v>0.97</v>
      </c>
      <c r="K72">
        <v>0.93</v>
      </c>
      <c r="L72">
        <v>0.92</v>
      </c>
      <c r="M72">
        <v>0.93</v>
      </c>
      <c r="N72">
        <v>0.93</v>
      </c>
      <c r="O72">
        <v>0.94</v>
      </c>
      <c r="P72">
        <v>0.91</v>
      </c>
      <c r="Q72">
        <v>0.93</v>
      </c>
      <c r="R72">
        <v>0.95</v>
      </c>
      <c r="S72">
        <v>0.96</v>
      </c>
      <c r="T72">
        <v>0.98</v>
      </c>
      <c r="U72">
        <v>0.98</v>
      </c>
      <c r="V72">
        <v>0.99</v>
      </c>
      <c r="W72">
        <v>1</v>
      </c>
      <c r="X72">
        <v>0.97</v>
      </c>
      <c r="Y72">
        <v>0.97</v>
      </c>
      <c r="Z72">
        <v>0.96</v>
      </c>
      <c r="AA72">
        <v>0.9</v>
      </c>
      <c r="AB72">
        <v>0.92</v>
      </c>
      <c r="AC72">
        <v>0.92</v>
      </c>
      <c r="AD72">
        <v>0.94</v>
      </c>
      <c r="AE72">
        <v>0.97</v>
      </c>
      <c r="AF72">
        <v>0.98</v>
      </c>
      <c r="AG72">
        <v>0.98</v>
      </c>
      <c r="AH72">
        <v>0.98</v>
      </c>
      <c r="AI72">
        <v>0.95</v>
      </c>
      <c r="AJ72">
        <v>0.96</v>
      </c>
      <c r="AK72">
        <v>0.97</v>
      </c>
      <c r="AL72">
        <v>0.98</v>
      </c>
      <c r="AM72">
        <v>0.95</v>
      </c>
      <c r="AN72">
        <v>0.9</v>
      </c>
      <c r="AO72">
        <v>0.93</v>
      </c>
      <c r="AP72">
        <v>0.94</v>
      </c>
      <c r="AQ72">
        <v>0.95</v>
      </c>
      <c r="AR72">
        <v>0.95</v>
      </c>
      <c r="AS72">
        <v>0.95</v>
      </c>
      <c r="AT72">
        <v>0.95</v>
      </c>
      <c r="AU72">
        <v>0.94</v>
      </c>
      <c r="AV72">
        <v>0.93</v>
      </c>
      <c r="AW72">
        <v>0.9</v>
      </c>
      <c r="AX72">
        <v>1.03</v>
      </c>
      <c r="AY72">
        <v>0.97</v>
      </c>
      <c r="AZ72">
        <v>0.94</v>
      </c>
      <c r="BA72">
        <v>0.93</v>
      </c>
      <c r="BB72">
        <v>0.89</v>
      </c>
      <c r="BC72">
        <v>0.85</v>
      </c>
      <c r="BD72">
        <v>0.83</v>
      </c>
      <c r="BE72">
        <v>0.9</v>
      </c>
      <c r="BF72">
        <v>0.89</v>
      </c>
      <c r="BG72">
        <v>0.96</v>
      </c>
      <c r="BH72">
        <v>0.98</v>
      </c>
      <c r="BI72">
        <v>1.01</v>
      </c>
      <c r="BJ72">
        <v>1.02</v>
      </c>
      <c r="BK72">
        <v>1.01</v>
      </c>
      <c r="BL72">
        <v>1.1000000000000001</v>
      </c>
      <c r="BM72">
        <v>1</v>
      </c>
      <c r="BN72">
        <v>1</v>
      </c>
      <c r="BO72">
        <v>0.97</v>
      </c>
      <c r="BP72">
        <v>1.01</v>
      </c>
      <c r="BQ72">
        <v>1.01</v>
      </c>
      <c r="BR72">
        <v>1.02</v>
      </c>
      <c r="BS72">
        <v>0.95</v>
      </c>
      <c r="BT72">
        <v>0.94</v>
      </c>
      <c r="BU72">
        <v>1.02</v>
      </c>
      <c r="BV72">
        <v>0.89</v>
      </c>
      <c r="BW72">
        <v>0.8</v>
      </c>
      <c r="BX72">
        <v>0.96</v>
      </c>
      <c r="BY72">
        <v>1.05</v>
      </c>
      <c r="BZ72">
        <v>0.88</v>
      </c>
      <c r="CA72">
        <v>0.86</v>
      </c>
      <c r="CB72">
        <v>0.87</v>
      </c>
      <c r="CC72">
        <v>0.9</v>
      </c>
      <c r="CD72">
        <v>0.89</v>
      </c>
      <c r="CE72">
        <v>0.87</v>
      </c>
      <c r="CF72">
        <v>0.85</v>
      </c>
      <c r="CG72">
        <v>0.89</v>
      </c>
      <c r="CH72">
        <v>0.82</v>
      </c>
      <c r="CI72">
        <v>0.82</v>
      </c>
      <c r="CJ72">
        <v>0.81</v>
      </c>
      <c r="CK72">
        <v>0.91</v>
      </c>
      <c r="CL72">
        <v>0.94</v>
      </c>
      <c r="CM72">
        <v>0.95</v>
      </c>
      <c r="CN72">
        <v>1.01</v>
      </c>
      <c r="CO72">
        <v>0.99</v>
      </c>
      <c r="CP72">
        <v>0.96</v>
      </c>
      <c r="CQ72">
        <v>0.92</v>
      </c>
      <c r="CR72">
        <v>1.02</v>
      </c>
      <c r="CS72">
        <v>0.96</v>
      </c>
      <c r="CT72">
        <v>0.93</v>
      </c>
      <c r="CU72">
        <v>0.9</v>
      </c>
      <c r="CV72">
        <v>0.99</v>
      </c>
      <c r="CW72">
        <v>1</v>
      </c>
      <c r="CX72">
        <v>1.01</v>
      </c>
      <c r="CY72">
        <v>0.99</v>
      </c>
      <c r="CZ72">
        <v>1.01</v>
      </c>
      <c r="DA72">
        <v>1.23</v>
      </c>
      <c r="DB72">
        <v>1.18</v>
      </c>
      <c r="DC72">
        <v>0.97</v>
      </c>
      <c r="DD72">
        <v>1</v>
      </c>
      <c r="DE72">
        <v>0.99</v>
      </c>
      <c r="DF72">
        <v>0.99</v>
      </c>
      <c r="DG72">
        <v>0.17</v>
      </c>
      <c r="DH72">
        <v>0.19</v>
      </c>
      <c r="DI72">
        <v>0.13</v>
      </c>
      <c r="DJ72">
        <v>0.14000000000000001</v>
      </c>
      <c r="DK72">
        <v>0.15</v>
      </c>
      <c r="DL72">
        <v>0.15</v>
      </c>
      <c r="DM72">
        <v>0.13</v>
      </c>
      <c r="DN72">
        <v>0.13</v>
      </c>
    </row>
    <row r="73" spans="1:118" x14ac:dyDescent="0.45">
      <c r="A73" s="2" t="s">
        <v>12</v>
      </c>
      <c r="B73" t="s">
        <v>65</v>
      </c>
      <c r="C73">
        <v>1.05</v>
      </c>
      <c r="G73">
        <v>1.04</v>
      </c>
      <c r="H73">
        <v>1.03</v>
      </c>
      <c r="I73">
        <v>1.03</v>
      </c>
      <c r="J73">
        <v>1.05</v>
      </c>
      <c r="K73">
        <v>1.02</v>
      </c>
      <c r="L73">
        <v>1.01</v>
      </c>
      <c r="M73">
        <v>1.02</v>
      </c>
      <c r="N73">
        <v>1.01</v>
      </c>
      <c r="O73">
        <v>1</v>
      </c>
      <c r="P73">
        <v>0.99</v>
      </c>
      <c r="Q73">
        <v>1</v>
      </c>
      <c r="R73">
        <v>1.02</v>
      </c>
      <c r="S73">
        <v>1.03</v>
      </c>
      <c r="T73">
        <v>1.04</v>
      </c>
      <c r="U73">
        <v>1.05</v>
      </c>
      <c r="V73">
        <v>1.06</v>
      </c>
      <c r="W73">
        <v>1.07</v>
      </c>
      <c r="X73">
        <v>1.04</v>
      </c>
      <c r="Y73">
        <v>1.03</v>
      </c>
      <c r="Z73">
        <v>1.07</v>
      </c>
      <c r="AA73">
        <v>0.95</v>
      </c>
      <c r="AB73">
        <v>0.97</v>
      </c>
      <c r="AC73">
        <v>0.98</v>
      </c>
      <c r="AD73">
        <v>1</v>
      </c>
      <c r="AE73">
        <v>1.01</v>
      </c>
      <c r="AF73">
        <v>1.03</v>
      </c>
      <c r="AG73">
        <v>1.04</v>
      </c>
      <c r="AH73">
        <v>1.04</v>
      </c>
      <c r="AI73">
        <v>1.02</v>
      </c>
      <c r="AJ73">
        <v>1.02</v>
      </c>
      <c r="AK73">
        <v>1.03</v>
      </c>
      <c r="AL73">
        <v>1.04</v>
      </c>
      <c r="AM73">
        <v>1.01</v>
      </c>
      <c r="AN73">
        <v>0.97</v>
      </c>
      <c r="AO73">
        <v>0.99</v>
      </c>
      <c r="AP73">
        <v>1.01</v>
      </c>
      <c r="AQ73">
        <v>1.01</v>
      </c>
      <c r="AR73">
        <v>1</v>
      </c>
      <c r="AS73">
        <v>1</v>
      </c>
      <c r="AT73">
        <v>1</v>
      </c>
      <c r="AU73">
        <v>0.99</v>
      </c>
      <c r="AV73">
        <v>0.98</v>
      </c>
      <c r="AW73">
        <v>0.94</v>
      </c>
      <c r="AX73">
        <v>1.0900000000000001</v>
      </c>
      <c r="AY73">
        <v>1.02</v>
      </c>
      <c r="AZ73">
        <v>1</v>
      </c>
      <c r="BA73">
        <v>0.99</v>
      </c>
      <c r="BB73">
        <v>0.96</v>
      </c>
      <c r="BC73">
        <v>0.92</v>
      </c>
      <c r="BD73">
        <v>0.91</v>
      </c>
      <c r="BE73">
        <v>0.96</v>
      </c>
      <c r="BF73">
        <v>0.96</v>
      </c>
      <c r="BG73">
        <v>1.04</v>
      </c>
      <c r="BH73">
        <v>1.07</v>
      </c>
      <c r="BI73">
        <v>1.08</v>
      </c>
      <c r="BJ73">
        <v>1.1000000000000001</v>
      </c>
      <c r="BK73">
        <v>1.0900000000000001</v>
      </c>
      <c r="BL73">
        <v>1.18</v>
      </c>
      <c r="BM73">
        <v>1.06</v>
      </c>
      <c r="BN73">
        <v>1.08</v>
      </c>
      <c r="BO73">
        <v>1.06</v>
      </c>
      <c r="BP73">
        <v>1.0900000000000001</v>
      </c>
      <c r="BQ73">
        <v>1.08</v>
      </c>
      <c r="BR73">
        <v>1.1100000000000001</v>
      </c>
      <c r="BS73">
        <v>1.03</v>
      </c>
      <c r="BT73">
        <v>1.04</v>
      </c>
      <c r="BU73">
        <v>1.1100000000000001</v>
      </c>
      <c r="BV73">
        <v>0.99</v>
      </c>
      <c r="BW73">
        <v>0.88</v>
      </c>
      <c r="BX73">
        <v>1.05</v>
      </c>
      <c r="BY73">
        <v>1.1499999999999999</v>
      </c>
      <c r="BZ73">
        <v>1.05</v>
      </c>
      <c r="CA73">
        <v>1.05</v>
      </c>
      <c r="CB73">
        <v>1.05</v>
      </c>
      <c r="CC73">
        <v>1.0900000000000001</v>
      </c>
      <c r="CD73">
        <v>1.08</v>
      </c>
      <c r="CE73">
        <v>1.01</v>
      </c>
      <c r="CF73">
        <v>0.98</v>
      </c>
      <c r="CG73">
        <v>1.02</v>
      </c>
      <c r="CH73">
        <v>0.96</v>
      </c>
      <c r="CI73">
        <v>0.96</v>
      </c>
      <c r="CJ73">
        <v>0.94</v>
      </c>
      <c r="CK73">
        <v>1.05</v>
      </c>
      <c r="CL73">
        <v>1.08</v>
      </c>
      <c r="CM73">
        <v>1.08</v>
      </c>
      <c r="CN73">
        <v>1.1000000000000001</v>
      </c>
      <c r="CO73">
        <v>1.1100000000000001</v>
      </c>
      <c r="CP73">
        <v>1.0900000000000001</v>
      </c>
      <c r="CQ73">
        <v>1.06</v>
      </c>
      <c r="CR73">
        <v>1.1200000000000001</v>
      </c>
      <c r="CS73">
        <v>1.07</v>
      </c>
      <c r="CT73">
        <v>1.05</v>
      </c>
      <c r="CU73">
        <v>1.02</v>
      </c>
      <c r="CV73">
        <v>1.07</v>
      </c>
      <c r="CW73">
        <v>1.0900000000000001</v>
      </c>
      <c r="CX73">
        <v>1.1100000000000001</v>
      </c>
      <c r="CY73">
        <v>1.1000000000000001</v>
      </c>
      <c r="CZ73">
        <v>1.1000000000000001</v>
      </c>
      <c r="DA73">
        <v>1.33</v>
      </c>
      <c r="DB73">
        <v>1.3</v>
      </c>
      <c r="DC73">
        <v>1.06</v>
      </c>
      <c r="DD73">
        <v>1.05</v>
      </c>
      <c r="DE73">
        <v>1.05</v>
      </c>
      <c r="DF73">
        <v>1.06</v>
      </c>
      <c r="DG73">
        <v>1.04</v>
      </c>
      <c r="DH73">
        <v>1.06</v>
      </c>
      <c r="DI73">
        <v>1.03</v>
      </c>
      <c r="DJ73">
        <v>1.04</v>
      </c>
      <c r="DK73">
        <v>1.03</v>
      </c>
      <c r="DL73">
        <v>1.05</v>
      </c>
      <c r="DM73">
        <v>1.04</v>
      </c>
      <c r="DN73">
        <v>1.04</v>
      </c>
    </row>
    <row r="74" spans="1:118" x14ac:dyDescent="0.45">
      <c r="A74" s="2" t="s">
        <v>12</v>
      </c>
      <c r="B74" t="s">
        <v>59</v>
      </c>
      <c r="G74" s="4">
        <v>0.3397</v>
      </c>
      <c r="H74" s="4">
        <v>0.34639999999999999</v>
      </c>
      <c r="I74" s="4">
        <v>0.37719999999999998</v>
      </c>
      <c r="J74" s="4">
        <v>0.34050000000000002</v>
      </c>
      <c r="K74" s="4">
        <v>0.33579999999999999</v>
      </c>
      <c r="L74" s="4">
        <v>0.33929999999999999</v>
      </c>
      <c r="M74" s="4">
        <v>0.30990000000000001</v>
      </c>
      <c r="N74" s="4">
        <v>0.30790000000000001</v>
      </c>
      <c r="O74" s="4">
        <v>0.28510000000000002</v>
      </c>
      <c r="P74" s="4">
        <v>0.29470000000000002</v>
      </c>
      <c r="Q74" s="4">
        <v>0.29320000000000002</v>
      </c>
      <c r="R74" s="4">
        <v>0.28639999999999999</v>
      </c>
      <c r="S74" s="4">
        <v>0.32919999999999999</v>
      </c>
      <c r="T74" s="4">
        <v>0.34</v>
      </c>
      <c r="U74" s="4">
        <v>0.33200000000000002</v>
      </c>
      <c r="V74" s="4">
        <v>0.32550000000000001</v>
      </c>
      <c r="W74" s="4">
        <v>0.27539999999999998</v>
      </c>
      <c r="X74" s="4">
        <v>0.31209999999999999</v>
      </c>
      <c r="Y74" s="4">
        <v>0.32040000000000002</v>
      </c>
      <c r="Z74" s="4">
        <v>0.34039999999999998</v>
      </c>
      <c r="AA74" s="4">
        <v>0.2641</v>
      </c>
      <c r="AB74" s="4">
        <v>0.25180000000000002</v>
      </c>
      <c r="AC74" s="4">
        <v>0.22209999999999999</v>
      </c>
      <c r="AD74" s="4">
        <v>0.2054</v>
      </c>
      <c r="AE74" s="4">
        <v>0.19170000000000001</v>
      </c>
      <c r="AF74" s="4">
        <v>0.16450000000000001</v>
      </c>
      <c r="AG74" s="4">
        <v>0.1583</v>
      </c>
      <c r="AH74" s="4">
        <v>0.19089999999999999</v>
      </c>
      <c r="AI74" s="4">
        <v>0.19689999999999999</v>
      </c>
      <c r="AJ74" s="4">
        <v>0.22270000000000001</v>
      </c>
      <c r="AK74" s="4">
        <v>0.21540000000000001</v>
      </c>
      <c r="AL74" s="4">
        <v>0.21129999999999999</v>
      </c>
      <c r="AM74" s="4">
        <v>0.20849999999999999</v>
      </c>
      <c r="AN74" s="4">
        <v>3.9399999999999998E-2</v>
      </c>
      <c r="AO74" s="4">
        <v>3.95E-2</v>
      </c>
      <c r="AP74" s="4">
        <v>3.3399999999999999E-2</v>
      </c>
      <c r="AQ74" s="4">
        <v>1.26E-2</v>
      </c>
      <c r="AR74" s="4">
        <v>0.1701</v>
      </c>
      <c r="AS74" s="4">
        <v>0.14949999999999999</v>
      </c>
      <c r="AT74" s="4">
        <v>0.14729999999999999</v>
      </c>
      <c r="AU74" s="4">
        <v>0.15140000000000001</v>
      </c>
      <c r="AV74" s="4">
        <v>0.1406</v>
      </c>
      <c r="AW74" s="4">
        <v>0.14660000000000001</v>
      </c>
      <c r="AX74" s="4">
        <v>0.13100000000000001</v>
      </c>
      <c r="AY74" s="4">
        <v>0.14399999999999999</v>
      </c>
      <c r="AZ74" s="4">
        <v>8.2699999999999996E-2</v>
      </c>
      <c r="BA74" s="4">
        <v>7.5899999999999995E-2</v>
      </c>
      <c r="BB74" s="4">
        <v>6.4699999999999994E-2</v>
      </c>
      <c r="BC74" s="4">
        <v>4.7300000000000002E-2</v>
      </c>
      <c r="BD74" s="4">
        <v>9.5699999999999993E-2</v>
      </c>
      <c r="BE74" s="4">
        <v>9.7000000000000003E-2</v>
      </c>
      <c r="BF74" s="4">
        <v>9.9199999999999997E-2</v>
      </c>
      <c r="BG74" s="4">
        <v>0.1051</v>
      </c>
      <c r="BH74" s="4">
        <v>0.1037</v>
      </c>
      <c r="BI74" s="4">
        <v>0.1021</v>
      </c>
      <c r="BJ74" s="4">
        <v>0.1007</v>
      </c>
      <c r="BK74" s="4">
        <v>0.1138</v>
      </c>
      <c r="BL74" s="4">
        <v>9.5600000000000004E-2</v>
      </c>
      <c r="BM74" s="4">
        <v>9.0499999999999997E-2</v>
      </c>
      <c r="BN74" s="4">
        <v>9.2100000000000001E-2</v>
      </c>
      <c r="BO74" s="4">
        <v>8.7400000000000005E-2</v>
      </c>
      <c r="BP74" s="4">
        <v>8.7599999999999997E-2</v>
      </c>
      <c r="BQ74" s="4">
        <v>9.8100000000000007E-2</v>
      </c>
      <c r="BR74" s="4">
        <v>0.1008</v>
      </c>
      <c r="BS74" s="4">
        <v>9.2399999999999996E-2</v>
      </c>
      <c r="BT74" s="4">
        <v>0.1017</v>
      </c>
      <c r="BU74" s="4">
        <v>0.1045</v>
      </c>
      <c r="BV74" s="4">
        <v>9.5899999999999999E-2</v>
      </c>
      <c r="BW74" s="4">
        <v>9.6000000000000002E-2</v>
      </c>
      <c r="BX74" s="4">
        <v>9.06E-2</v>
      </c>
      <c r="BY74" s="4">
        <v>7.0300000000000001E-2</v>
      </c>
      <c r="BZ74" s="4">
        <v>0.08</v>
      </c>
      <c r="CA74" s="4">
        <v>8.3199999999999996E-2</v>
      </c>
      <c r="CB74" s="4">
        <v>8.3699999999999997E-2</v>
      </c>
      <c r="CC74" s="4">
        <v>8.3500000000000005E-2</v>
      </c>
      <c r="CD74" s="4">
        <v>9.2499999999999999E-2</v>
      </c>
      <c r="CE74" s="4">
        <v>0.105</v>
      </c>
      <c r="CF74" s="4">
        <v>0.1074</v>
      </c>
      <c r="CG74" s="4">
        <v>0.1065</v>
      </c>
      <c r="CH74" s="4">
        <v>0.1023</v>
      </c>
      <c r="CI74" s="4">
        <v>0.14419999999999999</v>
      </c>
      <c r="CJ74" s="4">
        <v>0.17810000000000001</v>
      </c>
      <c r="CK74" s="4">
        <v>0.16769999999999999</v>
      </c>
      <c r="CL74" s="4">
        <v>0.1724</v>
      </c>
      <c r="CM74" s="4">
        <v>0.14749999999999999</v>
      </c>
      <c r="CN74" s="4">
        <v>0.14460000000000001</v>
      </c>
      <c r="CO74" s="4">
        <v>0.14319999999999999</v>
      </c>
      <c r="CP74" s="4">
        <v>0.1444</v>
      </c>
      <c r="CQ74" s="4">
        <v>0.15640000000000001</v>
      </c>
      <c r="CR74" s="4">
        <v>0.14149999999999999</v>
      </c>
      <c r="CS74" s="4">
        <v>0.1404</v>
      </c>
      <c r="CT74" s="4">
        <v>0.13650000000000001</v>
      </c>
      <c r="CU74" s="4">
        <v>0.1111</v>
      </c>
      <c r="CV74" s="4">
        <v>0.10150000000000001</v>
      </c>
      <c r="CW74" s="4">
        <v>0.10299999999999999</v>
      </c>
      <c r="CX74" s="4">
        <v>0.1046</v>
      </c>
      <c r="CY74" s="4">
        <v>0.1061</v>
      </c>
      <c r="CZ74" s="4">
        <v>0.11269999999999999</v>
      </c>
      <c r="DA74" s="4">
        <v>9.1600000000000001E-2</v>
      </c>
      <c r="DB74" s="4">
        <v>0.10199999999999999</v>
      </c>
      <c r="DC74" s="4">
        <v>9.6199999999999994E-2</v>
      </c>
      <c r="DD74" s="4">
        <v>9.6799999999999997E-2</v>
      </c>
      <c r="DE74" s="4">
        <v>9.9000000000000005E-2</v>
      </c>
      <c r="DF74" s="4">
        <v>9.7600000000000006E-2</v>
      </c>
      <c r="DG74" s="4">
        <v>0.1003</v>
      </c>
      <c r="DH74" s="4">
        <v>9.5899999999999999E-2</v>
      </c>
      <c r="DI74" s="4">
        <v>9.0899999999999995E-2</v>
      </c>
      <c r="DJ74" s="4">
        <v>9.5299999999999996E-2</v>
      </c>
      <c r="DK74" s="4">
        <v>8.72E-2</v>
      </c>
      <c r="DL74" s="4">
        <v>8.8599999999999998E-2</v>
      </c>
      <c r="DM74" s="4">
        <v>9.0999999999999998E-2</v>
      </c>
    </row>
    <row r="75" spans="1:118" x14ac:dyDescent="0.45">
      <c r="A75" s="2" t="s">
        <v>12</v>
      </c>
      <c r="B75" t="s">
        <v>62</v>
      </c>
      <c r="C75" s="4">
        <v>2.7E-2</v>
      </c>
      <c r="D75" s="4">
        <v>2.9000000000000001E-2</v>
      </c>
      <c r="E75" s="4">
        <v>3.3000000000000002E-2</v>
      </c>
      <c r="F75" s="4">
        <v>3.3000000000000002E-2</v>
      </c>
      <c r="G75" s="4">
        <v>3.6999999999999998E-2</v>
      </c>
      <c r="H75" s="4">
        <v>3.5999999999999997E-2</v>
      </c>
      <c r="I75" s="4">
        <v>3.2000000000000001E-2</v>
      </c>
      <c r="J75" s="4">
        <v>3.3000000000000002E-2</v>
      </c>
      <c r="K75" s="4">
        <v>3.5999999999999997E-2</v>
      </c>
      <c r="L75" s="4">
        <v>0.03</v>
      </c>
      <c r="M75" s="4">
        <v>2.9000000000000001E-2</v>
      </c>
      <c r="N75" s="4">
        <v>3.3000000000000002E-2</v>
      </c>
      <c r="O75" s="4">
        <v>3.2000000000000001E-2</v>
      </c>
      <c r="P75" s="4">
        <v>3.2000000000000001E-2</v>
      </c>
      <c r="Q75" s="4">
        <v>0.03</v>
      </c>
      <c r="R75" s="4">
        <v>2.9000000000000001E-2</v>
      </c>
      <c r="S75" s="4">
        <v>2.5000000000000001E-2</v>
      </c>
      <c r="T75" s="4">
        <v>2.5999999999999999E-2</v>
      </c>
      <c r="U75" s="4">
        <v>0.02</v>
      </c>
      <c r="V75" s="4">
        <v>1.4999999999999999E-2</v>
      </c>
      <c r="W75" s="4">
        <v>1.4E-2</v>
      </c>
      <c r="X75" s="4">
        <v>1.7000000000000001E-2</v>
      </c>
      <c r="Y75" s="4">
        <v>1.9E-2</v>
      </c>
      <c r="Z75" s="4">
        <v>1.4999999999999999E-2</v>
      </c>
      <c r="AA75" s="4">
        <v>1.4999999999999999E-2</v>
      </c>
      <c r="AB75" s="4">
        <v>1.6E-2</v>
      </c>
      <c r="AC75" s="4">
        <v>1.6E-2</v>
      </c>
      <c r="AD75" s="4">
        <v>2.4E-2</v>
      </c>
      <c r="AE75" s="4">
        <v>0.02</v>
      </c>
      <c r="AF75" s="4">
        <v>2.5999999999999999E-2</v>
      </c>
      <c r="AG75" s="4">
        <v>2.4E-2</v>
      </c>
      <c r="AH75" s="4">
        <v>2.4E-2</v>
      </c>
      <c r="AI75" s="4">
        <v>2.1999999999999999E-2</v>
      </c>
      <c r="AJ75" s="4">
        <v>2.4E-2</v>
      </c>
      <c r="AK75" s="4">
        <v>2.8000000000000001E-2</v>
      </c>
      <c r="AL75" s="4">
        <v>2.8000000000000001E-2</v>
      </c>
      <c r="AM75" s="4">
        <v>3.1E-2</v>
      </c>
      <c r="AN75" s="4">
        <v>3.5999999999999997E-2</v>
      </c>
      <c r="AO75" s="4">
        <v>3.9E-2</v>
      </c>
      <c r="AP75" s="4">
        <v>3.7999999999999999E-2</v>
      </c>
      <c r="AQ75" s="4">
        <v>3.5999999999999997E-2</v>
      </c>
      <c r="AR75" s="4">
        <v>4.1000000000000002E-2</v>
      </c>
      <c r="AS75" s="4">
        <v>4.5999999999999999E-2</v>
      </c>
      <c r="AT75" s="4">
        <v>4.3999999999999997E-2</v>
      </c>
      <c r="AU75" s="4">
        <v>4.1000000000000002E-2</v>
      </c>
      <c r="AV75" s="4">
        <v>4.2999999999999997E-2</v>
      </c>
      <c r="AW75" s="4">
        <v>4.3999999999999997E-2</v>
      </c>
      <c r="AX75" s="4">
        <v>4.2000000000000003E-2</v>
      </c>
      <c r="AY75" s="4">
        <v>5.0999999999999997E-2</v>
      </c>
      <c r="AZ75" s="4">
        <v>5.2999999999999999E-2</v>
      </c>
      <c r="BA75" s="4">
        <v>5.1999999999999998E-2</v>
      </c>
      <c r="BB75" s="4">
        <v>4.9000000000000002E-2</v>
      </c>
      <c r="BC75" s="4">
        <v>4.9000000000000002E-2</v>
      </c>
      <c r="BD75" s="4">
        <v>7.4999999999999997E-2</v>
      </c>
      <c r="BE75" s="4">
        <v>0.06</v>
      </c>
      <c r="BF75" s="4">
        <v>5.2999999999999999E-2</v>
      </c>
      <c r="BG75" s="4">
        <v>5.7000000000000002E-2</v>
      </c>
      <c r="BH75" s="4">
        <v>5.1999999999999998E-2</v>
      </c>
      <c r="BI75" s="4">
        <v>5.2999999999999999E-2</v>
      </c>
      <c r="BJ75" s="4">
        <v>4.9000000000000002E-2</v>
      </c>
      <c r="BK75" s="4">
        <v>4.3999999999999997E-2</v>
      </c>
      <c r="BL75" s="4">
        <v>4.2000000000000003E-2</v>
      </c>
      <c r="BM75" s="4">
        <v>4.5999999999999999E-2</v>
      </c>
      <c r="BN75" s="4">
        <v>0.05</v>
      </c>
      <c r="BO75" s="4">
        <v>3.9E-2</v>
      </c>
      <c r="BP75" s="4">
        <v>3.6999999999999998E-2</v>
      </c>
      <c r="BQ75" s="4">
        <v>3.7999999999999999E-2</v>
      </c>
      <c r="BR75" s="4">
        <v>3.7999999999999999E-2</v>
      </c>
      <c r="BS75" s="4">
        <v>3.9E-2</v>
      </c>
      <c r="BT75" s="4">
        <v>3.3000000000000002E-2</v>
      </c>
      <c r="BU75" s="4">
        <v>3.2000000000000001E-2</v>
      </c>
      <c r="BV75" s="4">
        <v>3.2000000000000001E-2</v>
      </c>
      <c r="BW75" s="4">
        <v>0.03</v>
      </c>
      <c r="BX75" s="4">
        <v>0.03</v>
      </c>
      <c r="BY75" s="4">
        <v>0.03</v>
      </c>
      <c r="BZ75" s="4">
        <v>3.2000000000000001E-2</v>
      </c>
      <c r="CA75" s="4">
        <v>3.1E-2</v>
      </c>
      <c r="CB75" s="4">
        <v>3.1E-2</v>
      </c>
      <c r="CC75" s="4">
        <v>3.1E-2</v>
      </c>
      <c r="CD75" s="4">
        <v>3.5999999999999997E-2</v>
      </c>
      <c r="CE75" s="4">
        <v>3.5999999999999997E-2</v>
      </c>
      <c r="CF75" s="4">
        <v>3.3000000000000002E-2</v>
      </c>
      <c r="CG75" s="4">
        <v>3.2000000000000001E-2</v>
      </c>
      <c r="CH75" s="4">
        <v>0.03</v>
      </c>
      <c r="CI75" s="4">
        <v>2.9000000000000001E-2</v>
      </c>
      <c r="CJ75" s="4">
        <v>2.7E-2</v>
      </c>
      <c r="CK75" s="4">
        <v>2.7E-2</v>
      </c>
      <c r="CL75" s="4">
        <v>2.5000000000000001E-2</v>
      </c>
      <c r="CM75" s="4">
        <v>2.5000000000000001E-2</v>
      </c>
      <c r="CN75" s="4">
        <v>2.3E-2</v>
      </c>
      <c r="CO75" s="4">
        <v>2.5000000000000001E-2</v>
      </c>
      <c r="CP75" s="4">
        <v>2.1999999999999999E-2</v>
      </c>
      <c r="CQ75" s="4">
        <v>2.1999999999999999E-2</v>
      </c>
      <c r="CR75" s="4">
        <v>2.1000000000000001E-2</v>
      </c>
      <c r="CS75" s="4">
        <v>1.9E-2</v>
      </c>
      <c r="CT75" s="4">
        <v>1.9E-2</v>
      </c>
      <c r="CU75" s="4">
        <v>1.7999999999999999E-2</v>
      </c>
      <c r="CV75" s="4">
        <v>2.1000000000000001E-2</v>
      </c>
      <c r="CW75" s="4">
        <v>1.7999999999999999E-2</v>
      </c>
      <c r="CX75" s="4">
        <v>1.7000000000000001E-2</v>
      </c>
      <c r="CY75" s="4">
        <v>1.4999999999999999E-2</v>
      </c>
      <c r="CZ75" s="4">
        <v>1.4999999999999999E-2</v>
      </c>
      <c r="DA75" s="4">
        <v>1.2999999999999999E-2</v>
      </c>
      <c r="DB75" s="4">
        <v>1.2999999999999999E-2</v>
      </c>
      <c r="DC75" s="4">
        <v>1.0999999999999999E-2</v>
      </c>
      <c r="DD75" s="4">
        <v>1.0999999999999999E-2</v>
      </c>
      <c r="DE75" s="4">
        <v>1.2E-2</v>
      </c>
      <c r="DF75" s="4">
        <v>1.2E-2</v>
      </c>
      <c r="DG75" s="4">
        <v>1.0999999999999999E-2</v>
      </c>
      <c r="DH75" s="4">
        <v>1.0999999999999999E-2</v>
      </c>
      <c r="DI75" s="4">
        <v>0.01</v>
      </c>
      <c r="DJ75" s="4">
        <v>8.9999999999999993E-3</v>
      </c>
      <c r="DK75" s="4">
        <v>0.01</v>
      </c>
      <c r="DL75" s="4">
        <v>8.9999999999999993E-3</v>
      </c>
      <c r="DM75" s="4">
        <v>7.0000000000000001E-3</v>
      </c>
      <c r="DN75" s="4">
        <v>8.3000000000000001E-3</v>
      </c>
    </row>
    <row r="76" spans="1:118" x14ac:dyDescent="0.45">
      <c r="A76" s="2" t="s">
        <v>12</v>
      </c>
      <c r="B76" t="s">
        <v>63</v>
      </c>
      <c r="D76" s="4">
        <v>0.6</v>
      </c>
      <c r="E76" s="4">
        <v>0.72</v>
      </c>
      <c r="F76" s="4">
        <v>0.28799999999999998</v>
      </c>
      <c r="G76" s="4">
        <v>0.4</v>
      </c>
      <c r="H76" s="4">
        <v>0.55000000000000004</v>
      </c>
      <c r="I76" s="4">
        <v>0.39500000000000002</v>
      </c>
      <c r="J76" s="4">
        <v>0.27300000000000002</v>
      </c>
      <c r="K76" s="4">
        <v>0.38100000000000001</v>
      </c>
      <c r="L76" s="4">
        <v>0.51200000000000001</v>
      </c>
      <c r="M76" s="4">
        <v>0.63</v>
      </c>
      <c r="N76" s="4">
        <v>0.313</v>
      </c>
      <c r="O76" s="4">
        <v>0.44600000000000001</v>
      </c>
      <c r="P76" s="4">
        <v>0.54100000000000004</v>
      </c>
      <c r="Q76" s="4">
        <v>0.57099999999999995</v>
      </c>
      <c r="R76" s="4">
        <v>0.32300000000000001</v>
      </c>
      <c r="S76" s="4">
        <v>0.28999999999999998</v>
      </c>
      <c r="T76" s="4">
        <v>0.54800000000000004</v>
      </c>
      <c r="U76" s="4">
        <v>0.54800000000000004</v>
      </c>
      <c r="V76" s="4">
        <v>0.30299999999999999</v>
      </c>
      <c r="W76" s="4">
        <v>0.39700000000000002</v>
      </c>
      <c r="X76" s="4">
        <v>0.40600000000000003</v>
      </c>
      <c r="Y76" s="4">
        <v>0.48099999999999998</v>
      </c>
      <c r="Z76" s="4">
        <v>0.26500000000000001</v>
      </c>
      <c r="AA76" s="4">
        <v>0.33300000000000002</v>
      </c>
      <c r="AB76" s="4">
        <v>0.38500000000000001</v>
      </c>
      <c r="AC76" s="4">
        <v>0.38500000000000001</v>
      </c>
      <c r="AD76" s="4">
        <v>0.57699999999999996</v>
      </c>
      <c r="AE76" s="4">
        <v>0.34100000000000003</v>
      </c>
      <c r="AF76" s="4">
        <v>1.385</v>
      </c>
      <c r="AG76" s="4">
        <v>0.45</v>
      </c>
      <c r="AH76" s="4">
        <v>0.33300000000000002</v>
      </c>
      <c r="AI76" s="4">
        <v>0.32700000000000001</v>
      </c>
      <c r="AJ76" s="4">
        <v>0.58099999999999996</v>
      </c>
      <c r="AK76" s="4">
        <v>0.49</v>
      </c>
      <c r="AL76" s="4">
        <v>0.42399999999999999</v>
      </c>
      <c r="AM76" s="4">
        <v>0.47199999999999998</v>
      </c>
      <c r="AN76" s="4">
        <v>-0.32900000000000001</v>
      </c>
      <c r="AO76" s="4">
        <v>0.50900000000000001</v>
      </c>
      <c r="AP76" s="4">
        <v>0.52800000000000002</v>
      </c>
      <c r="AQ76" s="4">
        <v>3.5</v>
      </c>
      <c r="AR76" s="4">
        <v>1.667</v>
      </c>
      <c r="AS76" s="4">
        <v>0.78900000000000003</v>
      </c>
      <c r="AT76" s="4">
        <v>0.57699999999999996</v>
      </c>
      <c r="AU76" s="4">
        <v>1.2</v>
      </c>
      <c r="AV76" s="4">
        <v>1.55</v>
      </c>
      <c r="AW76" s="4">
        <v>0.68899999999999995</v>
      </c>
      <c r="AX76" s="4">
        <v>0.56399999999999995</v>
      </c>
      <c r="AY76" s="4">
        <v>1.1919999999999999</v>
      </c>
      <c r="AZ76" s="4">
        <v>-4.5709999999999997</v>
      </c>
      <c r="BA76" s="4">
        <v>0.72699999999999998</v>
      </c>
      <c r="BB76" s="4">
        <v>0.8</v>
      </c>
      <c r="BC76" s="4">
        <v>6.4</v>
      </c>
      <c r="BD76" s="4">
        <v>1.1850000000000001</v>
      </c>
      <c r="BE76" s="4">
        <v>0.72699999999999998</v>
      </c>
      <c r="BF76" s="4">
        <v>0.78</v>
      </c>
      <c r="BG76" s="4">
        <v>2</v>
      </c>
      <c r="BH76" s="4">
        <v>1.143</v>
      </c>
      <c r="BI76" s="4">
        <v>0.76200000000000001</v>
      </c>
      <c r="BJ76" s="4">
        <v>0.72699999999999998</v>
      </c>
      <c r="BK76" s="4">
        <v>0.627</v>
      </c>
      <c r="BL76" s="4">
        <v>2.3570000000000002</v>
      </c>
      <c r="BM76" s="4">
        <v>0.86799999999999999</v>
      </c>
      <c r="BN76" s="4">
        <v>0.80500000000000005</v>
      </c>
      <c r="BO76" s="4">
        <v>0.91700000000000004</v>
      </c>
      <c r="BP76" s="4">
        <v>1.417</v>
      </c>
      <c r="BQ76" s="4">
        <v>0.56699999999999995</v>
      </c>
      <c r="BR76" s="4">
        <v>0.68</v>
      </c>
      <c r="BS76" s="4">
        <v>1.3080000000000001</v>
      </c>
      <c r="BT76" s="4">
        <v>1.0940000000000001</v>
      </c>
      <c r="BU76" s="4">
        <v>0.47899999999999998</v>
      </c>
      <c r="BV76" s="4">
        <v>0.61399999999999999</v>
      </c>
      <c r="BW76" s="4">
        <v>0.77800000000000002</v>
      </c>
      <c r="BX76" s="4">
        <v>0.97299999999999998</v>
      </c>
      <c r="BY76" s="4">
        <v>0.50700000000000001</v>
      </c>
      <c r="BZ76" s="4">
        <v>0.621</v>
      </c>
      <c r="CA76" s="4">
        <v>1.2</v>
      </c>
      <c r="CB76" s="4">
        <v>2.8460000000000001</v>
      </c>
      <c r="CC76" s="4">
        <v>0.45100000000000001</v>
      </c>
      <c r="CD76" s="4">
        <v>0.48699999999999999</v>
      </c>
      <c r="CE76" s="4">
        <v>1.0880000000000001</v>
      </c>
      <c r="CF76" s="4">
        <v>1.462</v>
      </c>
      <c r="CG76" s="4">
        <v>0.44700000000000001</v>
      </c>
      <c r="CH76" s="4">
        <v>0.55100000000000005</v>
      </c>
      <c r="CI76" s="4">
        <v>0.88400000000000001</v>
      </c>
      <c r="CJ76" s="4">
        <v>0.30499999999999999</v>
      </c>
      <c r="CK76" s="4">
        <v>1</v>
      </c>
      <c r="CL76" s="4">
        <v>0.63900000000000001</v>
      </c>
      <c r="CM76" s="4">
        <v>1</v>
      </c>
      <c r="CN76" s="4">
        <v>0.27200000000000002</v>
      </c>
      <c r="CO76" s="4">
        <v>0.65100000000000002</v>
      </c>
      <c r="CP76" s="4">
        <v>0.58599999999999997</v>
      </c>
      <c r="CQ76" s="4">
        <v>0.64100000000000001</v>
      </c>
      <c r="CR76" s="4">
        <v>0.23799999999999999</v>
      </c>
      <c r="CS76" s="4">
        <v>0.72899999999999998</v>
      </c>
      <c r="CT76" s="4">
        <v>0.63200000000000001</v>
      </c>
      <c r="CU76" s="4">
        <v>0.81100000000000005</v>
      </c>
      <c r="CV76" s="4">
        <v>0.246</v>
      </c>
      <c r="CW76" s="4">
        <v>0.55600000000000005</v>
      </c>
      <c r="CX76" s="4">
        <v>0.48899999999999999</v>
      </c>
      <c r="CY76" s="4">
        <v>0.60799999999999998</v>
      </c>
      <c r="CZ76" s="4">
        <v>0.245</v>
      </c>
      <c r="DA76" s="4">
        <v>0.51100000000000001</v>
      </c>
      <c r="DB76" s="4">
        <v>0.44</v>
      </c>
      <c r="DC76" s="4">
        <v>0.96</v>
      </c>
      <c r="DD76" s="4">
        <v>0.24299999999999999</v>
      </c>
      <c r="DE76" s="4">
        <v>0.378</v>
      </c>
      <c r="DF76" s="4">
        <v>0.42099999999999999</v>
      </c>
      <c r="DG76" s="4">
        <v>0.79700000000000004</v>
      </c>
      <c r="DH76" s="4">
        <v>0.24</v>
      </c>
      <c r="DI76" s="4">
        <v>0.505</v>
      </c>
      <c r="DJ76" s="4">
        <v>0.42299999999999999</v>
      </c>
      <c r="DK76" s="4">
        <v>-3.4380000000000002</v>
      </c>
      <c r="DL76" s="4">
        <v>0.214</v>
      </c>
      <c r="DM76" s="4">
        <v>0</v>
      </c>
      <c r="DN76" s="4">
        <v>0.46650000000000003</v>
      </c>
    </row>
    <row r="77" spans="1:118" x14ac:dyDescent="0.45">
      <c r="A77" s="2" t="s">
        <v>12</v>
      </c>
      <c r="B77" t="s">
        <v>60</v>
      </c>
      <c r="G77" s="4">
        <v>-3.0200000000000001E-2</v>
      </c>
      <c r="H77" s="4">
        <v>-1.0200000000000001E-2</v>
      </c>
      <c r="I77" s="4">
        <v>-8.2000000000000007E-3</v>
      </c>
      <c r="J77" s="4">
        <v>1.0999999999999999E-2</v>
      </c>
      <c r="K77" s="4">
        <v>7.2300000000000003E-2</v>
      </c>
      <c r="L77" s="4">
        <v>8.2299999999999998E-2</v>
      </c>
      <c r="M77" s="4">
        <v>4.8399999999999999E-2</v>
      </c>
      <c r="N77" s="4">
        <v>2.81E-2</v>
      </c>
      <c r="O77" s="4">
        <v>-4.7899999999999998E-2</v>
      </c>
      <c r="P77" s="4">
        <v>-8.9800000000000005E-2</v>
      </c>
      <c r="Q77" s="4">
        <v>-5.8599999999999999E-2</v>
      </c>
      <c r="R77" s="4">
        <v>-5.5199999999999999E-2</v>
      </c>
      <c r="S77" s="4">
        <v>-6.3100000000000003E-2</v>
      </c>
      <c r="T77" s="4">
        <v>-2.4500000000000001E-2</v>
      </c>
      <c r="U77" s="4">
        <v>-3.44E-2</v>
      </c>
      <c r="V77" s="4">
        <v>-4.8399999999999999E-2</v>
      </c>
      <c r="W77" s="4">
        <v>-7.0999999999999994E-2</v>
      </c>
      <c r="X77" s="4">
        <v>-7.4099999999999999E-2</v>
      </c>
      <c r="Y77" s="4">
        <v>-8.3599999999999994E-2</v>
      </c>
      <c r="Z77" s="4">
        <v>-0.10290000000000001</v>
      </c>
      <c r="AA77" s="4">
        <v>-7.6200000000000004E-2</v>
      </c>
      <c r="AB77" s="4">
        <v>-7.4099999999999999E-2</v>
      </c>
      <c r="AC77" s="4">
        <v>-6.7400000000000002E-2</v>
      </c>
      <c r="AD77" s="4">
        <v>-4.9700000000000001E-2</v>
      </c>
      <c r="AE77" s="4">
        <v>-3.8600000000000002E-2</v>
      </c>
      <c r="AF77" s="4">
        <v>-3.78E-2</v>
      </c>
      <c r="AG77" s="4">
        <v>-4.6199999999999998E-2</v>
      </c>
      <c r="AH77" s="4">
        <v>-2.5499999999999998E-2</v>
      </c>
      <c r="AI77" s="4">
        <v>-2.3900000000000001E-2</v>
      </c>
      <c r="AJ77" s="4">
        <v>-1.34E-2</v>
      </c>
      <c r="AK77" s="4">
        <v>-8.0999999999999996E-3</v>
      </c>
      <c r="AL77" s="4">
        <v>-1.43E-2</v>
      </c>
      <c r="AM77" s="4">
        <v>-2.5899999999999999E-2</v>
      </c>
      <c r="AN77" s="4">
        <v>-2.3599999999999999E-2</v>
      </c>
      <c r="AO77" s="4">
        <v>-2.6499999999999999E-2</v>
      </c>
      <c r="AP77" s="4">
        <v>-2.9600000000000001E-2</v>
      </c>
      <c r="AQ77" s="4">
        <v>-3.0300000000000001E-2</v>
      </c>
      <c r="AR77" s="4">
        <v>-3.9100000000000003E-2</v>
      </c>
      <c r="AS77" s="4">
        <v>-3.7600000000000001E-2</v>
      </c>
      <c r="AT77" s="4">
        <v>-2.75E-2</v>
      </c>
      <c r="AU77" s="4">
        <v>-3.0499999999999999E-2</v>
      </c>
      <c r="AV77" s="4">
        <v>-2.75E-2</v>
      </c>
      <c r="AW77" s="4">
        <v>-2.2800000000000001E-2</v>
      </c>
      <c r="AX77" s="4">
        <v>1.95E-2</v>
      </c>
      <c r="AY77" s="4">
        <v>4.2799999999999998E-2</v>
      </c>
      <c r="AZ77" s="4">
        <v>6.4100000000000004E-2</v>
      </c>
      <c r="BA77" s="4">
        <v>6.1699999999999998E-2</v>
      </c>
      <c r="BB77" s="4">
        <v>2.1000000000000001E-2</v>
      </c>
      <c r="BC77" s="4">
        <v>-1.17E-2</v>
      </c>
      <c r="BD77" s="4">
        <v>-4.7600000000000003E-2</v>
      </c>
      <c r="BE77" s="4">
        <v>-7.9699999999999993E-2</v>
      </c>
      <c r="BF77" s="4">
        <v>-8.4699999999999998E-2</v>
      </c>
      <c r="BG77" s="4">
        <v>-7.1599999999999997E-2</v>
      </c>
      <c r="BH77" s="4">
        <v>-6.2799999999999995E-2</v>
      </c>
      <c r="BI77" s="4">
        <v>-3.39E-2</v>
      </c>
      <c r="BJ77" s="4">
        <v>-3.9600000000000003E-2</v>
      </c>
      <c r="BK77" s="4">
        <v>-4.1300000000000003E-2</v>
      </c>
      <c r="BL77" s="4">
        <v>-5.9700000000000003E-2</v>
      </c>
      <c r="BM77" s="4">
        <v>-6.4299999999999996E-2</v>
      </c>
      <c r="BN77" s="4">
        <v>-6.6100000000000006E-2</v>
      </c>
      <c r="BO77" s="4">
        <v>-6.4899999999999999E-2</v>
      </c>
      <c r="BP77" s="4">
        <v>-5.9299999999999999E-2</v>
      </c>
      <c r="BQ77" s="4">
        <v>-7.2900000000000006E-2</v>
      </c>
      <c r="BR77" s="4">
        <v>-7.8700000000000006E-2</v>
      </c>
      <c r="BS77" s="4">
        <v>-0.1019</v>
      </c>
      <c r="BT77" s="4">
        <v>-9.4100000000000003E-2</v>
      </c>
      <c r="BU77" s="4">
        <v>-7.1499999999999994E-2</v>
      </c>
      <c r="BV77" s="4">
        <v>-5.5599999999999997E-2</v>
      </c>
      <c r="BW77" s="4">
        <v>-5.7500000000000002E-2</v>
      </c>
      <c r="BX77" s="4">
        <v>-6.3299999999999995E-2</v>
      </c>
      <c r="BY77" s="4">
        <v>-0.2394</v>
      </c>
      <c r="BZ77" s="4">
        <v>-0.24510000000000001</v>
      </c>
      <c r="CA77" s="4">
        <v>-0.2268</v>
      </c>
      <c r="CB77" s="4">
        <v>-0.23089999999999999</v>
      </c>
      <c r="CC77" s="4">
        <v>-6.0900000000000003E-2</v>
      </c>
      <c r="CD77" s="4">
        <v>-9.7799999999999998E-2</v>
      </c>
      <c r="CE77" s="4">
        <v>-9.4899999999999998E-2</v>
      </c>
      <c r="CF77" s="4">
        <v>-7.46E-2</v>
      </c>
      <c r="CG77" s="4">
        <v>-6.2799999999999995E-2</v>
      </c>
      <c r="CH77" s="4">
        <v>-1.4200000000000001E-2</v>
      </c>
      <c r="CI77" s="4">
        <v>-7.1000000000000004E-3</v>
      </c>
      <c r="CJ77" s="4">
        <v>-8.9999999999999993E-3</v>
      </c>
      <c r="CK77" s="4">
        <v>-1.35E-2</v>
      </c>
      <c r="CL77" s="4">
        <v>-1.77E-2</v>
      </c>
      <c r="CM77" s="4">
        <v>-1.61E-2</v>
      </c>
      <c r="CN77" s="4">
        <v>-1.5699999999999999E-2</v>
      </c>
      <c r="CO77" s="4">
        <v>-1.54E-2</v>
      </c>
      <c r="CP77" s="4">
        <v>-1.3599999999999999E-2</v>
      </c>
      <c r="CQ77" s="4">
        <v>-1.5800000000000002E-2</v>
      </c>
      <c r="CR77" s="4">
        <v>-1.4500000000000001E-2</v>
      </c>
      <c r="CS77" s="4">
        <v>-1.6299999999999999E-2</v>
      </c>
      <c r="CT77" s="4">
        <v>-1.89E-2</v>
      </c>
      <c r="CU77" s="4">
        <v>-1.5599999999999999E-2</v>
      </c>
      <c r="CV77" s="4">
        <v>-2.2700000000000001E-2</v>
      </c>
      <c r="CW77" s="4">
        <v>-2.3599999999999999E-2</v>
      </c>
      <c r="CX77" s="4">
        <v>-2.9000000000000001E-2</v>
      </c>
      <c r="CY77" s="4">
        <v>-3.1099999999999999E-2</v>
      </c>
      <c r="CZ77" s="4">
        <v>-2.92E-2</v>
      </c>
      <c r="DA77" s="4">
        <v>-3.3000000000000002E-2</v>
      </c>
      <c r="DB77" s="4">
        <v>-7.9799999999999996E-2</v>
      </c>
      <c r="DC77" s="4">
        <v>-7.7799999999999994E-2</v>
      </c>
      <c r="DD77" s="4">
        <v>-7.6399999999999996E-2</v>
      </c>
      <c r="DE77" s="4">
        <v>-7.2400000000000006E-2</v>
      </c>
      <c r="DF77" s="4">
        <v>-1.7299999999999999E-2</v>
      </c>
      <c r="DG77" s="4">
        <v>-1.72E-2</v>
      </c>
      <c r="DH77" s="4">
        <v>-1.7000000000000001E-2</v>
      </c>
      <c r="DI77" s="4">
        <v>-1.9900000000000001E-2</v>
      </c>
      <c r="DJ77" s="4">
        <v>-2.46E-2</v>
      </c>
      <c r="DK77" s="4">
        <v>-2.4E-2</v>
      </c>
      <c r="DL77" s="4">
        <v>-2.2200000000000001E-2</v>
      </c>
      <c r="DM77" s="4">
        <v>-1.9900000000000001E-2</v>
      </c>
      <c r="DN77" s="4">
        <v>-2.1899999999999999E-2</v>
      </c>
    </row>
    <row r="78" spans="1:118" x14ac:dyDescent="0.45">
      <c r="A78" s="2" t="s">
        <v>12</v>
      </c>
      <c r="B78" t="s">
        <v>61</v>
      </c>
      <c r="C78" s="4">
        <v>2.7E-2</v>
      </c>
      <c r="D78" s="4">
        <v>2.9000000000000001E-2</v>
      </c>
      <c r="E78" s="4">
        <v>3.3000000000000002E-2</v>
      </c>
      <c r="F78" s="4">
        <v>3.3000000000000002E-2</v>
      </c>
      <c r="G78" s="4">
        <v>6.7999999999999996E-3</v>
      </c>
      <c r="H78" s="4">
        <v>2.58E-2</v>
      </c>
      <c r="I78" s="4">
        <v>2.3800000000000002E-2</v>
      </c>
      <c r="J78" s="4">
        <v>4.3999999999999997E-2</v>
      </c>
      <c r="K78" s="4">
        <v>0.10829999999999999</v>
      </c>
      <c r="L78" s="4">
        <v>0.1123</v>
      </c>
      <c r="M78" s="4">
        <v>7.7399999999999997E-2</v>
      </c>
      <c r="N78" s="4">
        <v>6.1100000000000002E-2</v>
      </c>
      <c r="O78" s="4">
        <v>-1.5900000000000001E-2</v>
      </c>
      <c r="P78" s="4">
        <v>-5.7799999999999997E-2</v>
      </c>
      <c r="Q78" s="4">
        <v>-2.86E-2</v>
      </c>
      <c r="R78" s="4">
        <v>-2.6200000000000001E-2</v>
      </c>
      <c r="S78" s="4">
        <v>-3.8100000000000002E-2</v>
      </c>
      <c r="T78" s="4">
        <v>1.5E-3</v>
      </c>
      <c r="U78" s="4">
        <v>-1.44E-2</v>
      </c>
      <c r="V78" s="4">
        <v>-3.3399999999999999E-2</v>
      </c>
      <c r="W78" s="4">
        <v>-5.7000000000000002E-2</v>
      </c>
      <c r="X78" s="4">
        <v>-5.7099999999999998E-2</v>
      </c>
      <c r="Y78" s="4">
        <v>-6.4600000000000005E-2</v>
      </c>
      <c r="Z78" s="4">
        <v>-8.7900000000000006E-2</v>
      </c>
      <c r="AA78" s="4">
        <v>-6.1199999999999997E-2</v>
      </c>
      <c r="AB78" s="4">
        <v>-5.8099999999999999E-2</v>
      </c>
      <c r="AC78" s="4">
        <v>-5.1400000000000001E-2</v>
      </c>
      <c r="AD78" s="4">
        <v>-2.5700000000000001E-2</v>
      </c>
      <c r="AE78" s="4">
        <v>-1.8599999999999998E-2</v>
      </c>
      <c r="AF78" s="4">
        <v>-1.18E-2</v>
      </c>
      <c r="AG78" s="4">
        <v>-2.2200000000000001E-2</v>
      </c>
      <c r="AH78" s="4">
        <v>-1.5E-3</v>
      </c>
      <c r="AI78" s="4">
        <v>-1.9E-3</v>
      </c>
      <c r="AJ78" s="4">
        <v>1.06E-2</v>
      </c>
      <c r="AK78" s="4">
        <v>1.9900000000000001E-2</v>
      </c>
      <c r="AL78" s="4">
        <v>1.37E-2</v>
      </c>
      <c r="AM78" s="4">
        <v>5.1000000000000004E-3</v>
      </c>
      <c r="AN78" s="4">
        <v>1.24E-2</v>
      </c>
      <c r="AO78" s="4">
        <v>1.2500000000000001E-2</v>
      </c>
      <c r="AP78" s="4">
        <v>8.3999999999999995E-3</v>
      </c>
      <c r="AQ78" s="4">
        <v>5.7000000000000002E-3</v>
      </c>
      <c r="AR78" s="4">
        <v>1.9E-3</v>
      </c>
      <c r="AS78" s="4">
        <v>8.3999999999999995E-3</v>
      </c>
      <c r="AT78" s="4">
        <v>1.6500000000000001E-2</v>
      </c>
      <c r="AU78" s="4">
        <v>1.0500000000000001E-2</v>
      </c>
      <c r="AV78" s="4">
        <v>1.55E-2</v>
      </c>
      <c r="AW78" s="4">
        <v>2.12E-2</v>
      </c>
      <c r="AX78" s="4">
        <v>6.1499999999999999E-2</v>
      </c>
      <c r="AY78" s="4">
        <v>9.3799999999999994E-2</v>
      </c>
      <c r="AZ78" s="4">
        <v>0.1171</v>
      </c>
      <c r="BA78" s="4">
        <v>0.1137</v>
      </c>
      <c r="BB78" s="4">
        <v>7.0000000000000007E-2</v>
      </c>
      <c r="BC78" s="4">
        <v>3.73E-2</v>
      </c>
      <c r="BD78" s="4">
        <v>2.7400000000000001E-2</v>
      </c>
      <c r="BE78" s="4">
        <v>-1.9699999999999999E-2</v>
      </c>
      <c r="BF78" s="4">
        <v>-3.1699999999999999E-2</v>
      </c>
      <c r="BG78" s="4">
        <v>-1.46E-2</v>
      </c>
      <c r="BH78" s="4">
        <v>-1.0800000000000001E-2</v>
      </c>
      <c r="BI78" s="4">
        <v>1.9099999999999999E-2</v>
      </c>
      <c r="BJ78" s="4">
        <v>9.4000000000000004E-3</v>
      </c>
      <c r="BK78" s="4">
        <v>2.7000000000000001E-3</v>
      </c>
      <c r="BL78" s="4">
        <v>-1.77E-2</v>
      </c>
      <c r="BM78" s="4">
        <v>-1.83E-2</v>
      </c>
      <c r="BN78" s="4">
        <v>-1.61E-2</v>
      </c>
      <c r="BO78" s="4">
        <v>-2.5899999999999999E-2</v>
      </c>
      <c r="BP78" s="4">
        <v>-2.23E-2</v>
      </c>
      <c r="BQ78" s="4">
        <v>-3.49E-2</v>
      </c>
      <c r="BR78" s="4">
        <v>-4.07E-2</v>
      </c>
      <c r="BS78" s="4">
        <v>-6.2899999999999998E-2</v>
      </c>
      <c r="BT78" s="4">
        <v>-6.1100000000000002E-2</v>
      </c>
      <c r="BU78" s="4">
        <v>-3.95E-2</v>
      </c>
      <c r="BV78" s="4">
        <v>-2.3599999999999999E-2</v>
      </c>
      <c r="BW78" s="4">
        <v>-2.75E-2</v>
      </c>
      <c r="BX78" s="4">
        <v>-3.3300000000000003E-2</v>
      </c>
      <c r="BY78" s="4">
        <v>-0.2094</v>
      </c>
      <c r="BZ78" s="4">
        <v>-0.21310000000000001</v>
      </c>
      <c r="CA78" s="4">
        <v>-0.1958</v>
      </c>
      <c r="CB78" s="4">
        <v>-0.19989999999999999</v>
      </c>
      <c r="CC78" s="4">
        <v>-2.9899999999999999E-2</v>
      </c>
      <c r="CD78" s="4">
        <v>-6.1800000000000001E-2</v>
      </c>
      <c r="CE78" s="4">
        <v>-5.8900000000000001E-2</v>
      </c>
      <c r="CF78" s="4">
        <v>-4.1599999999999998E-2</v>
      </c>
      <c r="CG78" s="4">
        <v>-3.0800000000000001E-2</v>
      </c>
      <c r="CH78" s="4">
        <v>1.5800000000000002E-2</v>
      </c>
      <c r="CI78" s="4">
        <v>2.1899999999999999E-2</v>
      </c>
      <c r="CJ78" s="4">
        <v>1.7999999999999999E-2</v>
      </c>
      <c r="CK78" s="4">
        <v>1.35E-2</v>
      </c>
      <c r="CL78" s="4">
        <v>7.3000000000000001E-3</v>
      </c>
      <c r="CM78" s="4">
        <v>8.8999999999999999E-3</v>
      </c>
      <c r="CN78" s="4">
        <v>7.3000000000000001E-3</v>
      </c>
      <c r="CO78" s="4">
        <v>9.5999999999999992E-3</v>
      </c>
      <c r="CP78" s="4">
        <v>8.3999999999999995E-3</v>
      </c>
      <c r="CQ78" s="4">
        <v>6.1999999999999998E-3</v>
      </c>
      <c r="CR78" s="4">
        <v>6.4999999999999997E-3</v>
      </c>
      <c r="CS78" s="4">
        <v>2.7000000000000001E-3</v>
      </c>
      <c r="CT78" s="4">
        <v>1E-4</v>
      </c>
      <c r="CU78" s="4">
        <v>2.3999999999999998E-3</v>
      </c>
      <c r="CV78" s="4">
        <v>-1.6999999999999999E-3</v>
      </c>
      <c r="CW78" s="4">
        <v>-5.5999999999999999E-3</v>
      </c>
      <c r="CX78" s="4">
        <v>-1.2E-2</v>
      </c>
      <c r="CY78" s="4">
        <v>-1.61E-2</v>
      </c>
      <c r="CZ78" s="4">
        <v>-1.4200000000000001E-2</v>
      </c>
      <c r="DA78" s="4">
        <v>-0.02</v>
      </c>
      <c r="DB78" s="4">
        <v>-6.6799999999999998E-2</v>
      </c>
      <c r="DC78" s="4">
        <v>-6.6799999999999998E-2</v>
      </c>
      <c r="DD78" s="4">
        <v>-6.54E-2</v>
      </c>
      <c r="DE78" s="4">
        <v>-6.0400000000000002E-2</v>
      </c>
      <c r="DF78" s="4">
        <v>-5.3E-3</v>
      </c>
      <c r="DG78" s="4">
        <v>-6.1999999999999998E-3</v>
      </c>
      <c r="DH78" s="4">
        <v>-6.0000000000000001E-3</v>
      </c>
      <c r="DI78" s="4">
        <v>-9.9000000000000008E-3</v>
      </c>
      <c r="DJ78" s="4">
        <v>-1.5599999999999999E-2</v>
      </c>
      <c r="DK78" s="4">
        <v>-1.4E-2</v>
      </c>
      <c r="DL78" s="4">
        <v>-1.32E-2</v>
      </c>
      <c r="DM78" s="4">
        <v>-1.29E-2</v>
      </c>
      <c r="DN78" s="4">
        <v>-1.3599999999999999E-2</v>
      </c>
    </row>
    <row r="79" spans="1:118" x14ac:dyDescent="0.45">
      <c r="A79" s="3" t="s">
        <v>13</v>
      </c>
      <c r="B79" t="s">
        <v>49</v>
      </c>
      <c r="U79">
        <v>16477</v>
      </c>
      <c r="V79">
        <v>20342</v>
      </c>
      <c r="W79">
        <v>26760</v>
      </c>
      <c r="X79">
        <v>22749</v>
      </c>
      <c r="Y79">
        <v>23227</v>
      </c>
      <c r="Z79">
        <v>21747</v>
      </c>
      <c r="AA79">
        <v>22961</v>
      </c>
      <c r="AB79">
        <v>22321</v>
      </c>
      <c r="AC79">
        <v>20316</v>
      </c>
      <c r="AD79">
        <v>15975</v>
      </c>
      <c r="AE79">
        <v>18936</v>
      </c>
      <c r="AF79">
        <v>18473</v>
      </c>
      <c r="AG79">
        <v>19835</v>
      </c>
      <c r="AH79">
        <v>21322</v>
      </c>
      <c r="AI79">
        <v>25595</v>
      </c>
      <c r="AJ79">
        <v>26967</v>
      </c>
      <c r="AK79">
        <v>27097</v>
      </c>
      <c r="AL79">
        <v>28993</v>
      </c>
      <c r="AM79">
        <v>30153</v>
      </c>
      <c r="AN79">
        <v>28657</v>
      </c>
      <c r="AO79">
        <v>32956</v>
      </c>
      <c r="AP79">
        <v>37696</v>
      </c>
      <c r="AQ79">
        <v>37107</v>
      </c>
      <c r="AR79">
        <v>36663</v>
      </c>
      <c r="AS79">
        <v>38850</v>
      </c>
      <c r="AT79">
        <v>43042</v>
      </c>
      <c r="AU79">
        <v>44861</v>
      </c>
      <c r="AV79">
        <v>47531</v>
      </c>
      <c r="AW79">
        <v>47819</v>
      </c>
      <c r="AX79">
        <v>51800</v>
      </c>
      <c r="AY79">
        <v>45636</v>
      </c>
      <c r="AZ79">
        <v>42734</v>
      </c>
      <c r="BA79">
        <v>37483</v>
      </c>
      <c r="BB79">
        <v>39748</v>
      </c>
      <c r="BC79">
        <v>27665</v>
      </c>
      <c r="BD79">
        <v>18628</v>
      </c>
      <c r="BE79">
        <v>24563</v>
      </c>
      <c r="BF79">
        <v>31166</v>
      </c>
      <c r="BG79">
        <v>28944</v>
      </c>
      <c r="BH79">
        <v>35501</v>
      </c>
      <c r="BI79">
        <v>30969</v>
      </c>
      <c r="BJ79">
        <v>31546</v>
      </c>
      <c r="BK79">
        <v>43785</v>
      </c>
      <c r="BL79">
        <v>44130</v>
      </c>
      <c r="BM79">
        <v>46372</v>
      </c>
      <c r="BN79">
        <v>29620</v>
      </c>
      <c r="BO79">
        <v>32977</v>
      </c>
      <c r="BP79">
        <v>39603</v>
      </c>
      <c r="BQ79">
        <v>32764</v>
      </c>
      <c r="BR79">
        <v>36605</v>
      </c>
      <c r="BS79">
        <v>35939</v>
      </c>
      <c r="BT79">
        <v>41578</v>
      </c>
      <c r="BU79">
        <v>50108</v>
      </c>
      <c r="BV79">
        <v>51511</v>
      </c>
      <c r="BW79">
        <v>60447</v>
      </c>
      <c r="BX79">
        <v>59323</v>
      </c>
      <c r="BY79">
        <v>62537</v>
      </c>
      <c r="BZ79">
        <v>60420</v>
      </c>
      <c r="CA79">
        <v>61449</v>
      </c>
      <c r="CB79">
        <v>56487</v>
      </c>
      <c r="CC79">
        <v>62475</v>
      </c>
      <c r="CD79">
        <v>52661</v>
      </c>
      <c r="CE79">
        <v>53592</v>
      </c>
      <c r="CF79">
        <v>48188</v>
      </c>
      <c r="CG79">
        <v>43760</v>
      </c>
      <c r="CH79">
        <v>48823</v>
      </c>
      <c r="CI79">
        <v>59232</v>
      </c>
      <c r="CJ79">
        <v>57429</v>
      </c>
      <c r="CK79">
        <v>59112</v>
      </c>
      <c r="CL79">
        <v>55216</v>
      </c>
      <c r="CM79">
        <v>53204</v>
      </c>
      <c r="CN79">
        <v>47572</v>
      </c>
      <c r="CO79">
        <v>44321</v>
      </c>
      <c r="CP79">
        <v>46479</v>
      </c>
      <c r="CQ79">
        <v>40520</v>
      </c>
      <c r="CR79">
        <v>40751</v>
      </c>
      <c r="CS79">
        <v>47205</v>
      </c>
      <c r="CT79">
        <v>44163</v>
      </c>
      <c r="CU79">
        <v>46874</v>
      </c>
      <c r="CV79">
        <v>27997</v>
      </c>
      <c r="CW79">
        <v>33145</v>
      </c>
      <c r="CX79">
        <v>33738</v>
      </c>
      <c r="CY79">
        <v>42253</v>
      </c>
      <c r="CZ79">
        <v>53763</v>
      </c>
      <c r="DA79">
        <v>52394</v>
      </c>
      <c r="DB79">
        <v>52896</v>
      </c>
      <c r="DC79">
        <v>52564</v>
      </c>
      <c r="DD79">
        <v>57986</v>
      </c>
      <c r="DE79">
        <v>51061</v>
      </c>
      <c r="DF79">
        <v>48479</v>
      </c>
      <c r="DG79">
        <v>56782</v>
      </c>
      <c r="DH79">
        <v>44867</v>
      </c>
      <c r="DI79">
        <v>43292</v>
      </c>
      <c r="DJ79">
        <v>47310</v>
      </c>
      <c r="DK79">
        <v>48949</v>
      </c>
      <c r="DL79">
        <v>53583</v>
      </c>
      <c r="DM79">
        <v>49914</v>
      </c>
      <c r="DN79">
        <v>58918</v>
      </c>
    </row>
    <row r="80" spans="1:118" x14ac:dyDescent="0.45">
      <c r="A80" s="3" t="s">
        <v>13</v>
      </c>
      <c r="B80" t="s">
        <v>50</v>
      </c>
      <c r="Y80" s="4">
        <v>0.40960000000000002</v>
      </c>
      <c r="Z80" s="4">
        <v>6.9099999999999995E-2</v>
      </c>
      <c r="AA80" s="4">
        <v>-0.14199999999999999</v>
      </c>
      <c r="AB80" s="4">
        <v>-1.8800000000000001E-2</v>
      </c>
      <c r="AC80" s="4">
        <v>-0.12529999999999999</v>
      </c>
      <c r="AD80" s="4">
        <v>-0.26540000000000002</v>
      </c>
      <c r="AE80" s="4">
        <v>-0.17530000000000001</v>
      </c>
      <c r="AF80" s="4">
        <v>-0.1724</v>
      </c>
      <c r="AG80" s="4">
        <v>-2.3699999999999999E-2</v>
      </c>
      <c r="AH80" s="4">
        <v>0.3347</v>
      </c>
      <c r="AI80" s="4">
        <v>0.35170000000000001</v>
      </c>
      <c r="AJ80" s="4">
        <v>0.45979999999999999</v>
      </c>
      <c r="AK80" s="4">
        <v>0.36609999999999998</v>
      </c>
      <c r="AL80" s="4">
        <v>0.35980000000000001</v>
      </c>
      <c r="AM80" s="4">
        <v>0.17810000000000001</v>
      </c>
      <c r="AN80" s="4">
        <v>6.2700000000000006E-2</v>
      </c>
      <c r="AO80" s="4">
        <v>0.2162</v>
      </c>
      <c r="AP80" s="4">
        <v>0.30020000000000002</v>
      </c>
      <c r="AQ80" s="4">
        <v>0.2306</v>
      </c>
      <c r="AR80" s="4">
        <v>0.27929999999999999</v>
      </c>
      <c r="AS80" s="4">
        <v>0.1789</v>
      </c>
      <c r="AT80" s="4">
        <v>0.14180000000000001</v>
      </c>
      <c r="AU80" s="4">
        <v>0.20899999999999999</v>
      </c>
      <c r="AV80" s="4">
        <v>0.2964</v>
      </c>
      <c r="AW80" s="4">
        <v>0.23089999999999999</v>
      </c>
      <c r="AX80" s="4">
        <v>0.20349999999999999</v>
      </c>
      <c r="AY80" s="4">
        <v>1.7299999999999999E-2</v>
      </c>
      <c r="AZ80" s="4">
        <v>-0.1009</v>
      </c>
      <c r="BA80" s="4">
        <v>-0.21609999999999999</v>
      </c>
      <c r="BB80" s="4">
        <v>-0.23269999999999999</v>
      </c>
      <c r="BC80" s="4">
        <v>-0.39379999999999998</v>
      </c>
      <c r="BD80" s="4">
        <v>-0.56410000000000005</v>
      </c>
      <c r="BE80" s="4">
        <v>-0.34470000000000001</v>
      </c>
      <c r="BF80" s="4">
        <v>-0.21590000000000001</v>
      </c>
      <c r="BG80" s="4">
        <v>4.6300000000000001E-2</v>
      </c>
      <c r="BH80" s="4">
        <v>0.90580000000000005</v>
      </c>
      <c r="BI80" s="4">
        <v>0.26079999999999998</v>
      </c>
      <c r="BJ80" s="4">
        <v>1.2200000000000001E-2</v>
      </c>
      <c r="BK80" s="4">
        <v>0.51270000000000004</v>
      </c>
      <c r="BL80" s="4">
        <v>0.24310000000000001</v>
      </c>
      <c r="BM80" s="4">
        <v>0.49740000000000001</v>
      </c>
      <c r="BN80" s="4">
        <v>-6.0999999999999999E-2</v>
      </c>
      <c r="BO80" s="4">
        <v>-0.24679999999999999</v>
      </c>
      <c r="BP80" s="4">
        <v>-0.1026</v>
      </c>
      <c r="BQ80" s="4">
        <v>-0.29349999999999998</v>
      </c>
      <c r="BR80" s="4">
        <v>0.23580000000000001</v>
      </c>
      <c r="BS80" s="4">
        <v>8.9800000000000005E-2</v>
      </c>
      <c r="BT80" s="4">
        <v>4.99E-2</v>
      </c>
      <c r="BU80" s="4">
        <v>0.52939999999999998</v>
      </c>
      <c r="BV80" s="4">
        <v>0.40720000000000001</v>
      </c>
      <c r="BW80" s="4">
        <v>0.68189999999999995</v>
      </c>
      <c r="BX80" s="4">
        <v>0.42680000000000001</v>
      </c>
      <c r="BY80" s="4">
        <v>0.24809999999999999</v>
      </c>
      <c r="BZ80" s="4">
        <v>0.17299999999999999</v>
      </c>
      <c r="CA80" s="4">
        <v>1.66E-2</v>
      </c>
      <c r="CB80" s="4">
        <v>-4.7800000000000002E-2</v>
      </c>
      <c r="CC80" s="4">
        <v>-1E-3</v>
      </c>
      <c r="CD80" s="4">
        <v>-0.12839999999999999</v>
      </c>
      <c r="CE80" s="4">
        <v>-0.12790000000000001</v>
      </c>
      <c r="CF80" s="4">
        <v>-0.1469</v>
      </c>
      <c r="CG80" s="4">
        <v>-0.29959999999999998</v>
      </c>
      <c r="CH80" s="4">
        <v>-7.2900000000000006E-2</v>
      </c>
      <c r="CI80" s="4">
        <v>0.1053</v>
      </c>
      <c r="CJ80" s="4">
        <v>0.1918</v>
      </c>
      <c r="CK80" s="4">
        <v>0.3508</v>
      </c>
      <c r="CL80" s="4">
        <v>0.13089999999999999</v>
      </c>
      <c r="CM80" s="4">
        <v>-0.1018</v>
      </c>
      <c r="CN80" s="4">
        <v>-0.1716</v>
      </c>
      <c r="CO80" s="4">
        <v>-0.25019999999999998</v>
      </c>
      <c r="CP80" s="4">
        <v>-0.15820000000000001</v>
      </c>
      <c r="CQ80" s="4">
        <v>-0.2384</v>
      </c>
      <c r="CR80" s="4">
        <v>-0.1434</v>
      </c>
      <c r="CS80" s="4">
        <v>6.5100000000000005E-2</v>
      </c>
      <c r="CT80" s="4">
        <v>-4.9799999999999997E-2</v>
      </c>
      <c r="CU80" s="4">
        <v>0.15679999999999999</v>
      </c>
      <c r="CV80" s="4">
        <v>-0.313</v>
      </c>
      <c r="CW80" s="4">
        <v>-0.29780000000000001</v>
      </c>
      <c r="CX80" s="4">
        <v>-0.2361</v>
      </c>
      <c r="CY80" s="4">
        <v>-9.8599999999999993E-2</v>
      </c>
      <c r="CZ80" s="4">
        <v>0.92030000000000001</v>
      </c>
      <c r="DA80" s="4">
        <v>0.58069999999999999</v>
      </c>
      <c r="DB80" s="4">
        <v>0.56789999999999996</v>
      </c>
      <c r="DC80" s="4">
        <v>0.24399999999999999</v>
      </c>
      <c r="DD80" s="4">
        <v>7.8600000000000003E-2</v>
      </c>
      <c r="DE80" s="4">
        <v>-2.5399999999999999E-2</v>
      </c>
      <c r="DF80" s="4">
        <v>-8.3500000000000005E-2</v>
      </c>
      <c r="DG80" s="4">
        <v>8.0199999999999994E-2</v>
      </c>
      <c r="DH80" s="4">
        <v>-0.2263</v>
      </c>
      <c r="DI80" s="4">
        <v>-0.1522</v>
      </c>
      <c r="DJ80" s="4">
        <v>-2.41E-2</v>
      </c>
      <c r="DK80" s="4">
        <v>-0.13800000000000001</v>
      </c>
      <c r="DL80" s="4">
        <v>0.1943</v>
      </c>
      <c r="DM80" s="4">
        <v>0.153</v>
      </c>
      <c r="DN80" s="4">
        <v>0.153</v>
      </c>
    </row>
    <row r="81" spans="1:118" x14ac:dyDescent="0.45">
      <c r="A81" s="3" t="s">
        <v>13</v>
      </c>
      <c r="B81" t="s">
        <v>51</v>
      </c>
      <c r="O81">
        <v>3187</v>
      </c>
      <c r="S81">
        <v>3933</v>
      </c>
      <c r="T81">
        <v>4141</v>
      </c>
      <c r="U81">
        <v>17898</v>
      </c>
      <c r="V81">
        <v>23402</v>
      </c>
      <c r="W81">
        <v>26811</v>
      </c>
      <c r="X81">
        <v>22593</v>
      </c>
      <c r="Y81">
        <v>22909</v>
      </c>
      <c r="Z81">
        <v>20355</v>
      </c>
      <c r="AA81">
        <v>19471</v>
      </c>
      <c r="AB81">
        <v>22277</v>
      </c>
      <c r="AC81">
        <v>20241</v>
      </c>
      <c r="AD81">
        <v>16634</v>
      </c>
      <c r="AE81">
        <v>22199</v>
      </c>
      <c r="AF81">
        <v>21457</v>
      </c>
      <c r="AG81">
        <v>23126</v>
      </c>
      <c r="AH81">
        <v>24588</v>
      </c>
      <c r="AI81">
        <v>31257</v>
      </c>
      <c r="AJ81">
        <v>32596</v>
      </c>
      <c r="AK81">
        <v>32082</v>
      </c>
      <c r="AL81">
        <v>33662</v>
      </c>
      <c r="AM81">
        <v>34962</v>
      </c>
      <c r="AN81">
        <v>33266</v>
      </c>
      <c r="AO81">
        <v>32764</v>
      </c>
      <c r="AP81">
        <v>43675</v>
      </c>
      <c r="AQ81">
        <v>46525</v>
      </c>
      <c r="AR81">
        <v>44945</v>
      </c>
      <c r="AS81">
        <v>49848</v>
      </c>
      <c r="AT81">
        <v>51669</v>
      </c>
      <c r="AU81">
        <v>52962</v>
      </c>
      <c r="AV81">
        <v>58479</v>
      </c>
      <c r="AW81">
        <v>59068</v>
      </c>
      <c r="AX81">
        <v>61469</v>
      </c>
      <c r="AY81">
        <v>54399</v>
      </c>
      <c r="AZ81">
        <v>52410</v>
      </c>
      <c r="BA81">
        <v>45056</v>
      </c>
      <c r="BB81">
        <v>40347</v>
      </c>
      <c r="BC81">
        <v>24734</v>
      </c>
      <c r="BD81">
        <v>24057</v>
      </c>
      <c r="BE81">
        <v>37035</v>
      </c>
      <c r="BF81">
        <v>39425</v>
      </c>
      <c r="BG81">
        <v>41452</v>
      </c>
      <c r="BH81">
        <v>55282</v>
      </c>
      <c r="BI81">
        <v>50281</v>
      </c>
      <c r="BJ81">
        <v>52046</v>
      </c>
      <c r="BK81">
        <v>67208</v>
      </c>
      <c r="BL81">
        <v>70102</v>
      </c>
      <c r="BM81">
        <v>73604</v>
      </c>
      <c r="BN81">
        <v>53312</v>
      </c>
      <c r="BO81">
        <v>54733</v>
      </c>
      <c r="BP81">
        <v>52265</v>
      </c>
      <c r="BQ81">
        <v>43097</v>
      </c>
      <c r="BR81">
        <v>46764</v>
      </c>
      <c r="BS81">
        <v>46751</v>
      </c>
      <c r="BT81">
        <v>57805</v>
      </c>
      <c r="BU81">
        <v>66990</v>
      </c>
      <c r="BV81">
        <v>65876</v>
      </c>
      <c r="BW81">
        <v>79079</v>
      </c>
      <c r="BX81">
        <v>75032</v>
      </c>
      <c r="BY81">
        <v>79416</v>
      </c>
      <c r="BZ81">
        <v>75515</v>
      </c>
      <c r="CA81">
        <v>74416</v>
      </c>
      <c r="CB81">
        <v>73563</v>
      </c>
      <c r="CC81">
        <v>78628</v>
      </c>
      <c r="CD81">
        <v>66646</v>
      </c>
      <c r="CE81">
        <v>66296</v>
      </c>
      <c r="CF81">
        <v>60208</v>
      </c>
      <c r="CG81">
        <v>50663</v>
      </c>
      <c r="CH81">
        <v>56946</v>
      </c>
      <c r="CI81">
        <v>67707</v>
      </c>
      <c r="CJ81">
        <v>64017</v>
      </c>
      <c r="CK81">
        <v>65940</v>
      </c>
      <c r="CL81">
        <v>63459</v>
      </c>
      <c r="CM81">
        <v>60931</v>
      </c>
      <c r="CN81">
        <v>54131</v>
      </c>
      <c r="CO81">
        <v>47255</v>
      </c>
      <c r="CP81">
        <v>51906</v>
      </c>
      <c r="CQ81">
        <v>42003</v>
      </c>
      <c r="CR81">
        <v>43580</v>
      </c>
      <c r="CS81">
        <v>46449</v>
      </c>
      <c r="CT81">
        <v>42458</v>
      </c>
      <c r="CU81">
        <v>48120</v>
      </c>
      <c r="CV81">
        <v>22843</v>
      </c>
      <c r="CW81">
        <v>27791</v>
      </c>
      <c r="CX81">
        <v>28299</v>
      </c>
      <c r="CY81">
        <v>41452</v>
      </c>
      <c r="CZ81">
        <v>52925</v>
      </c>
      <c r="DA81">
        <v>46240</v>
      </c>
      <c r="DB81">
        <v>52257</v>
      </c>
      <c r="DC81">
        <v>50713</v>
      </c>
      <c r="DD81">
        <v>52579</v>
      </c>
      <c r="DE81">
        <v>48284</v>
      </c>
      <c r="DF81">
        <v>44869</v>
      </c>
      <c r="DG81">
        <v>55283</v>
      </c>
      <c r="DH81">
        <v>45064</v>
      </c>
      <c r="DI81">
        <v>46449</v>
      </c>
      <c r="DJ81">
        <v>51845</v>
      </c>
      <c r="DK81">
        <v>47775</v>
      </c>
      <c r="DL81">
        <v>53594</v>
      </c>
      <c r="DM81">
        <v>48045</v>
      </c>
      <c r="DN81">
        <v>86375</v>
      </c>
    </row>
    <row r="82" spans="1:118" x14ac:dyDescent="0.45">
      <c r="A82" s="3" t="s">
        <v>13</v>
      </c>
      <c r="B82" t="s">
        <v>52</v>
      </c>
      <c r="U82">
        <v>26.2</v>
      </c>
      <c r="V82">
        <v>32.39</v>
      </c>
      <c r="W82">
        <v>28.08</v>
      </c>
      <c r="X82">
        <v>22.66</v>
      </c>
      <c r="Y82">
        <v>16.14</v>
      </c>
      <c r="Z82">
        <v>15.99</v>
      </c>
      <c r="AA82">
        <v>48.54</v>
      </c>
      <c r="AB82">
        <v>43.34</v>
      </c>
      <c r="AC82">
        <v>34.909999999999997</v>
      </c>
      <c r="AD82">
        <v>21.36</v>
      </c>
      <c r="AE82">
        <v>11.8</v>
      </c>
      <c r="AF82">
        <v>11.28</v>
      </c>
      <c r="AG82">
        <v>10.83</v>
      </c>
      <c r="AH82">
        <v>10.27</v>
      </c>
      <c r="AI82">
        <v>11.66</v>
      </c>
      <c r="AJ82">
        <v>11.09</v>
      </c>
      <c r="AK82">
        <v>9.66</v>
      </c>
      <c r="AL82">
        <v>9.9</v>
      </c>
      <c r="AM82">
        <v>10.93</v>
      </c>
      <c r="AN82">
        <v>9.11</v>
      </c>
      <c r="AO82">
        <v>7.43</v>
      </c>
      <c r="AP82">
        <v>8.4</v>
      </c>
      <c r="AQ82">
        <v>7.98</v>
      </c>
      <c r="AR82">
        <v>8.3699999999999992</v>
      </c>
      <c r="AS82">
        <v>14.13</v>
      </c>
      <c r="AT82">
        <v>14.31</v>
      </c>
      <c r="AU82">
        <v>7.28</v>
      </c>
      <c r="AV82">
        <v>7.39</v>
      </c>
      <c r="AW82">
        <v>6.89</v>
      </c>
      <c r="AX82">
        <v>7.48</v>
      </c>
      <c r="AY82">
        <v>10.92</v>
      </c>
      <c r="AZ82">
        <v>11.21</v>
      </c>
      <c r="BA82">
        <v>10.42</v>
      </c>
      <c r="BB82">
        <v>12.37</v>
      </c>
      <c r="BC82">
        <v>8.9700000000000006</v>
      </c>
      <c r="BD82">
        <v>9.83</v>
      </c>
      <c r="BE82">
        <v>-54.22</v>
      </c>
      <c r="BF82">
        <v>-18.3</v>
      </c>
      <c r="BG82">
        <v>-12.22</v>
      </c>
      <c r="BH82">
        <v>-35.9</v>
      </c>
      <c r="BI82">
        <v>15.72</v>
      </c>
      <c r="BJ82">
        <v>10.86</v>
      </c>
      <c r="BK82">
        <v>17.2</v>
      </c>
      <c r="BL82">
        <v>18.079999999999998</v>
      </c>
      <c r="BM82">
        <v>23.37</v>
      </c>
      <c r="BN82">
        <v>5.78</v>
      </c>
      <c r="BO82">
        <v>5.36</v>
      </c>
      <c r="BP82">
        <v>7.5</v>
      </c>
      <c r="BQ82">
        <v>5.0599999999999996</v>
      </c>
      <c r="BR82">
        <v>17.73</v>
      </c>
      <c r="BS82">
        <v>29.9</v>
      </c>
      <c r="BT82">
        <v>17.829999999999998</v>
      </c>
      <c r="BU82">
        <v>92.96</v>
      </c>
      <c r="BV82">
        <v>20.9</v>
      </c>
      <c r="BW82">
        <v>18.62</v>
      </c>
      <c r="BX82">
        <v>16.53</v>
      </c>
      <c r="BY82">
        <v>14.05</v>
      </c>
      <c r="BZ82">
        <v>10.84</v>
      </c>
      <c r="CA82">
        <v>9.93</v>
      </c>
      <c r="CB82">
        <v>8.0500000000000007</v>
      </c>
      <c r="CC82">
        <v>9.2899999999999991</v>
      </c>
      <c r="CD82">
        <v>8.99</v>
      </c>
      <c r="CE82">
        <v>10.28</v>
      </c>
      <c r="CF82">
        <v>9.1199999999999992</v>
      </c>
      <c r="CG82">
        <v>10.17</v>
      </c>
      <c r="CH82">
        <v>13.27</v>
      </c>
      <c r="CI82">
        <v>79.290000000000006</v>
      </c>
      <c r="CJ82">
        <v>-98.84</v>
      </c>
      <c r="CK82">
        <v>268.69</v>
      </c>
      <c r="CL82">
        <v>-123.25</v>
      </c>
      <c r="CM82">
        <v>13.62</v>
      </c>
      <c r="CN82">
        <v>11.1</v>
      </c>
      <c r="CO82">
        <v>10.39</v>
      </c>
      <c r="CP82">
        <v>8.86</v>
      </c>
      <c r="CQ82">
        <v>8.1300000000000008</v>
      </c>
      <c r="CR82">
        <v>8.02</v>
      </c>
      <c r="CS82">
        <v>7.97</v>
      </c>
      <c r="CT82">
        <v>6.14</v>
      </c>
      <c r="CU82">
        <v>8.19</v>
      </c>
      <c r="CV82">
        <v>3.2</v>
      </c>
      <c r="CW82">
        <v>4.6500000000000004</v>
      </c>
      <c r="CX82">
        <v>6.02</v>
      </c>
      <c r="CY82">
        <v>8.14</v>
      </c>
      <c r="CZ82">
        <v>48.22</v>
      </c>
      <c r="DA82">
        <v>11.87</v>
      </c>
      <c r="DB82">
        <v>9.98</v>
      </c>
      <c r="DC82">
        <v>7.9</v>
      </c>
      <c r="DD82">
        <v>7.31</v>
      </c>
      <c r="DE82">
        <v>9.3699999999999992</v>
      </c>
      <c r="DF82">
        <v>9.64</v>
      </c>
      <c r="DG82">
        <v>11.14</v>
      </c>
      <c r="DH82">
        <v>12.67</v>
      </c>
      <c r="DI82">
        <v>14.28</v>
      </c>
      <c r="DJ82">
        <v>20.09</v>
      </c>
      <c r="DK82">
        <v>35.47</v>
      </c>
      <c r="DL82">
        <v>24.74</v>
      </c>
      <c r="DM82">
        <v>18.43</v>
      </c>
      <c r="DN82">
        <v>22.9</v>
      </c>
    </row>
    <row r="83" spans="1:118" x14ac:dyDescent="0.45">
      <c r="A83" s="3" t="s">
        <v>13</v>
      </c>
      <c r="B83" t="s">
        <v>53</v>
      </c>
      <c r="U83">
        <v>0.57999999999999996</v>
      </c>
      <c r="V83">
        <v>0.68</v>
      </c>
      <c r="W83">
        <v>0.86</v>
      </c>
      <c r="X83">
        <v>0.73</v>
      </c>
      <c r="Y83">
        <v>0.75</v>
      </c>
      <c r="Z83">
        <v>0.7</v>
      </c>
      <c r="AA83">
        <v>0.74</v>
      </c>
      <c r="AB83">
        <v>0.71</v>
      </c>
      <c r="AC83">
        <v>0.64</v>
      </c>
      <c r="AD83">
        <v>0.5</v>
      </c>
      <c r="AE83">
        <v>0.57999999999999996</v>
      </c>
      <c r="AF83">
        <v>0.56000000000000005</v>
      </c>
      <c r="AG83">
        <v>0.59</v>
      </c>
      <c r="AH83">
        <v>0.62</v>
      </c>
      <c r="AI83">
        <v>0.73</v>
      </c>
      <c r="AJ83">
        <v>0.74</v>
      </c>
      <c r="AK83">
        <v>0.73</v>
      </c>
      <c r="AL83">
        <v>0.76</v>
      </c>
      <c r="AM83">
        <v>0.78</v>
      </c>
      <c r="AN83">
        <v>0.72</v>
      </c>
      <c r="AO83">
        <v>0.8</v>
      </c>
      <c r="AP83">
        <v>0.88</v>
      </c>
      <c r="AQ83">
        <v>0.83</v>
      </c>
      <c r="AR83">
        <v>0.8</v>
      </c>
      <c r="AS83">
        <v>0.84</v>
      </c>
      <c r="AT83">
        <v>0.92</v>
      </c>
      <c r="AU83">
        <v>1.05</v>
      </c>
      <c r="AV83">
        <v>1.07</v>
      </c>
      <c r="AW83">
        <v>1.04</v>
      </c>
      <c r="AX83">
        <v>1.1399999999999999</v>
      </c>
      <c r="AY83">
        <v>0.97</v>
      </c>
      <c r="AZ83">
        <v>0.88</v>
      </c>
      <c r="BA83">
        <v>0.79</v>
      </c>
      <c r="BB83">
        <v>0.81</v>
      </c>
      <c r="BC83">
        <v>0.54</v>
      </c>
      <c r="BD83">
        <v>0.38</v>
      </c>
      <c r="BE83">
        <v>0.54</v>
      </c>
      <c r="BF83">
        <v>0.73</v>
      </c>
      <c r="BG83">
        <v>0.71</v>
      </c>
      <c r="BH83">
        <v>0.82</v>
      </c>
      <c r="BI83">
        <v>0.63</v>
      </c>
      <c r="BJ83">
        <v>0.61</v>
      </c>
      <c r="BK83">
        <v>0.84</v>
      </c>
      <c r="BL83">
        <v>0.8</v>
      </c>
      <c r="BM83">
        <v>0.8</v>
      </c>
      <c r="BN83">
        <v>0.45</v>
      </c>
      <c r="BO83">
        <v>0.47</v>
      </c>
      <c r="BP83">
        <v>0.56000000000000005</v>
      </c>
      <c r="BQ83">
        <v>0.46</v>
      </c>
      <c r="BR83">
        <v>0.54</v>
      </c>
      <c r="BS83">
        <v>0.53</v>
      </c>
      <c r="BT83">
        <v>0.6</v>
      </c>
      <c r="BU83">
        <v>0.75</v>
      </c>
      <c r="BV83">
        <v>0.77</v>
      </c>
      <c r="BW83">
        <v>0.89</v>
      </c>
      <c r="BX83">
        <v>0.88</v>
      </c>
      <c r="BY83">
        <v>0.89</v>
      </c>
      <c r="BZ83">
        <v>0.83</v>
      </c>
      <c r="CA83">
        <v>0.84</v>
      </c>
      <c r="CB83">
        <v>0.75</v>
      </c>
      <c r="CC83">
        <v>0.86</v>
      </c>
      <c r="CD83">
        <v>0.73</v>
      </c>
      <c r="CE83">
        <v>0.87</v>
      </c>
      <c r="CF83">
        <v>0.79</v>
      </c>
      <c r="CG83">
        <v>0.73</v>
      </c>
      <c r="CH83">
        <v>0.84</v>
      </c>
      <c r="CI83">
        <v>0.97</v>
      </c>
      <c r="CJ83">
        <v>0.98</v>
      </c>
      <c r="CK83">
        <v>1</v>
      </c>
      <c r="CL83">
        <v>0.93</v>
      </c>
      <c r="CM83">
        <v>0.85</v>
      </c>
      <c r="CN83">
        <v>0.77</v>
      </c>
      <c r="CO83">
        <v>0.65</v>
      </c>
      <c r="CP83">
        <v>0.68</v>
      </c>
      <c r="CQ83">
        <v>0.6</v>
      </c>
      <c r="CR83">
        <v>0.59</v>
      </c>
      <c r="CS83">
        <v>0.72</v>
      </c>
      <c r="CT83">
        <v>0.65</v>
      </c>
      <c r="CU83">
        <v>0.67</v>
      </c>
      <c r="CV83">
        <v>0.39</v>
      </c>
      <c r="CW83">
        <v>0.49</v>
      </c>
      <c r="CX83">
        <v>0.52</v>
      </c>
      <c r="CY83">
        <v>0.62</v>
      </c>
      <c r="CZ83">
        <v>0.83</v>
      </c>
      <c r="DA83">
        <v>0.75</v>
      </c>
      <c r="DB83">
        <v>0.75</v>
      </c>
      <c r="DC83">
        <v>0.77</v>
      </c>
      <c r="DD83">
        <v>0.85</v>
      </c>
      <c r="DE83">
        <v>0.78</v>
      </c>
      <c r="DF83">
        <v>0.68</v>
      </c>
      <c r="DG83">
        <v>0.83</v>
      </c>
      <c r="DH83">
        <v>0.65</v>
      </c>
      <c r="DI83">
        <v>0.62</v>
      </c>
      <c r="DJ83">
        <v>0.75</v>
      </c>
      <c r="DK83">
        <v>0.73</v>
      </c>
      <c r="DL83">
        <v>0.79</v>
      </c>
      <c r="DM83">
        <v>0.73</v>
      </c>
      <c r="DN83">
        <v>0.89</v>
      </c>
    </row>
    <row r="84" spans="1:118" x14ac:dyDescent="0.45">
      <c r="A84" s="3" t="s">
        <v>13</v>
      </c>
      <c r="B84" t="s">
        <v>54</v>
      </c>
      <c r="U84">
        <v>1.1299999999999999</v>
      </c>
      <c r="V84">
        <v>1.34</v>
      </c>
      <c r="W84">
        <v>1.63</v>
      </c>
      <c r="X84">
        <v>1.34</v>
      </c>
      <c r="Y84">
        <v>1.39</v>
      </c>
      <c r="Z84">
        <v>1.29</v>
      </c>
      <c r="AA84">
        <v>1.43</v>
      </c>
      <c r="AB84">
        <v>1.46</v>
      </c>
      <c r="AC84">
        <v>1.26</v>
      </c>
      <c r="AD84">
        <v>0.94</v>
      </c>
      <c r="AE84">
        <v>1.0900000000000001</v>
      </c>
      <c r="AF84">
        <v>1.02</v>
      </c>
      <c r="AG84">
        <v>0.96</v>
      </c>
      <c r="AH84">
        <v>1.02</v>
      </c>
      <c r="AI84">
        <v>1.21</v>
      </c>
      <c r="AJ84">
        <v>1.21</v>
      </c>
      <c r="AK84">
        <v>1.27</v>
      </c>
      <c r="AL84">
        <v>1.26</v>
      </c>
      <c r="AM84">
        <v>1.32</v>
      </c>
      <c r="AN84">
        <v>1.24</v>
      </c>
      <c r="AO84">
        <v>1.17</v>
      </c>
      <c r="AP84">
        <v>1.31</v>
      </c>
      <c r="AQ84">
        <v>1.27</v>
      </c>
      <c r="AR84">
        <v>1.28</v>
      </c>
      <c r="AS84">
        <v>1.4</v>
      </c>
      <c r="AT84">
        <v>1.36</v>
      </c>
      <c r="AU84">
        <v>1.33</v>
      </c>
      <c r="AV84">
        <v>1.4</v>
      </c>
      <c r="AW84">
        <v>1.43</v>
      </c>
      <c r="AX84">
        <v>1.49</v>
      </c>
      <c r="AY84">
        <v>1.3</v>
      </c>
      <c r="AZ84">
        <v>1.3</v>
      </c>
      <c r="BA84">
        <v>1.1499999999999999</v>
      </c>
      <c r="BB84">
        <v>1.43</v>
      </c>
      <c r="BC84">
        <v>1.17</v>
      </c>
      <c r="BD84">
        <v>0.81</v>
      </c>
      <c r="BE84">
        <v>0.9</v>
      </c>
      <c r="BF84">
        <v>0.91</v>
      </c>
      <c r="BG84">
        <v>0.87</v>
      </c>
      <c r="BH84">
        <v>0.99</v>
      </c>
      <c r="BI84">
        <v>0.79</v>
      </c>
      <c r="BJ84">
        <v>0.68</v>
      </c>
      <c r="BK84">
        <v>0.9</v>
      </c>
      <c r="BL84">
        <v>0.89</v>
      </c>
      <c r="BM84">
        <v>0.87</v>
      </c>
      <c r="BN84">
        <v>0.49</v>
      </c>
      <c r="BO84">
        <v>0.56999999999999995</v>
      </c>
      <c r="BP84">
        <v>0.68</v>
      </c>
      <c r="BQ84">
        <v>0.53</v>
      </c>
      <c r="BR84">
        <v>0.56999999999999995</v>
      </c>
      <c r="BS84">
        <v>0.56000000000000005</v>
      </c>
      <c r="BT84">
        <v>0.65</v>
      </c>
      <c r="BU84">
        <v>0.84</v>
      </c>
      <c r="BV84">
        <v>0.85</v>
      </c>
      <c r="BW84">
        <v>0.98</v>
      </c>
      <c r="BX84">
        <v>0.9</v>
      </c>
      <c r="BY84">
        <v>0.9</v>
      </c>
      <c r="BZ84">
        <v>0.85</v>
      </c>
      <c r="CA84">
        <v>0.85</v>
      </c>
      <c r="CB84">
        <v>0.77</v>
      </c>
      <c r="CC84">
        <v>0.9</v>
      </c>
      <c r="CD84">
        <v>0.75</v>
      </c>
      <c r="CE84">
        <v>0.79</v>
      </c>
      <c r="CF84">
        <v>0.64</v>
      </c>
      <c r="CG84">
        <v>0.55000000000000004</v>
      </c>
      <c r="CH84">
        <v>0.62</v>
      </c>
      <c r="CI84">
        <v>0.88</v>
      </c>
      <c r="CJ84">
        <v>0.85</v>
      </c>
      <c r="CK84">
        <v>0.85</v>
      </c>
      <c r="CL84">
        <v>0.97</v>
      </c>
      <c r="CM84">
        <v>0.91</v>
      </c>
      <c r="CN84">
        <v>0.85</v>
      </c>
      <c r="CO84">
        <v>0.83</v>
      </c>
      <c r="CP84">
        <v>0.9</v>
      </c>
      <c r="CQ84">
        <v>0.77</v>
      </c>
      <c r="CR84">
        <v>0.7</v>
      </c>
      <c r="CS84">
        <v>0.74</v>
      </c>
      <c r="CT84">
        <v>0.65</v>
      </c>
      <c r="CU84">
        <v>0.71</v>
      </c>
      <c r="CV84">
        <v>0.4</v>
      </c>
      <c r="CW84">
        <v>0.44</v>
      </c>
      <c r="CX84">
        <v>0.46</v>
      </c>
      <c r="CY84">
        <v>0.56999999999999995</v>
      </c>
      <c r="CZ84">
        <v>0.82</v>
      </c>
      <c r="DA84">
        <v>0.76</v>
      </c>
      <c r="DB84">
        <v>0.77</v>
      </c>
      <c r="DC84">
        <v>0.78</v>
      </c>
      <c r="DD84">
        <v>1.08</v>
      </c>
      <c r="DE84">
        <v>1.38</v>
      </c>
      <c r="DF84">
        <v>1.93</v>
      </c>
      <c r="DG84">
        <v>1.9</v>
      </c>
      <c r="DH84">
        <v>1.39</v>
      </c>
      <c r="DI84">
        <v>1.43</v>
      </c>
      <c r="DJ84">
        <v>1.84</v>
      </c>
      <c r="DK84">
        <v>1.63</v>
      </c>
      <c r="DL84">
        <v>1.88</v>
      </c>
      <c r="DM84">
        <v>1.83</v>
      </c>
      <c r="DN84">
        <v>2.17</v>
      </c>
    </row>
    <row r="85" spans="1:118" x14ac:dyDescent="0.45">
      <c r="A85" s="3" t="s">
        <v>13</v>
      </c>
      <c r="B85" t="s">
        <v>55</v>
      </c>
      <c r="U85">
        <v>4.58</v>
      </c>
      <c r="V85">
        <v>16.84</v>
      </c>
      <c r="W85">
        <v>8.17</v>
      </c>
      <c r="X85">
        <v>9.2799999999999994</v>
      </c>
      <c r="Y85">
        <v>5.33</v>
      </c>
      <c r="Z85">
        <v>4.08</v>
      </c>
      <c r="AA85">
        <v>5.39</v>
      </c>
      <c r="AB85">
        <v>5.4</v>
      </c>
      <c r="AC85">
        <v>4.9800000000000004</v>
      </c>
      <c r="AD85">
        <v>4.26</v>
      </c>
      <c r="AE85">
        <v>4.53</v>
      </c>
      <c r="AF85">
        <v>4.12</v>
      </c>
      <c r="AG85">
        <v>3.62</v>
      </c>
      <c r="AH85">
        <v>3.18</v>
      </c>
      <c r="AI85">
        <v>4.18</v>
      </c>
      <c r="AJ85">
        <v>4.3</v>
      </c>
      <c r="AK85">
        <v>4.29</v>
      </c>
      <c r="AL85">
        <v>5.33</v>
      </c>
      <c r="AM85">
        <v>4.63</v>
      </c>
      <c r="AN85">
        <v>4.07</v>
      </c>
      <c r="AO85">
        <v>4.8899999999999997</v>
      </c>
      <c r="AP85">
        <v>5.32</v>
      </c>
      <c r="AQ85">
        <v>4.63</v>
      </c>
      <c r="AR85">
        <v>4.21</v>
      </c>
      <c r="AS85">
        <v>4.6100000000000003</v>
      </c>
      <c r="AT85">
        <v>4.75</v>
      </c>
      <c r="AU85">
        <v>6.84</v>
      </c>
      <c r="AV85">
        <v>7.41</v>
      </c>
      <c r="AW85">
        <v>7.17</v>
      </c>
      <c r="AX85">
        <v>6.82</v>
      </c>
      <c r="AY85">
        <v>4.6100000000000003</v>
      </c>
      <c r="AZ85">
        <v>3.8</v>
      </c>
      <c r="BA85">
        <v>3.35</v>
      </c>
      <c r="BB85">
        <v>3.98</v>
      </c>
      <c r="BC85">
        <v>2.58</v>
      </c>
      <c r="BD85">
        <v>3.02</v>
      </c>
      <c r="BE85">
        <v>6.05</v>
      </c>
      <c r="BF85">
        <v>4.8600000000000003</v>
      </c>
      <c r="BG85">
        <v>7.61</v>
      </c>
      <c r="BH85">
        <v>4.6399999999999997</v>
      </c>
      <c r="BI85">
        <v>3.46</v>
      </c>
      <c r="BJ85">
        <v>5.0199999999999996</v>
      </c>
      <c r="BK85">
        <v>5.48</v>
      </c>
      <c r="BL85">
        <v>5.12</v>
      </c>
      <c r="BM85">
        <v>4.28</v>
      </c>
      <c r="BN85">
        <v>2.5</v>
      </c>
      <c r="BO85">
        <v>3.21</v>
      </c>
      <c r="BP85">
        <v>3.16</v>
      </c>
      <c r="BQ85">
        <v>2.1</v>
      </c>
      <c r="BR85">
        <v>2.21</v>
      </c>
      <c r="BS85">
        <v>2.09</v>
      </c>
      <c r="BT85">
        <v>2.94</v>
      </c>
      <c r="BU85">
        <v>4.05</v>
      </c>
      <c r="BV85">
        <v>4.34</v>
      </c>
      <c r="BW85">
        <v>3.75</v>
      </c>
      <c r="BX85">
        <v>3.74</v>
      </c>
      <c r="BY85">
        <v>3.97</v>
      </c>
      <c r="BZ85">
        <v>3.53</v>
      </c>
      <c r="CA85">
        <v>3.75</v>
      </c>
      <c r="CB85">
        <v>3.41</v>
      </c>
      <c r="CC85">
        <v>3.82</v>
      </c>
      <c r="CD85">
        <v>3.52</v>
      </c>
      <c r="CE85">
        <v>3.81</v>
      </c>
      <c r="CF85">
        <v>3.63</v>
      </c>
      <c r="CG85">
        <v>3.27</v>
      </c>
      <c r="CH85">
        <v>3.58</v>
      </c>
      <c r="CI85">
        <v>4.01</v>
      </c>
      <c r="CJ85">
        <v>3.84</v>
      </c>
      <c r="CK85">
        <v>4.2</v>
      </c>
      <c r="CL85">
        <v>3.48</v>
      </c>
      <c r="CM85">
        <v>4.33</v>
      </c>
      <c r="CN85">
        <v>4.1399999999999997</v>
      </c>
      <c r="CO85">
        <v>3.24</v>
      </c>
      <c r="CP85">
        <v>3.72</v>
      </c>
      <c r="CQ85">
        <v>3.45</v>
      </c>
      <c r="CR85">
        <v>3.26</v>
      </c>
      <c r="CS85">
        <v>5.08</v>
      </c>
      <c r="CT85">
        <v>4.46</v>
      </c>
      <c r="CU85">
        <v>3.4</v>
      </c>
      <c r="CV85">
        <v>2.06</v>
      </c>
      <c r="CW85">
        <v>2.76</v>
      </c>
      <c r="CX85">
        <v>2.89</v>
      </c>
      <c r="CY85">
        <v>3.63</v>
      </c>
      <c r="CZ85">
        <v>4.76</v>
      </c>
      <c r="DA85">
        <v>4.13</v>
      </c>
      <c r="DB85">
        <v>4.26</v>
      </c>
      <c r="DC85">
        <v>4.26</v>
      </c>
      <c r="DD85">
        <v>4.5</v>
      </c>
      <c r="DE85">
        <v>3.4</v>
      </c>
      <c r="DF85">
        <v>3.06</v>
      </c>
      <c r="DG85">
        <v>4.3499999999999996</v>
      </c>
      <c r="DH85">
        <v>3.44</v>
      </c>
      <c r="DI85">
        <v>3.71</v>
      </c>
      <c r="DJ85">
        <v>4.3600000000000003</v>
      </c>
      <c r="DK85">
        <v>3.57</v>
      </c>
      <c r="DL85">
        <v>3.82</v>
      </c>
      <c r="DM85">
        <v>3.45</v>
      </c>
      <c r="DN85">
        <v>4.07</v>
      </c>
    </row>
    <row r="86" spans="1:118" x14ac:dyDescent="0.45">
      <c r="A86" s="3" t="s">
        <v>13</v>
      </c>
      <c r="B86" t="s">
        <v>56</v>
      </c>
      <c r="U86">
        <v>4.58</v>
      </c>
      <c r="V86">
        <v>16.84</v>
      </c>
      <c r="W86">
        <v>8.17</v>
      </c>
      <c r="X86">
        <v>9.2799999999999994</v>
      </c>
      <c r="Y86">
        <v>5.33</v>
      </c>
      <c r="Z86">
        <v>4.08</v>
      </c>
      <c r="AA86">
        <v>5.39</v>
      </c>
      <c r="AB86">
        <v>5.4</v>
      </c>
      <c r="AC86">
        <v>4.9800000000000004</v>
      </c>
      <c r="AD86">
        <v>4.26</v>
      </c>
      <c r="AE86">
        <v>4.53</v>
      </c>
      <c r="AF86">
        <v>4.12</v>
      </c>
      <c r="AG86">
        <v>3.62</v>
      </c>
      <c r="AH86">
        <v>3.18</v>
      </c>
      <c r="AI86">
        <v>4.18</v>
      </c>
      <c r="AJ86">
        <v>4.3</v>
      </c>
      <c r="AK86">
        <v>4.29</v>
      </c>
      <c r="AL86">
        <v>5.33</v>
      </c>
      <c r="AM86">
        <v>4.63</v>
      </c>
      <c r="AN86">
        <v>4.07</v>
      </c>
      <c r="AO86">
        <v>4.8899999999999997</v>
      </c>
      <c r="AP86">
        <v>5.32</v>
      </c>
      <c r="AQ86">
        <v>4.63</v>
      </c>
      <c r="AR86">
        <v>4.21</v>
      </c>
      <c r="AS86">
        <v>4.6100000000000003</v>
      </c>
      <c r="AT86">
        <v>4.75</v>
      </c>
      <c r="AU86">
        <v>6.84</v>
      </c>
      <c r="AV86">
        <v>7.41</v>
      </c>
      <c r="AW86">
        <v>7.17</v>
      </c>
      <c r="AX86">
        <v>6.82</v>
      </c>
      <c r="AY86">
        <v>4.6100000000000003</v>
      </c>
      <c r="AZ86">
        <v>3.8</v>
      </c>
      <c r="BA86">
        <v>3.35</v>
      </c>
      <c r="BB86">
        <v>3.98</v>
      </c>
      <c r="BC86">
        <v>2.58</v>
      </c>
      <c r="BD86">
        <v>3.02</v>
      </c>
      <c r="BE86">
        <v>6.05</v>
      </c>
      <c r="BF86">
        <v>4.8600000000000003</v>
      </c>
      <c r="BG86">
        <v>7.61</v>
      </c>
      <c r="BH86">
        <v>4.6399999999999997</v>
      </c>
      <c r="BI86">
        <v>3.46</v>
      </c>
      <c r="BJ86">
        <v>5.0199999999999996</v>
      </c>
      <c r="BK86">
        <v>5.48</v>
      </c>
      <c r="BL86">
        <v>5.12</v>
      </c>
      <c r="BM86">
        <v>4.28</v>
      </c>
      <c r="BN86">
        <v>2.5</v>
      </c>
      <c r="BO86">
        <v>3.21</v>
      </c>
      <c r="BP86">
        <v>3.16</v>
      </c>
      <c r="BQ86">
        <v>2.1</v>
      </c>
      <c r="BR86">
        <v>2.21</v>
      </c>
      <c r="BS86">
        <v>2.09</v>
      </c>
      <c r="BT86">
        <v>2.94</v>
      </c>
      <c r="BU86">
        <v>4.05</v>
      </c>
      <c r="BV86">
        <v>4.34</v>
      </c>
      <c r="BW86">
        <v>3.75</v>
      </c>
      <c r="BX86">
        <v>3.74</v>
      </c>
      <c r="BY86">
        <v>3.97</v>
      </c>
      <c r="BZ86">
        <v>3.53</v>
      </c>
      <c r="CA86">
        <v>3.75</v>
      </c>
      <c r="CB86">
        <v>3.41</v>
      </c>
      <c r="CC86">
        <v>3.82</v>
      </c>
      <c r="CD86">
        <v>3.52</v>
      </c>
      <c r="CE86">
        <v>3.81</v>
      </c>
      <c r="CF86">
        <v>3.63</v>
      </c>
      <c r="CG86">
        <v>3.27</v>
      </c>
      <c r="CH86">
        <v>3.58</v>
      </c>
      <c r="CI86">
        <v>4.01</v>
      </c>
      <c r="CJ86">
        <v>3.84</v>
      </c>
      <c r="CK86">
        <v>4.2</v>
      </c>
      <c r="CL86">
        <v>3.48</v>
      </c>
      <c r="CM86">
        <v>4.33</v>
      </c>
      <c r="CN86">
        <v>4.1399999999999997</v>
      </c>
      <c r="CO86">
        <v>3.24</v>
      </c>
      <c r="CP86">
        <v>3.72</v>
      </c>
      <c r="CQ86">
        <v>3.45</v>
      </c>
      <c r="CR86">
        <v>3.26</v>
      </c>
      <c r="CS86">
        <v>5.08</v>
      </c>
      <c r="CT86">
        <v>4.46</v>
      </c>
      <c r="CU86">
        <v>3.4</v>
      </c>
      <c r="CV86">
        <v>2.06</v>
      </c>
      <c r="CW86">
        <v>2.76</v>
      </c>
      <c r="CX86">
        <v>2.89</v>
      </c>
      <c r="CY86">
        <v>3.63</v>
      </c>
      <c r="CZ86">
        <v>4.76</v>
      </c>
      <c r="DA86">
        <v>4.13</v>
      </c>
      <c r="DB86">
        <v>4.26</v>
      </c>
      <c r="DC86">
        <v>4.26</v>
      </c>
      <c r="DD86">
        <v>4.5</v>
      </c>
      <c r="DE86">
        <v>3.4</v>
      </c>
      <c r="DF86">
        <v>3.06</v>
      </c>
      <c r="DG86">
        <v>4.3499999999999996</v>
      </c>
      <c r="DH86">
        <v>3.44</v>
      </c>
      <c r="DI86">
        <v>3.71</v>
      </c>
      <c r="DJ86">
        <v>4.3600000000000003</v>
      </c>
      <c r="DK86">
        <v>3.57</v>
      </c>
      <c r="DL86">
        <v>3.82</v>
      </c>
      <c r="DM86">
        <v>3.45</v>
      </c>
      <c r="DN86">
        <v>4.07</v>
      </c>
    </row>
    <row r="87" spans="1:118" x14ac:dyDescent="0.45">
      <c r="A87" s="3" t="s">
        <v>13</v>
      </c>
      <c r="B87" t="s">
        <v>57</v>
      </c>
      <c r="O87">
        <v>0.44</v>
      </c>
      <c r="S87">
        <v>0.49</v>
      </c>
      <c r="T87">
        <v>0.46</v>
      </c>
      <c r="U87">
        <v>0.32</v>
      </c>
      <c r="V87">
        <v>0.31</v>
      </c>
      <c r="W87">
        <v>0.21</v>
      </c>
      <c r="X87">
        <v>0.24</v>
      </c>
      <c r="Y87">
        <v>0.26</v>
      </c>
      <c r="Z87">
        <v>0.18</v>
      </c>
      <c r="AA87">
        <v>0.25</v>
      </c>
      <c r="AB87">
        <v>0.26</v>
      </c>
      <c r="AC87">
        <v>0.22</v>
      </c>
      <c r="AD87">
        <v>0.25</v>
      </c>
      <c r="AE87">
        <v>0.32</v>
      </c>
      <c r="AF87">
        <v>0.44</v>
      </c>
      <c r="AG87">
        <v>0.44</v>
      </c>
      <c r="AH87">
        <v>0.41</v>
      </c>
      <c r="AI87">
        <v>0.44</v>
      </c>
      <c r="AJ87">
        <v>0.39</v>
      </c>
      <c r="AK87">
        <v>0.44</v>
      </c>
      <c r="AL87">
        <v>0.36</v>
      </c>
      <c r="AM87">
        <v>0.39</v>
      </c>
      <c r="AN87">
        <v>0.37</v>
      </c>
      <c r="AO87">
        <v>0.48</v>
      </c>
      <c r="AP87">
        <v>0.45</v>
      </c>
      <c r="AQ87">
        <v>0.46</v>
      </c>
      <c r="AR87">
        <v>0.47</v>
      </c>
      <c r="AS87">
        <v>0.55000000000000004</v>
      </c>
      <c r="AT87">
        <v>0.46</v>
      </c>
      <c r="AU87">
        <v>0.45</v>
      </c>
      <c r="AV87">
        <v>0.51</v>
      </c>
      <c r="AW87">
        <v>0.53</v>
      </c>
      <c r="AX87">
        <v>0.53</v>
      </c>
      <c r="AY87">
        <v>0.53</v>
      </c>
      <c r="AZ87">
        <v>0.62</v>
      </c>
      <c r="BA87">
        <v>0.66</v>
      </c>
      <c r="BB87">
        <v>0.75</v>
      </c>
      <c r="BC87">
        <v>0.9</v>
      </c>
      <c r="BD87">
        <v>1.08</v>
      </c>
      <c r="BE87">
        <v>0.94</v>
      </c>
      <c r="BF87">
        <v>0.7</v>
      </c>
      <c r="BG87">
        <v>0.68</v>
      </c>
      <c r="BH87">
        <v>0.81</v>
      </c>
      <c r="BI87">
        <v>0.76</v>
      </c>
      <c r="BJ87">
        <v>0.76</v>
      </c>
      <c r="BK87">
        <v>0.75</v>
      </c>
      <c r="BL87">
        <v>0.74</v>
      </c>
      <c r="BM87">
        <v>0.69</v>
      </c>
      <c r="BN87">
        <v>0.56000000000000005</v>
      </c>
      <c r="BO87">
        <v>0.56000000000000005</v>
      </c>
      <c r="BP87">
        <v>0.53</v>
      </c>
      <c r="BQ87">
        <v>0.42</v>
      </c>
      <c r="BR87">
        <v>0.42</v>
      </c>
      <c r="BS87">
        <v>0.41</v>
      </c>
      <c r="BT87">
        <v>0.41</v>
      </c>
      <c r="BU87">
        <v>0.43</v>
      </c>
      <c r="BV87">
        <v>0.42</v>
      </c>
      <c r="BW87">
        <v>0.43</v>
      </c>
      <c r="BX87">
        <v>0.37</v>
      </c>
      <c r="BY87">
        <v>0.35</v>
      </c>
      <c r="BZ87">
        <v>0.34</v>
      </c>
      <c r="CA87">
        <v>0.33</v>
      </c>
      <c r="CB87">
        <v>0.34</v>
      </c>
      <c r="CC87">
        <v>0.35</v>
      </c>
      <c r="CD87">
        <v>0.34</v>
      </c>
      <c r="CE87">
        <v>0.37</v>
      </c>
      <c r="CF87">
        <v>0.33</v>
      </c>
      <c r="CG87">
        <v>0.3</v>
      </c>
      <c r="CH87">
        <v>0.31</v>
      </c>
      <c r="CI87">
        <v>0.31</v>
      </c>
      <c r="CJ87">
        <v>0.35</v>
      </c>
      <c r="CK87">
        <v>0.35</v>
      </c>
      <c r="CL87">
        <v>0.37</v>
      </c>
      <c r="CM87">
        <v>0.35</v>
      </c>
      <c r="CN87">
        <v>0.36</v>
      </c>
      <c r="CO87">
        <v>0.36</v>
      </c>
      <c r="CP87">
        <v>0.35</v>
      </c>
      <c r="CQ87">
        <v>0.33</v>
      </c>
      <c r="CR87">
        <v>0.3</v>
      </c>
      <c r="CS87">
        <v>0.28000000000000003</v>
      </c>
      <c r="CT87">
        <v>0.26</v>
      </c>
      <c r="CU87">
        <v>0.27</v>
      </c>
      <c r="CV87">
        <v>0.27</v>
      </c>
      <c r="CW87">
        <v>0.25</v>
      </c>
      <c r="CX87">
        <v>0.26</v>
      </c>
      <c r="CY87">
        <v>0.25</v>
      </c>
      <c r="CZ87">
        <v>0.28999999999999998</v>
      </c>
      <c r="DA87">
        <v>0.27</v>
      </c>
      <c r="DB87">
        <v>0.27</v>
      </c>
      <c r="DC87">
        <v>0.27</v>
      </c>
      <c r="DD87">
        <v>0.34</v>
      </c>
      <c r="DE87">
        <v>0.48</v>
      </c>
      <c r="DF87">
        <v>0.74</v>
      </c>
      <c r="DG87">
        <v>0.63</v>
      </c>
      <c r="DH87">
        <v>0.57999999999999996</v>
      </c>
      <c r="DI87">
        <v>0.61</v>
      </c>
      <c r="DJ87">
        <v>0.76</v>
      </c>
      <c r="DK87">
        <v>0.65</v>
      </c>
      <c r="DL87">
        <v>0.7</v>
      </c>
      <c r="DM87">
        <v>0.69</v>
      </c>
      <c r="DN87">
        <v>0.69</v>
      </c>
    </row>
    <row r="88" spans="1:118" x14ac:dyDescent="0.45">
      <c r="A88" s="3" t="s">
        <v>13</v>
      </c>
      <c r="B88" t="s">
        <v>59</v>
      </c>
      <c r="S88" s="4">
        <v>3.09E-2</v>
      </c>
      <c r="T88" s="4">
        <v>3.1E-2</v>
      </c>
      <c r="U88" s="4">
        <v>3.15E-2</v>
      </c>
      <c r="V88" s="4">
        <v>2.9399999999999999E-2</v>
      </c>
      <c r="W88" s="4">
        <v>4.4200000000000003E-2</v>
      </c>
      <c r="X88" s="4">
        <v>4.41E-2</v>
      </c>
      <c r="Y88" s="4">
        <v>6.4399999999999999E-2</v>
      </c>
      <c r="Z88" s="4">
        <v>6.3700000000000007E-2</v>
      </c>
      <c r="AA88" s="4">
        <v>1.29E-2</v>
      </c>
      <c r="AB88" s="4">
        <v>1.49E-2</v>
      </c>
      <c r="AC88" s="4">
        <v>1.7500000000000002E-2</v>
      </c>
      <c r="AD88" s="4">
        <v>2.3599999999999999E-2</v>
      </c>
      <c r="AE88" s="4">
        <v>5.0900000000000001E-2</v>
      </c>
      <c r="AF88" s="4">
        <v>4.4900000000000002E-2</v>
      </c>
      <c r="AG88" s="4">
        <v>4.6100000000000002E-2</v>
      </c>
      <c r="AH88" s="4">
        <v>5.4399999999999997E-2</v>
      </c>
      <c r="AI88" s="4">
        <v>6.2700000000000006E-2</v>
      </c>
      <c r="AJ88" s="4">
        <v>7.17E-2</v>
      </c>
      <c r="AK88" s="4">
        <v>8.1500000000000003E-2</v>
      </c>
      <c r="AL88" s="4">
        <v>8.43E-2</v>
      </c>
      <c r="AM88" s="4">
        <v>8.2500000000000004E-2</v>
      </c>
      <c r="AN88" s="4">
        <v>8.9899999999999994E-2</v>
      </c>
      <c r="AO88" s="4">
        <v>7.6899999999999996E-2</v>
      </c>
      <c r="AP88" s="4">
        <v>7.7899999999999997E-2</v>
      </c>
      <c r="AQ88" s="4">
        <v>7.9899999999999999E-2</v>
      </c>
      <c r="AR88" s="4">
        <v>7.8200000000000006E-2</v>
      </c>
      <c r="AS88" s="4">
        <v>6.25E-2</v>
      </c>
      <c r="AT88" s="4">
        <v>6.3299999999999995E-2</v>
      </c>
      <c r="AU88" s="4">
        <v>6.2899999999999998E-2</v>
      </c>
      <c r="AV88" s="4">
        <v>6.54E-2</v>
      </c>
      <c r="AW88" s="4">
        <v>7.6499999999999999E-2</v>
      </c>
      <c r="AX88" s="4">
        <v>7.3700000000000002E-2</v>
      </c>
      <c r="AY88" s="4">
        <v>7.8399999999999997E-2</v>
      </c>
      <c r="AZ88" s="4">
        <v>7.1599999999999997E-2</v>
      </c>
      <c r="BA88" s="4">
        <v>6.6299999999999998E-2</v>
      </c>
      <c r="BB88" s="4">
        <v>7.1300000000000002E-2</v>
      </c>
      <c r="BC88" s="4">
        <v>7.3999999999999996E-2</v>
      </c>
      <c r="BD88" s="4">
        <v>3.6299999999999999E-2</v>
      </c>
      <c r="BE88" s="4">
        <v>-2.8899999999999999E-2</v>
      </c>
      <c r="BF88" s="4">
        <v>-6.1400000000000003E-2</v>
      </c>
      <c r="BG88" s="4">
        <v>-7.6100000000000001E-2</v>
      </c>
      <c r="BH88" s="4">
        <v>-3.78E-2</v>
      </c>
      <c r="BI88" s="4">
        <v>2.12E-2</v>
      </c>
      <c r="BJ88" s="4">
        <v>3.6299999999999999E-2</v>
      </c>
      <c r="BK88" s="4">
        <v>2.93E-2</v>
      </c>
      <c r="BL88" s="4">
        <v>2.9700000000000001E-2</v>
      </c>
      <c r="BM88" s="4">
        <v>2.3300000000000001E-2</v>
      </c>
      <c r="BN88" s="4">
        <v>5.5599999999999997E-2</v>
      </c>
      <c r="BO88" s="4">
        <v>7.1300000000000002E-2</v>
      </c>
      <c r="BP88" s="4">
        <v>5.6399999999999999E-2</v>
      </c>
      <c r="BQ88" s="4">
        <v>7.0999999999999994E-2</v>
      </c>
      <c r="BR88" s="4">
        <v>2.0299999999999999E-2</v>
      </c>
      <c r="BS88" s="4">
        <v>4.4000000000000003E-3</v>
      </c>
      <c r="BT88" s="4">
        <v>1.9900000000000001E-2</v>
      </c>
      <c r="BU88" s="4">
        <v>2.0000000000000001E-4</v>
      </c>
      <c r="BV88" s="4">
        <v>2.3E-2</v>
      </c>
      <c r="BW88" s="4">
        <v>3.8600000000000002E-2</v>
      </c>
      <c r="BX88" s="4">
        <v>4.1399999999999999E-2</v>
      </c>
      <c r="BY88" s="4">
        <v>4.9000000000000002E-2</v>
      </c>
      <c r="BZ88" s="4">
        <v>6.0400000000000002E-2</v>
      </c>
      <c r="CA88" s="4">
        <v>6.6100000000000006E-2</v>
      </c>
      <c r="CB88" s="4">
        <v>7.2300000000000003E-2</v>
      </c>
      <c r="CC88" s="4">
        <v>7.3700000000000002E-2</v>
      </c>
      <c r="CD88" s="4">
        <v>6.3399999999999998E-2</v>
      </c>
      <c r="CE88" s="4">
        <v>3.7600000000000001E-2</v>
      </c>
      <c r="CF88" s="4">
        <v>3.5099999999999999E-2</v>
      </c>
      <c r="CG88" s="4">
        <v>2.2599999999999999E-2</v>
      </c>
      <c r="CH88" s="4">
        <v>2.0199999999999999E-2</v>
      </c>
      <c r="CI88" s="4">
        <v>2.0299999999999999E-2</v>
      </c>
      <c r="CJ88" s="4">
        <v>5.8999999999999999E-3</v>
      </c>
      <c r="CK88" s="4">
        <v>1.61E-2</v>
      </c>
      <c r="CL88" s="4">
        <v>1.35E-2</v>
      </c>
      <c r="CM88" s="4">
        <v>5.8200000000000002E-2</v>
      </c>
      <c r="CN88" s="4">
        <v>6.4000000000000001E-2</v>
      </c>
      <c r="CO88" s="4">
        <v>6.7900000000000002E-2</v>
      </c>
      <c r="CP88" s="4">
        <v>7.7299999999999994E-2</v>
      </c>
      <c r="CQ88" s="4">
        <v>7.3200000000000001E-2</v>
      </c>
      <c r="CR88" s="4">
        <v>6.93E-2</v>
      </c>
      <c r="CS88" s="4">
        <v>7.4899999999999994E-2</v>
      </c>
      <c r="CT88" s="4">
        <v>8.5699999999999998E-2</v>
      </c>
      <c r="CU88" s="4">
        <v>6.2899999999999998E-2</v>
      </c>
      <c r="CV88" s="4">
        <v>9.3100000000000002E-2</v>
      </c>
      <c r="CW88" s="4">
        <v>7.0800000000000002E-2</v>
      </c>
      <c r="CX88" s="4">
        <v>5.6599999999999998E-2</v>
      </c>
      <c r="CY88" s="4">
        <v>5.79E-2</v>
      </c>
      <c r="CZ88" s="4">
        <v>1.6299999999999999E-2</v>
      </c>
      <c r="DA88" s="4">
        <v>5.2699999999999997E-2</v>
      </c>
      <c r="DB88" s="4">
        <v>6.3200000000000006E-2</v>
      </c>
      <c r="DC88" s="4">
        <v>8.0199999999999994E-2</v>
      </c>
      <c r="DD88" s="4">
        <v>0.11310000000000001</v>
      </c>
      <c r="DE88" s="4">
        <v>0.10299999999999999</v>
      </c>
      <c r="DF88" s="4">
        <v>0.1198</v>
      </c>
      <c r="DG88" s="4">
        <v>0.1091</v>
      </c>
      <c r="DH88" s="4">
        <v>7.3599999999999999E-2</v>
      </c>
      <c r="DI88" s="4">
        <v>6.6299999999999998E-2</v>
      </c>
      <c r="DJ88" s="4">
        <v>5.6800000000000003E-2</v>
      </c>
      <c r="DK88" s="4">
        <v>3.2199999999999999E-2</v>
      </c>
      <c r="DL88" s="4">
        <v>4.9299999999999997E-2</v>
      </c>
      <c r="DM88" s="4">
        <v>6.3500000000000001E-2</v>
      </c>
    </row>
    <row r="89" spans="1:118" x14ac:dyDescent="0.45">
      <c r="A89" s="3" t="s">
        <v>13</v>
      </c>
      <c r="B89" t="s">
        <v>62</v>
      </c>
      <c r="U89" s="4">
        <v>0</v>
      </c>
      <c r="V89" s="4">
        <v>0</v>
      </c>
      <c r="W89" s="4">
        <v>6.0000000000000001E-3</v>
      </c>
      <c r="X89" s="4">
        <v>7.0000000000000001E-3</v>
      </c>
      <c r="Y89" s="4">
        <v>6.0000000000000001E-3</v>
      </c>
      <c r="Z89" s="4">
        <v>7.0000000000000001E-3</v>
      </c>
      <c r="AA89" s="4">
        <v>6.0000000000000001E-3</v>
      </c>
      <c r="AB89" s="4">
        <v>6.0000000000000001E-3</v>
      </c>
      <c r="AC89" s="4">
        <v>7.0000000000000001E-3</v>
      </c>
      <c r="AD89" s="4">
        <v>8.9999999999999993E-3</v>
      </c>
      <c r="AE89" s="4">
        <v>8.0000000000000002E-3</v>
      </c>
      <c r="AF89" s="4">
        <v>8.0000000000000002E-3</v>
      </c>
      <c r="AG89" s="4">
        <v>7.0000000000000001E-3</v>
      </c>
      <c r="AH89" s="4">
        <v>7.0000000000000001E-3</v>
      </c>
      <c r="AI89" s="4">
        <v>7.0000000000000001E-3</v>
      </c>
      <c r="AJ89" s="4">
        <v>6.0000000000000001E-3</v>
      </c>
      <c r="AK89" s="4">
        <v>6.0000000000000001E-3</v>
      </c>
      <c r="AL89" s="4">
        <v>6.0000000000000001E-3</v>
      </c>
      <c r="AM89" s="4">
        <v>1.0999999999999999E-2</v>
      </c>
      <c r="AN89" s="4">
        <v>1.2E-2</v>
      </c>
      <c r="AO89" s="4">
        <v>0.01</v>
      </c>
      <c r="AP89" s="4">
        <v>8.9999999999999993E-3</v>
      </c>
      <c r="AQ89" s="4">
        <v>1.0999999999999999E-2</v>
      </c>
      <c r="AR89" s="4">
        <v>1.0999999999999999E-2</v>
      </c>
      <c r="AS89" s="4">
        <v>0.01</v>
      </c>
      <c r="AT89" s="4">
        <v>8.9999999999999993E-3</v>
      </c>
      <c r="AU89" s="4">
        <v>0.01</v>
      </c>
      <c r="AV89" s="4">
        <v>8.9999999999999993E-3</v>
      </c>
      <c r="AW89" s="4">
        <v>8.9999999999999993E-3</v>
      </c>
      <c r="AX89" s="4">
        <v>8.0000000000000002E-3</v>
      </c>
      <c r="AY89" s="4">
        <v>1.2E-2</v>
      </c>
      <c r="AZ89" s="4">
        <v>1.2E-2</v>
      </c>
      <c r="BA89" s="4">
        <v>1.4E-2</v>
      </c>
      <c r="BB89" s="4">
        <v>1.2999999999999999E-2</v>
      </c>
      <c r="BC89" s="4">
        <v>2.1000000000000001E-2</v>
      </c>
      <c r="BD89" s="4">
        <v>3.2000000000000001E-2</v>
      </c>
      <c r="BE89" s="4">
        <v>2.5000000000000001E-2</v>
      </c>
      <c r="BF89" s="4">
        <v>1.9E-2</v>
      </c>
      <c r="BG89" s="4">
        <v>2.1000000000000001E-2</v>
      </c>
      <c r="BH89" s="4">
        <v>1.7000000000000001E-2</v>
      </c>
      <c r="BI89" s="4">
        <v>0.02</v>
      </c>
      <c r="BJ89" s="4">
        <v>1.9E-2</v>
      </c>
      <c r="BK89" s="4">
        <v>1.7000000000000001E-2</v>
      </c>
      <c r="BL89" s="4">
        <v>1.7000000000000001E-2</v>
      </c>
      <c r="BM89" s="4">
        <v>1.7000000000000001E-2</v>
      </c>
      <c r="BN89" s="4">
        <v>2.5999999999999999E-2</v>
      </c>
      <c r="BO89" s="4">
        <v>2.4E-2</v>
      </c>
      <c r="BP89" s="4">
        <v>0.02</v>
      </c>
      <c r="BQ89" s="4">
        <v>2.4E-2</v>
      </c>
      <c r="BR89" s="4">
        <v>2.1000000000000001E-2</v>
      </c>
      <c r="BS89" s="4">
        <v>2.1999999999999999E-2</v>
      </c>
      <c r="BT89" s="4">
        <v>2.4E-2</v>
      </c>
      <c r="BU89" s="4">
        <v>2.5999999999999999E-2</v>
      </c>
      <c r="BV89" s="4">
        <v>3.1E-2</v>
      </c>
      <c r="BW89" s="4">
        <v>1.9E-2</v>
      </c>
      <c r="BX89" s="4">
        <v>2.1000000000000001E-2</v>
      </c>
      <c r="BY89" s="4">
        <v>2.1000000000000001E-2</v>
      </c>
      <c r="BZ89" s="4">
        <v>2.3E-2</v>
      </c>
      <c r="CA89" s="4">
        <v>2.4E-2</v>
      </c>
      <c r="CB89" s="4">
        <v>2.8000000000000001E-2</v>
      </c>
      <c r="CC89" s="4">
        <v>2.5000000000000001E-2</v>
      </c>
      <c r="CD89" s="4">
        <v>3.1E-2</v>
      </c>
      <c r="CE89" s="4">
        <v>3.1E-2</v>
      </c>
      <c r="CF89" s="4">
        <v>3.4000000000000002E-2</v>
      </c>
      <c r="CG89" s="4">
        <v>3.7999999999999999E-2</v>
      </c>
      <c r="CH89" s="4">
        <v>3.5000000000000003E-2</v>
      </c>
      <c r="CI89" s="4">
        <v>2.9000000000000001E-2</v>
      </c>
      <c r="CJ89" s="4">
        <v>0.03</v>
      </c>
      <c r="CK89" s="4">
        <v>2.9000000000000001E-2</v>
      </c>
      <c r="CL89" s="4">
        <v>3.1E-2</v>
      </c>
      <c r="CM89" s="4">
        <v>3.2000000000000001E-2</v>
      </c>
      <c r="CN89" s="4">
        <v>3.5000000000000003E-2</v>
      </c>
      <c r="CO89" s="4">
        <v>3.6999999999999998E-2</v>
      </c>
      <c r="CP89" s="4">
        <v>3.5000000000000003E-2</v>
      </c>
      <c r="CQ89" s="4">
        <v>0.04</v>
      </c>
      <c r="CR89" s="4">
        <v>3.9E-2</v>
      </c>
      <c r="CS89" s="4">
        <v>3.4000000000000002E-2</v>
      </c>
      <c r="CT89" s="4">
        <v>3.5999999999999997E-2</v>
      </c>
      <c r="CU89" s="4">
        <v>3.4000000000000002E-2</v>
      </c>
      <c r="CV89" s="4">
        <v>5.8000000000000003E-2</v>
      </c>
      <c r="CW89" s="4">
        <v>4.9000000000000002E-2</v>
      </c>
      <c r="CX89" s="4">
        <v>4.8000000000000001E-2</v>
      </c>
      <c r="CY89" s="4">
        <v>3.9E-2</v>
      </c>
      <c r="CZ89" s="4">
        <v>0.03</v>
      </c>
      <c r="DA89" s="4">
        <v>3.1E-2</v>
      </c>
      <c r="DB89" s="4">
        <v>0.03</v>
      </c>
      <c r="DC89" s="4">
        <v>0.03</v>
      </c>
      <c r="DD89" s="4">
        <v>2.7E-2</v>
      </c>
      <c r="DE89" s="4">
        <v>3.1E-2</v>
      </c>
      <c r="DF89" s="4">
        <v>3.2000000000000001E-2</v>
      </c>
      <c r="DG89" s="4">
        <v>2.7E-2</v>
      </c>
      <c r="DH89" s="4">
        <v>3.5000000000000003E-2</v>
      </c>
      <c r="DI89" s="4">
        <v>3.5999999999999997E-2</v>
      </c>
      <c r="DJ89" s="4">
        <v>3.2000000000000001E-2</v>
      </c>
      <c r="DK89" s="4">
        <v>3.1E-2</v>
      </c>
      <c r="DL89" s="4">
        <v>2.8000000000000001E-2</v>
      </c>
      <c r="DM89" s="4">
        <v>0.03</v>
      </c>
      <c r="DN89" s="4">
        <v>2.5899999999999999E-2</v>
      </c>
    </row>
    <row r="90" spans="1:118" x14ac:dyDescent="0.45">
      <c r="A90" s="3" t="s">
        <v>13</v>
      </c>
      <c r="B90" t="s">
        <v>63</v>
      </c>
      <c r="U90" s="4">
        <v>0</v>
      </c>
      <c r="V90" s="4">
        <v>0</v>
      </c>
      <c r="W90" s="4">
        <v>0.26</v>
      </c>
      <c r="X90" s="4">
        <v>0</v>
      </c>
      <c r="Y90" s="4">
        <v>0</v>
      </c>
      <c r="Z90" s="4">
        <v>0</v>
      </c>
      <c r="AA90" s="4">
        <v>-0.51300000000000001</v>
      </c>
      <c r="AB90" s="4">
        <v>0</v>
      </c>
      <c r="AC90" s="4">
        <v>0</v>
      </c>
      <c r="AD90" s="4">
        <v>0</v>
      </c>
      <c r="AE90" s="4">
        <v>0.26300000000000001</v>
      </c>
      <c r="AF90" s="4">
        <v>0</v>
      </c>
      <c r="AG90" s="4">
        <v>0</v>
      </c>
      <c r="AH90" s="4">
        <v>0</v>
      </c>
      <c r="AI90" s="4">
        <v>0.25</v>
      </c>
      <c r="AJ90" s="4">
        <v>0</v>
      </c>
      <c r="AK90" s="4">
        <v>0</v>
      </c>
      <c r="AL90" s="4">
        <v>0</v>
      </c>
      <c r="AM90" s="4">
        <v>0.66700000000000004</v>
      </c>
      <c r="AN90" s="4">
        <v>0</v>
      </c>
      <c r="AO90" s="4">
        <v>0</v>
      </c>
      <c r="AP90" s="4">
        <v>0</v>
      </c>
      <c r="AQ90" s="4">
        <v>0.59099999999999997</v>
      </c>
      <c r="AR90" s="4">
        <v>0</v>
      </c>
      <c r="AS90" s="4">
        <v>0</v>
      </c>
      <c r="AT90" s="4">
        <v>0</v>
      </c>
      <c r="AU90" s="4">
        <v>0.11700000000000001</v>
      </c>
      <c r="AV90" s="4">
        <v>0</v>
      </c>
      <c r="AW90" s="4">
        <v>0</v>
      </c>
      <c r="AX90" s="4">
        <v>0</v>
      </c>
      <c r="AY90" s="4">
        <v>0.503</v>
      </c>
      <c r="AZ90" s="4">
        <v>0</v>
      </c>
      <c r="BA90" s="4">
        <v>0</v>
      </c>
      <c r="BB90" s="4">
        <v>0</v>
      </c>
      <c r="BC90" s="4">
        <v>0.60699999999999998</v>
      </c>
      <c r="BD90" s="4">
        <v>0</v>
      </c>
      <c r="BE90" s="4">
        <v>0</v>
      </c>
      <c r="BF90" s="4">
        <v>0</v>
      </c>
      <c r="BG90" s="4">
        <v>2.056</v>
      </c>
      <c r="BH90" s="4">
        <v>0</v>
      </c>
      <c r="BI90" s="4">
        <v>0</v>
      </c>
      <c r="BJ90" s="4">
        <v>0</v>
      </c>
      <c r="BK90" s="4">
        <v>-3.2170000000000001</v>
      </c>
      <c r="BL90" s="4">
        <v>0</v>
      </c>
      <c r="BM90" s="4">
        <v>0</v>
      </c>
      <c r="BN90" s="4">
        <v>0</v>
      </c>
      <c r="BO90" s="4">
        <v>0.82199999999999995</v>
      </c>
      <c r="BP90" s="4">
        <v>0</v>
      </c>
      <c r="BQ90" s="4">
        <v>0</v>
      </c>
      <c r="BR90" s="4">
        <v>0</v>
      </c>
      <c r="BS90" s="4">
        <v>9.25</v>
      </c>
      <c r="BT90" s="4">
        <v>0.21299999999999999</v>
      </c>
      <c r="BU90" s="4">
        <v>0.64</v>
      </c>
      <c r="BV90" s="4">
        <v>0.32400000000000001</v>
      </c>
      <c r="BW90" s="4">
        <v>0.34799999999999998</v>
      </c>
      <c r="BX90" s="4">
        <v>0.23899999999999999</v>
      </c>
      <c r="BY90" s="4">
        <v>0.29699999999999999</v>
      </c>
      <c r="BZ90" s="4">
        <v>0.191</v>
      </c>
      <c r="CA90" s="4">
        <v>0.26700000000000002</v>
      </c>
      <c r="CB90" s="4">
        <v>0.185</v>
      </c>
      <c r="CC90" s="4">
        <v>0.40300000000000002</v>
      </c>
      <c r="CD90" s="4">
        <v>0.35</v>
      </c>
      <c r="CE90" s="4">
        <v>0.48699999999999999</v>
      </c>
      <c r="CF90" s="4">
        <v>0.188</v>
      </c>
      <c r="CG90" s="4">
        <v>6.6669999999999998</v>
      </c>
      <c r="CH90" s="4">
        <v>0.76900000000000002</v>
      </c>
      <c r="CI90" s="4">
        <v>-0.21199999999999999</v>
      </c>
      <c r="CJ90" s="4">
        <v>0.5</v>
      </c>
      <c r="CK90" s="4">
        <v>0.49399999999999999</v>
      </c>
      <c r="CL90" s="4">
        <v>-4.444</v>
      </c>
      <c r="CM90" s="4">
        <v>0.188</v>
      </c>
      <c r="CN90" s="4">
        <v>0.33300000000000002</v>
      </c>
      <c r="CO90" s="4">
        <v>0.50600000000000001</v>
      </c>
      <c r="CP90" s="4">
        <v>0.47199999999999998</v>
      </c>
      <c r="CQ90" s="4">
        <v>0.20799999999999999</v>
      </c>
      <c r="CR90" s="4">
        <v>0.29799999999999999</v>
      </c>
      <c r="CS90" s="4">
        <v>0.247</v>
      </c>
      <c r="CT90" s="4">
        <v>0.19</v>
      </c>
      <c r="CU90" s="4">
        <v>0.72099999999999997</v>
      </c>
      <c r="CV90" s="4">
        <v>9.1999999999999998E-2</v>
      </c>
      <c r="CW90" s="4">
        <v>6.5709999999999997</v>
      </c>
      <c r="CX90" s="4">
        <v>0.65700000000000003</v>
      </c>
      <c r="CY90" s="4">
        <v>3.0670000000000002</v>
      </c>
      <c r="CZ90" s="4">
        <v>1.3939999999999999</v>
      </c>
      <c r="DA90" s="4">
        <v>0.125</v>
      </c>
      <c r="DB90" s="4">
        <v>0.27</v>
      </c>
      <c r="DC90" s="4">
        <v>0.27100000000000002</v>
      </c>
      <c r="DD90" s="4">
        <v>0.251</v>
      </c>
      <c r="DE90" s="4">
        <v>0.45900000000000002</v>
      </c>
      <c r="DF90" s="4">
        <v>0.36199999999999999</v>
      </c>
      <c r="DG90" s="4">
        <v>0.254</v>
      </c>
      <c r="DH90" s="4">
        <v>25</v>
      </c>
      <c r="DI90" s="4">
        <v>1.083</v>
      </c>
      <c r="DJ90" s="4">
        <v>0.92900000000000005</v>
      </c>
      <c r="DK90" s="4">
        <v>0.67500000000000004</v>
      </c>
      <c r="DL90" s="4">
        <v>0.46800000000000003</v>
      </c>
      <c r="DM90" s="4">
        <v>0.42599999999999999</v>
      </c>
      <c r="DN90" s="4">
        <v>0.59330000000000005</v>
      </c>
    </row>
    <row r="91" spans="1:118" x14ac:dyDescent="0.45">
      <c r="A91" s="3" t="s">
        <v>13</v>
      </c>
      <c r="B91" t="s">
        <v>60</v>
      </c>
      <c r="W91" s="4">
        <v>-2.5600000000000001E-2</v>
      </c>
      <c r="X91" s="4">
        <v>-1.55E-2</v>
      </c>
      <c r="Y91" s="4">
        <v>4.1700000000000001E-2</v>
      </c>
      <c r="Z91" s="4">
        <v>5.5100000000000003E-2</v>
      </c>
      <c r="AA91" s="4">
        <v>5.1999999999999998E-2</v>
      </c>
      <c r="AB91" s="4">
        <v>6.4000000000000001E-2</v>
      </c>
      <c r="AC91" s="4">
        <v>5.91E-2</v>
      </c>
      <c r="AD91" s="4">
        <v>4.1500000000000002E-2</v>
      </c>
      <c r="AE91" s="4">
        <v>3.3799999999999997E-2</v>
      </c>
      <c r="AF91" s="4">
        <v>1.17E-2</v>
      </c>
      <c r="AG91" s="4">
        <v>7.1999999999999998E-3</v>
      </c>
      <c r="AH91" s="4">
        <v>-8.3000000000000004E-2</v>
      </c>
      <c r="AI91" s="4">
        <v>-8.5500000000000007E-2</v>
      </c>
      <c r="AJ91" s="4">
        <v>-7.9299999999999995E-2</v>
      </c>
      <c r="AK91" s="4">
        <v>-7.9200000000000007E-2</v>
      </c>
      <c r="AL91" s="4">
        <v>1.32E-2</v>
      </c>
      <c r="AM91" s="4">
        <v>2.0799999999999999E-2</v>
      </c>
      <c r="AN91" s="4">
        <v>3.0300000000000001E-2</v>
      </c>
      <c r="AO91" s="4">
        <v>2.98E-2</v>
      </c>
      <c r="AP91" s="4">
        <v>-8.5000000000000006E-3</v>
      </c>
      <c r="AQ91" s="4">
        <v>-1.7399999999999999E-2</v>
      </c>
      <c r="AR91" s="4">
        <v>-3.4200000000000001E-2</v>
      </c>
      <c r="AS91" s="4">
        <v>-3.4500000000000003E-2</v>
      </c>
      <c r="AT91" s="4">
        <v>-3.8E-3</v>
      </c>
      <c r="AU91" s="4">
        <v>-3.8999999999999998E-3</v>
      </c>
      <c r="AV91" s="4">
        <v>7.0000000000000001E-3</v>
      </c>
      <c r="AW91" s="4">
        <v>2.2499999999999999E-2</v>
      </c>
      <c r="AX91" s="4">
        <v>2.18E-2</v>
      </c>
      <c r="AY91" s="4">
        <v>2.58E-2</v>
      </c>
      <c r="AZ91" s="4">
        <v>5.7799999999999997E-2</v>
      </c>
      <c r="BA91" s="4">
        <v>4.2200000000000001E-2</v>
      </c>
      <c r="BB91" s="4">
        <v>4.4499999999999998E-2</v>
      </c>
      <c r="BC91" s="4">
        <v>-7.1599999999999997E-2</v>
      </c>
      <c r="BD91" s="4">
        <v>-0.15359999999999999</v>
      </c>
      <c r="BE91" s="4">
        <v>-0.15229999999999999</v>
      </c>
      <c r="BF91" s="4">
        <v>-0.15340000000000001</v>
      </c>
      <c r="BG91" s="4">
        <v>-3.1800000000000002E-2</v>
      </c>
      <c r="BH91" s="4">
        <v>-1.2999999999999999E-3</v>
      </c>
      <c r="BI91" s="4">
        <v>-2E-3</v>
      </c>
      <c r="BJ91" s="4">
        <v>-2.2000000000000001E-3</v>
      </c>
      <c r="BK91" s="4">
        <v>-0.20330000000000001</v>
      </c>
      <c r="BL91" s="4">
        <v>-0.2044</v>
      </c>
      <c r="BM91" s="4">
        <v>-0.2888</v>
      </c>
      <c r="BN91" s="4">
        <v>-0.28889999999999999</v>
      </c>
      <c r="BO91" s="4">
        <v>-7.3499999999999996E-2</v>
      </c>
      <c r="BP91" s="4">
        <v>-7.4700000000000003E-2</v>
      </c>
      <c r="BQ91" s="4">
        <v>-4.7000000000000002E-3</v>
      </c>
      <c r="BR91" s="4">
        <v>-4.4999999999999997E-3</v>
      </c>
      <c r="BS91" s="4">
        <v>-3.1600000000000003E-2</v>
      </c>
      <c r="BT91" s="4">
        <v>-3.1399999999999997E-2</v>
      </c>
      <c r="BU91" s="4">
        <v>-3.1099999999999999E-2</v>
      </c>
      <c r="BV91" s="4">
        <v>-3.2800000000000003E-2</v>
      </c>
      <c r="BW91" s="4">
        <v>-2.75E-2</v>
      </c>
      <c r="BX91" s="4">
        <v>-2.7400000000000001E-2</v>
      </c>
      <c r="BY91" s="4">
        <v>-2.7900000000000001E-2</v>
      </c>
      <c r="BZ91" s="4">
        <v>-2.5100000000000001E-2</v>
      </c>
      <c r="CA91" s="4">
        <v>-1.34E-2</v>
      </c>
      <c r="CB91" s="4">
        <v>5.4000000000000003E-3</v>
      </c>
      <c r="CC91" s="4">
        <v>8.6999999999999994E-3</v>
      </c>
      <c r="CD91" s="4">
        <v>7.0000000000000001E-3</v>
      </c>
      <c r="CE91" s="4">
        <v>2.1499999999999998E-2</v>
      </c>
      <c r="CF91" s="4">
        <v>1.8599999999999998E-2</v>
      </c>
      <c r="CG91" s="4">
        <v>1.54E-2</v>
      </c>
      <c r="CH91" s="4">
        <v>1.61E-2</v>
      </c>
      <c r="CI91" s="4">
        <v>1.12E-2</v>
      </c>
      <c r="CJ91" s="4">
        <v>8.6E-3</v>
      </c>
      <c r="CK91" s="4">
        <v>2.07E-2</v>
      </c>
      <c r="CL91" s="4">
        <v>3.2800000000000003E-2</v>
      </c>
      <c r="CM91" s="4">
        <v>4.2599999999999999E-2</v>
      </c>
      <c r="CN91" s="4">
        <v>4.6600000000000003E-2</v>
      </c>
      <c r="CO91" s="4">
        <v>5.5199999999999999E-2</v>
      </c>
      <c r="CP91" s="4">
        <v>6.4000000000000001E-2</v>
      </c>
      <c r="CQ91" s="4">
        <v>6.2199999999999998E-2</v>
      </c>
      <c r="CR91" s="4">
        <v>7.6600000000000001E-2</v>
      </c>
      <c r="CS91" s="4">
        <v>6.5100000000000005E-2</v>
      </c>
      <c r="CT91" s="4">
        <v>5.8700000000000002E-2</v>
      </c>
      <c r="CU91" s="4">
        <v>6.8099999999999994E-2</v>
      </c>
      <c r="CV91" s="4">
        <v>4.3299999999999998E-2</v>
      </c>
      <c r="CW91" s="4">
        <v>4.4999999999999998E-2</v>
      </c>
      <c r="CX91" s="4">
        <v>3.0700000000000002E-2</v>
      </c>
      <c r="CY91" s="4">
        <v>2.1399999999999999E-2</v>
      </c>
      <c r="CZ91" s="4">
        <v>3.4299999999999997E-2</v>
      </c>
      <c r="DA91" s="4">
        <v>3.5400000000000001E-2</v>
      </c>
      <c r="DB91" s="4">
        <v>5.5899999999999998E-2</v>
      </c>
      <c r="DC91" s="4">
        <v>6.5299999999999997E-2</v>
      </c>
      <c r="DD91" s="4">
        <v>6.7100000000000007E-2</v>
      </c>
      <c r="DE91" s="4">
        <v>7.1099999999999997E-2</v>
      </c>
      <c r="DF91" s="4">
        <v>6.9199999999999998E-2</v>
      </c>
      <c r="DG91" s="4">
        <v>6.7199999999999996E-2</v>
      </c>
      <c r="DH91" s="4">
        <v>6.1499999999999999E-2</v>
      </c>
      <c r="DI91" s="4">
        <v>5.8299999999999998E-2</v>
      </c>
      <c r="DJ91" s="4">
        <v>5.7200000000000001E-2</v>
      </c>
      <c r="DK91" s="4">
        <v>5.6599999999999998E-2</v>
      </c>
      <c r="DL91" s="4">
        <v>6.6299999999999998E-2</v>
      </c>
      <c r="DM91" s="4">
        <v>7.1400000000000005E-2</v>
      </c>
      <c r="DN91" s="4">
        <v>6.3700000000000007E-2</v>
      </c>
    </row>
    <row r="92" spans="1:118" x14ac:dyDescent="0.45">
      <c r="A92" s="3" t="s">
        <v>13</v>
      </c>
      <c r="B92" t="s">
        <v>61</v>
      </c>
      <c r="W92" s="4">
        <v>-1.9599999999999999E-2</v>
      </c>
      <c r="X92" s="4">
        <v>-8.5000000000000006E-3</v>
      </c>
      <c r="Y92" s="4">
        <v>4.7699999999999999E-2</v>
      </c>
      <c r="Z92" s="4">
        <v>6.2100000000000002E-2</v>
      </c>
      <c r="AA92" s="4">
        <v>5.8000000000000003E-2</v>
      </c>
      <c r="AB92" s="4">
        <v>7.0000000000000007E-2</v>
      </c>
      <c r="AC92" s="4">
        <v>6.6100000000000006E-2</v>
      </c>
      <c r="AD92" s="4">
        <v>5.0500000000000003E-2</v>
      </c>
      <c r="AE92" s="4">
        <v>4.1799999999999997E-2</v>
      </c>
      <c r="AF92" s="4">
        <v>1.9699999999999999E-2</v>
      </c>
      <c r="AG92" s="4">
        <v>1.4200000000000001E-2</v>
      </c>
      <c r="AH92" s="4">
        <v>-7.5999999999999998E-2</v>
      </c>
      <c r="AI92" s="4">
        <v>-7.85E-2</v>
      </c>
      <c r="AJ92" s="4">
        <v>-7.3300000000000004E-2</v>
      </c>
      <c r="AK92" s="4">
        <v>-7.3200000000000001E-2</v>
      </c>
      <c r="AL92" s="4">
        <v>1.9199999999999998E-2</v>
      </c>
      <c r="AM92" s="4">
        <v>3.1800000000000002E-2</v>
      </c>
      <c r="AN92" s="4">
        <v>4.2299999999999997E-2</v>
      </c>
      <c r="AO92" s="4">
        <v>3.9800000000000002E-2</v>
      </c>
      <c r="AP92" s="4">
        <v>5.0000000000000001E-4</v>
      </c>
      <c r="AQ92" s="4">
        <v>-6.4000000000000003E-3</v>
      </c>
      <c r="AR92" s="4">
        <v>-2.3199999999999998E-2</v>
      </c>
      <c r="AS92" s="4">
        <v>-2.4500000000000001E-2</v>
      </c>
      <c r="AT92" s="4">
        <v>5.1999999999999998E-3</v>
      </c>
      <c r="AU92" s="4">
        <v>6.1000000000000004E-3</v>
      </c>
      <c r="AV92" s="4">
        <v>1.6E-2</v>
      </c>
      <c r="AW92" s="4">
        <v>3.15E-2</v>
      </c>
      <c r="AX92" s="4">
        <v>2.98E-2</v>
      </c>
      <c r="AY92" s="4">
        <v>3.78E-2</v>
      </c>
      <c r="AZ92" s="4">
        <v>6.9800000000000001E-2</v>
      </c>
      <c r="BA92" s="4">
        <v>5.62E-2</v>
      </c>
      <c r="BB92" s="4">
        <v>5.7500000000000002E-2</v>
      </c>
      <c r="BC92" s="4">
        <v>-5.0599999999999999E-2</v>
      </c>
      <c r="BD92" s="4">
        <v>-0.1216</v>
      </c>
      <c r="BE92" s="4">
        <v>-0.1273</v>
      </c>
      <c r="BF92" s="4">
        <v>-0.13439999999999999</v>
      </c>
      <c r="BG92" s="4">
        <v>-1.0800000000000001E-2</v>
      </c>
      <c r="BH92" s="4">
        <v>1.5699999999999999E-2</v>
      </c>
      <c r="BI92" s="4">
        <v>1.7999999999999999E-2</v>
      </c>
      <c r="BJ92" s="4">
        <v>1.6799999999999999E-2</v>
      </c>
      <c r="BK92" s="4">
        <v>-0.18629999999999999</v>
      </c>
      <c r="BL92" s="4">
        <v>-0.18740000000000001</v>
      </c>
      <c r="BM92" s="4">
        <v>-0.27179999999999999</v>
      </c>
      <c r="BN92" s="4">
        <v>-0.26290000000000002</v>
      </c>
      <c r="BO92" s="4">
        <v>-4.9500000000000002E-2</v>
      </c>
      <c r="BP92" s="4">
        <v>-5.4699999999999999E-2</v>
      </c>
      <c r="BQ92" s="4">
        <v>1.9300000000000001E-2</v>
      </c>
      <c r="BR92" s="4">
        <v>1.6500000000000001E-2</v>
      </c>
      <c r="BS92" s="4">
        <v>-9.5999999999999992E-3</v>
      </c>
      <c r="BT92" s="4">
        <v>-7.4000000000000003E-3</v>
      </c>
      <c r="BU92" s="4">
        <v>-5.1000000000000004E-3</v>
      </c>
      <c r="BV92" s="4">
        <v>-1.8E-3</v>
      </c>
      <c r="BW92" s="4">
        <v>-8.5000000000000006E-3</v>
      </c>
      <c r="BX92" s="4">
        <v>-6.4000000000000003E-3</v>
      </c>
      <c r="BY92" s="4">
        <v>-6.8999999999999999E-3</v>
      </c>
      <c r="BZ92" s="4">
        <v>-2.0999999999999999E-3</v>
      </c>
      <c r="CA92" s="4">
        <v>1.06E-2</v>
      </c>
      <c r="CB92" s="4">
        <v>3.3399999999999999E-2</v>
      </c>
      <c r="CC92" s="4">
        <v>3.3700000000000001E-2</v>
      </c>
      <c r="CD92" s="4">
        <v>3.7999999999999999E-2</v>
      </c>
      <c r="CE92" s="4">
        <v>5.2499999999999998E-2</v>
      </c>
      <c r="CF92" s="4">
        <v>5.2600000000000001E-2</v>
      </c>
      <c r="CG92" s="4">
        <v>5.3400000000000003E-2</v>
      </c>
      <c r="CH92" s="4">
        <v>5.11E-2</v>
      </c>
      <c r="CI92" s="4">
        <v>4.02E-2</v>
      </c>
      <c r="CJ92" s="4">
        <v>3.8600000000000002E-2</v>
      </c>
      <c r="CK92" s="4">
        <v>4.9700000000000001E-2</v>
      </c>
      <c r="CL92" s="4">
        <v>6.3799999999999996E-2</v>
      </c>
      <c r="CM92" s="4">
        <v>7.46E-2</v>
      </c>
      <c r="CN92" s="4">
        <v>8.1600000000000006E-2</v>
      </c>
      <c r="CO92" s="4">
        <v>9.2200000000000004E-2</v>
      </c>
      <c r="CP92" s="4">
        <v>9.9000000000000005E-2</v>
      </c>
      <c r="CQ92" s="4">
        <v>0.1022</v>
      </c>
      <c r="CR92" s="4">
        <v>0.11559999999999999</v>
      </c>
      <c r="CS92" s="4">
        <v>9.9099999999999994E-2</v>
      </c>
      <c r="CT92" s="4">
        <v>9.4700000000000006E-2</v>
      </c>
      <c r="CU92" s="4">
        <v>0.1021</v>
      </c>
      <c r="CV92" s="4">
        <v>0.1013</v>
      </c>
      <c r="CW92" s="4">
        <v>9.4E-2</v>
      </c>
      <c r="CX92" s="4">
        <v>7.8700000000000006E-2</v>
      </c>
      <c r="CY92" s="4">
        <v>6.0400000000000002E-2</v>
      </c>
      <c r="CZ92" s="4">
        <v>6.4299999999999996E-2</v>
      </c>
      <c r="DA92" s="4">
        <v>6.6400000000000001E-2</v>
      </c>
      <c r="DB92" s="4">
        <v>8.5900000000000004E-2</v>
      </c>
      <c r="DC92" s="4">
        <v>9.5299999999999996E-2</v>
      </c>
      <c r="DD92" s="4">
        <v>9.4100000000000003E-2</v>
      </c>
      <c r="DE92" s="4">
        <v>0.1021</v>
      </c>
      <c r="DF92" s="4">
        <v>0.1012</v>
      </c>
      <c r="DG92" s="4">
        <v>9.4200000000000006E-2</v>
      </c>
      <c r="DH92" s="4">
        <v>9.6500000000000002E-2</v>
      </c>
      <c r="DI92" s="4">
        <v>9.4299999999999995E-2</v>
      </c>
      <c r="DJ92" s="4">
        <v>8.9200000000000002E-2</v>
      </c>
      <c r="DK92" s="4">
        <v>8.7599999999999997E-2</v>
      </c>
      <c r="DL92" s="4">
        <v>9.4299999999999995E-2</v>
      </c>
      <c r="DM92" s="4">
        <v>0.1014</v>
      </c>
      <c r="DN92" s="4">
        <v>8.9599999999999999E-2</v>
      </c>
    </row>
    <row r="93" spans="1:118" x14ac:dyDescent="0.45">
      <c r="A93" s="3" t="s">
        <v>13</v>
      </c>
      <c r="B93" t="s">
        <v>58</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12.16</v>
      </c>
      <c r="AK93">
        <v>12.91</v>
      </c>
      <c r="AL93">
        <v>8.1</v>
      </c>
      <c r="AM93">
        <v>0</v>
      </c>
      <c r="AN93">
        <v>11.21</v>
      </c>
      <c r="AO93">
        <v>20.7</v>
      </c>
      <c r="AP93">
        <v>6.25</v>
      </c>
      <c r="AQ93">
        <v>5.67</v>
      </c>
      <c r="AR93">
        <v>5.94</v>
      </c>
      <c r="AS93">
        <v>5.05</v>
      </c>
      <c r="AT93">
        <v>3.89</v>
      </c>
      <c r="AU93">
        <v>19.010000000000002</v>
      </c>
      <c r="AV93">
        <v>0.63</v>
      </c>
      <c r="AW93">
        <v>4.33</v>
      </c>
      <c r="AX93">
        <v>3.43</v>
      </c>
      <c r="AY93">
        <v>6.1</v>
      </c>
      <c r="AZ93">
        <v>0.4</v>
      </c>
      <c r="BA93">
        <v>0</v>
      </c>
      <c r="BB93">
        <v>4.03</v>
      </c>
      <c r="BC93">
        <v>-4.57</v>
      </c>
      <c r="BD93">
        <v>0</v>
      </c>
      <c r="BE93">
        <v>0</v>
      </c>
      <c r="BF93">
        <v>-1.94</v>
      </c>
      <c r="BG93">
        <v>-2.2200000000000002</v>
      </c>
      <c r="BH93">
        <v>2.25</v>
      </c>
      <c r="BI93">
        <v>3.8</v>
      </c>
      <c r="BJ93">
        <v>0.75</v>
      </c>
      <c r="BK93">
        <v>0.99</v>
      </c>
      <c r="BL93">
        <v>3.05</v>
      </c>
      <c r="BM93">
        <v>3.42</v>
      </c>
      <c r="BN93">
        <v>10.09</v>
      </c>
      <c r="BO93">
        <v>-4.92</v>
      </c>
      <c r="BP93">
        <v>-0.43</v>
      </c>
      <c r="BQ93">
        <v>7.69</v>
      </c>
      <c r="BR93">
        <v>-3.35</v>
      </c>
      <c r="BS93">
        <v>4.5</v>
      </c>
      <c r="BT93">
        <v>3.45</v>
      </c>
      <c r="BU93">
        <v>1.77</v>
      </c>
      <c r="BV93">
        <v>3.38</v>
      </c>
      <c r="BW93">
        <v>11.46</v>
      </c>
      <c r="BX93">
        <v>4.5599999999999996</v>
      </c>
      <c r="BY93">
        <v>4.5999999999999996</v>
      </c>
      <c r="BZ93">
        <v>7.17</v>
      </c>
      <c r="CA93">
        <v>21.63</v>
      </c>
      <c r="CB93">
        <v>7.28</v>
      </c>
      <c r="CC93">
        <v>3.64</v>
      </c>
      <c r="CD93">
        <v>4.07</v>
      </c>
      <c r="CE93">
        <v>17.62</v>
      </c>
      <c r="CF93">
        <v>10.36</v>
      </c>
      <c r="CG93">
        <v>0.67</v>
      </c>
      <c r="CH93">
        <v>2.89</v>
      </c>
      <c r="CI93">
        <v>2.76</v>
      </c>
      <c r="CJ93">
        <v>3.75</v>
      </c>
      <c r="CK93">
        <v>4.3899999999999997</v>
      </c>
      <c r="CL93">
        <v>3.14</v>
      </c>
      <c r="CM93">
        <v>4.8099999999999996</v>
      </c>
      <c r="CN93">
        <v>0.15</v>
      </c>
      <c r="CO93">
        <v>2.77</v>
      </c>
      <c r="CP93">
        <v>3.34</v>
      </c>
      <c r="CQ93">
        <v>19.25</v>
      </c>
      <c r="CR93">
        <v>8.44</v>
      </c>
      <c r="CS93">
        <v>9.36</v>
      </c>
      <c r="CT93">
        <v>13.49</v>
      </c>
      <c r="CU93">
        <v>-255.84</v>
      </c>
      <c r="CV93">
        <v>26.41</v>
      </c>
      <c r="CW93">
        <v>1.83</v>
      </c>
      <c r="CX93">
        <v>5.0199999999999996</v>
      </c>
      <c r="CY93">
        <v>-226.33</v>
      </c>
      <c r="CZ93">
        <v>2.25</v>
      </c>
      <c r="DA93">
        <v>20.66</v>
      </c>
      <c r="DB93">
        <v>9.49</v>
      </c>
      <c r="DC93">
        <v>36.28</v>
      </c>
      <c r="DD93">
        <v>4.18</v>
      </c>
      <c r="DE93">
        <v>0.94</v>
      </c>
      <c r="DF93">
        <v>4.99</v>
      </c>
      <c r="DG93">
        <v>7.94</v>
      </c>
      <c r="DH93">
        <v>1.97</v>
      </c>
      <c r="DI93">
        <v>-0.77</v>
      </c>
      <c r="DJ93">
        <v>-0.28999999999999998</v>
      </c>
      <c r="DK93">
        <v>3</v>
      </c>
      <c r="DL93">
        <v>3.93</v>
      </c>
      <c r="DM93">
        <v>4.6500000000000004</v>
      </c>
      <c r="DN93">
        <v>8.73</v>
      </c>
    </row>
    <row r="94" spans="1:118" x14ac:dyDescent="0.45">
      <c r="A94" s="2" t="s">
        <v>14</v>
      </c>
      <c r="B94" t="s">
        <v>49</v>
      </c>
      <c r="AA94">
        <v>18042</v>
      </c>
      <c r="AB94">
        <v>18205</v>
      </c>
      <c r="AC94">
        <v>19566</v>
      </c>
      <c r="AD94">
        <v>16627</v>
      </c>
      <c r="AE94">
        <v>18032</v>
      </c>
      <c r="AF94">
        <v>16226</v>
      </c>
      <c r="AG94">
        <v>18565</v>
      </c>
      <c r="AH94">
        <v>20463</v>
      </c>
      <c r="AI94">
        <v>22577</v>
      </c>
      <c r="AJ94">
        <v>23861</v>
      </c>
      <c r="AK94">
        <v>24443</v>
      </c>
      <c r="AL94">
        <v>24414</v>
      </c>
      <c r="AM94">
        <v>28085</v>
      </c>
      <c r="AN94">
        <v>30192</v>
      </c>
      <c r="AO94">
        <v>34143</v>
      </c>
      <c r="AP94">
        <v>34523</v>
      </c>
      <c r="AQ94">
        <v>36961</v>
      </c>
      <c r="AR94">
        <v>37678</v>
      </c>
      <c r="AS94">
        <v>38228</v>
      </c>
      <c r="AT94">
        <v>36981</v>
      </c>
      <c r="AU94">
        <v>40955</v>
      </c>
      <c r="AV94">
        <v>42512</v>
      </c>
      <c r="AW94">
        <v>45017</v>
      </c>
      <c r="AX94">
        <v>44789</v>
      </c>
      <c r="AY94">
        <v>42054</v>
      </c>
      <c r="AZ94">
        <v>34900</v>
      </c>
      <c r="BA94">
        <v>25927</v>
      </c>
      <c r="BB94">
        <v>30600</v>
      </c>
      <c r="BC94">
        <v>12770</v>
      </c>
      <c r="BD94">
        <v>8064</v>
      </c>
      <c r="BE94">
        <v>15781</v>
      </c>
      <c r="BF94">
        <v>23009</v>
      </c>
      <c r="BG94">
        <v>22989</v>
      </c>
      <c r="BH94">
        <v>28133</v>
      </c>
      <c r="BI94">
        <v>24898</v>
      </c>
      <c r="BJ94">
        <v>25194</v>
      </c>
      <c r="BK94">
        <v>27300</v>
      </c>
      <c r="BL94">
        <v>29928</v>
      </c>
      <c r="BM94">
        <v>30905</v>
      </c>
      <c r="BN94">
        <v>22680</v>
      </c>
      <c r="BO94">
        <v>23556</v>
      </c>
      <c r="BP94">
        <v>29793</v>
      </c>
      <c r="BQ94">
        <v>22617</v>
      </c>
      <c r="BR94">
        <v>25293</v>
      </c>
      <c r="BS94">
        <v>24638</v>
      </c>
      <c r="BT94">
        <v>27430</v>
      </c>
      <c r="BU94">
        <v>33886</v>
      </c>
      <c r="BV94">
        <v>36105</v>
      </c>
      <c r="BW94">
        <v>42513</v>
      </c>
      <c r="BX94">
        <v>39193</v>
      </c>
      <c r="BY94">
        <v>40834</v>
      </c>
      <c r="BZ94">
        <v>40277</v>
      </c>
      <c r="CA94">
        <v>41250</v>
      </c>
      <c r="CB94">
        <v>36782</v>
      </c>
      <c r="CC94">
        <v>39647</v>
      </c>
      <c r="CD94">
        <v>34371</v>
      </c>
      <c r="CE94">
        <v>36553</v>
      </c>
      <c r="CF94">
        <v>32643</v>
      </c>
      <c r="CG94">
        <v>31532</v>
      </c>
      <c r="CH94">
        <v>35681</v>
      </c>
      <c r="CI94">
        <v>44746</v>
      </c>
      <c r="CJ94">
        <v>45872</v>
      </c>
      <c r="CK94">
        <v>46392</v>
      </c>
      <c r="CL94">
        <v>45399</v>
      </c>
      <c r="CM94">
        <v>48752</v>
      </c>
      <c r="CN94">
        <v>43698</v>
      </c>
      <c r="CO94">
        <v>39274</v>
      </c>
      <c r="CP94">
        <v>42250</v>
      </c>
      <c r="CQ94">
        <v>33680</v>
      </c>
      <c r="CR94">
        <v>37579</v>
      </c>
      <c r="CS94">
        <v>41006</v>
      </c>
      <c r="CT94">
        <v>36160</v>
      </c>
      <c r="CU94">
        <v>37683</v>
      </c>
      <c r="CV94">
        <v>20700</v>
      </c>
      <c r="CW94">
        <v>24056</v>
      </c>
      <c r="CX94">
        <v>25090</v>
      </c>
      <c r="CY94">
        <v>30916</v>
      </c>
      <c r="CZ94">
        <v>36167</v>
      </c>
      <c r="DA94">
        <v>40373</v>
      </c>
      <c r="DB94">
        <v>40607</v>
      </c>
      <c r="DC94">
        <v>40915</v>
      </c>
      <c r="DD94">
        <v>44432</v>
      </c>
      <c r="DE94">
        <v>35880</v>
      </c>
      <c r="DF94">
        <v>31910</v>
      </c>
      <c r="DG94">
        <v>36601</v>
      </c>
      <c r="DH94">
        <v>30283</v>
      </c>
      <c r="DI94">
        <v>32200</v>
      </c>
      <c r="DJ94">
        <v>34445</v>
      </c>
      <c r="DK94">
        <v>37439</v>
      </c>
      <c r="DL94">
        <v>42147</v>
      </c>
      <c r="DM94">
        <v>42071</v>
      </c>
      <c r="DN94">
        <v>44770</v>
      </c>
    </row>
    <row r="95" spans="1:118" x14ac:dyDescent="0.45">
      <c r="A95" s="2" t="s">
        <v>14</v>
      </c>
      <c r="B95" t="s">
        <v>50</v>
      </c>
      <c r="AE95" s="4">
        <v>-5.0000000000000001E-4</v>
      </c>
      <c r="AF95" s="4">
        <v>-0.1087</v>
      </c>
      <c r="AG95" s="4">
        <v>-5.1200000000000002E-2</v>
      </c>
      <c r="AH95" s="4">
        <v>0.23069999999999999</v>
      </c>
      <c r="AI95" s="4">
        <v>0.252</v>
      </c>
      <c r="AJ95" s="4">
        <v>0.47060000000000002</v>
      </c>
      <c r="AK95" s="4">
        <v>0.31669999999999998</v>
      </c>
      <c r="AL95" s="4">
        <v>0.19309999999999999</v>
      </c>
      <c r="AM95" s="4">
        <v>0.24399999999999999</v>
      </c>
      <c r="AN95" s="4">
        <v>0.26529999999999998</v>
      </c>
      <c r="AO95" s="4">
        <v>0.39679999999999999</v>
      </c>
      <c r="AP95" s="4">
        <v>0.41410000000000002</v>
      </c>
      <c r="AQ95" s="4">
        <v>0.31609999999999999</v>
      </c>
      <c r="AR95" s="4">
        <v>0.24790000000000001</v>
      </c>
      <c r="AS95" s="4">
        <v>0.1196</v>
      </c>
      <c r="AT95" s="4">
        <v>7.1199999999999999E-2</v>
      </c>
      <c r="AU95" s="4">
        <v>0.1081</v>
      </c>
      <c r="AV95" s="4">
        <v>0.1283</v>
      </c>
      <c r="AW95" s="4">
        <v>0.17760000000000001</v>
      </c>
      <c r="AX95" s="4">
        <v>0.21110000000000001</v>
      </c>
      <c r="AY95" s="4">
        <v>2.6800000000000001E-2</v>
      </c>
      <c r="AZ95" s="4">
        <v>-0.17910000000000001</v>
      </c>
      <c r="BA95" s="4">
        <v>-0.42409999999999998</v>
      </c>
      <c r="BB95" s="4">
        <v>-0.31680000000000003</v>
      </c>
      <c r="BC95" s="4">
        <v>-0.69640000000000002</v>
      </c>
      <c r="BD95" s="4">
        <v>-0.76890000000000003</v>
      </c>
      <c r="BE95" s="4">
        <v>-0.39129999999999998</v>
      </c>
      <c r="BF95" s="4">
        <v>-0.24809999999999999</v>
      </c>
      <c r="BG95" s="4">
        <v>0.80030000000000001</v>
      </c>
      <c r="BH95" s="4">
        <v>2.4883999999999999</v>
      </c>
      <c r="BI95" s="4">
        <v>0.57769999999999999</v>
      </c>
      <c r="BJ95" s="4">
        <v>9.5000000000000001E-2</v>
      </c>
      <c r="BK95" s="4">
        <v>0.1875</v>
      </c>
      <c r="BL95" s="4">
        <v>6.3799999999999996E-2</v>
      </c>
      <c r="BM95" s="4">
        <v>0.2412</v>
      </c>
      <c r="BN95" s="4">
        <v>-9.98E-2</v>
      </c>
      <c r="BO95" s="4">
        <v>-0.1371</v>
      </c>
      <c r="BP95" s="4">
        <v>-4.4999999999999997E-3</v>
      </c>
      <c r="BQ95" s="4">
        <v>-0.26819999999999999</v>
      </c>
      <c r="BR95" s="4">
        <v>0.1152</v>
      </c>
      <c r="BS95" s="4">
        <v>4.5900000000000003E-2</v>
      </c>
      <c r="BT95" s="4">
        <v>-7.9299999999999995E-2</v>
      </c>
      <c r="BU95" s="4">
        <v>0.49830000000000002</v>
      </c>
      <c r="BV95" s="4">
        <v>0.42749999999999999</v>
      </c>
      <c r="BW95" s="4">
        <v>0.72550000000000003</v>
      </c>
      <c r="BX95" s="4">
        <v>0.42880000000000001</v>
      </c>
      <c r="BY95" s="4">
        <v>0.20499999999999999</v>
      </c>
      <c r="BZ95" s="4">
        <v>0.11550000000000001</v>
      </c>
      <c r="CA95" s="4">
        <v>-2.9700000000000001E-2</v>
      </c>
      <c r="CB95" s="4">
        <v>-6.1499999999999999E-2</v>
      </c>
      <c r="CC95" s="4">
        <v>-2.9100000000000001E-2</v>
      </c>
      <c r="CD95" s="4">
        <v>-0.14660000000000001</v>
      </c>
      <c r="CE95" s="4">
        <v>-0.1139</v>
      </c>
      <c r="CF95" s="4">
        <v>-0.1125</v>
      </c>
      <c r="CG95" s="4">
        <v>-0.20469999999999999</v>
      </c>
      <c r="CH95" s="4">
        <v>3.8100000000000002E-2</v>
      </c>
      <c r="CI95" s="4">
        <v>0.22409999999999999</v>
      </c>
      <c r="CJ95" s="4">
        <v>0.40529999999999999</v>
      </c>
      <c r="CK95" s="4">
        <v>0.4713</v>
      </c>
      <c r="CL95" s="4">
        <v>0.27229999999999999</v>
      </c>
      <c r="CM95" s="4">
        <v>8.9499999999999996E-2</v>
      </c>
      <c r="CN95" s="4">
        <v>-4.7399999999999998E-2</v>
      </c>
      <c r="CO95" s="4">
        <v>-0.15340000000000001</v>
      </c>
      <c r="CP95" s="4">
        <v>-6.93E-2</v>
      </c>
      <c r="CQ95" s="4">
        <v>-0.30909999999999999</v>
      </c>
      <c r="CR95" s="4">
        <v>-0.14000000000000001</v>
      </c>
      <c r="CS95" s="4">
        <v>4.41E-2</v>
      </c>
      <c r="CT95" s="4">
        <v>-0.14419999999999999</v>
      </c>
      <c r="CU95" s="4">
        <v>0.11890000000000001</v>
      </c>
      <c r="CV95" s="4">
        <v>-0.44919999999999999</v>
      </c>
      <c r="CW95" s="4">
        <v>-0.41339999999999999</v>
      </c>
      <c r="CX95" s="4">
        <v>-0.30609999999999998</v>
      </c>
      <c r="CY95" s="4">
        <v>-0.17960000000000001</v>
      </c>
      <c r="CZ95" s="4">
        <v>0.74719999999999998</v>
      </c>
      <c r="DA95" s="4">
        <v>0.67830000000000001</v>
      </c>
      <c r="DB95" s="4">
        <v>0.61839999999999995</v>
      </c>
      <c r="DC95" s="4">
        <v>0.32340000000000002</v>
      </c>
      <c r="DD95" s="4">
        <v>0.22850000000000001</v>
      </c>
      <c r="DE95" s="4">
        <v>-0.1113</v>
      </c>
      <c r="DF95" s="4">
        <v>-0.2142</v>
      </c>
      <c r="DG95" s="4">
        <v>-0.10539999999999999</v>
      </c>
      <c r="DH95" s="4">
        <v>-0.31840000000000002</v>
      </c>
      <c r="DI95" s="4">
        <v>-0.1026</v>
      </c>
      <c r="DJ95" s="4">
        <v>7.9399999999999998E-2</v>
      </c>
      <c r="DK95" s="4">
        <v>2.29E-2</v>
      </c>
      <c r="DL95" s="4">
        <v>0.39179999999999998</v>
      </c>
      <c r="DM95" s="4">
        <v>0.30649999999999999</v>
      </c>
      <c r="DN95" s="4">
        <v>0.30649999999999999</v>
      </c>
    </row>
    <row r="96" spans="1:118" x14ac:dyDescent="0.45">
      <c r="A96" s="2" t="s">
        <v>14</v>
      </c>
      <c r="B96" t="s">
        <v>51</v>
      </c>
      <c r="V96">
        <v>41510</v>
      </c>
      <c r="W96">
        <v>25926</v>
      </c>
      <c r="AA96">
        <v>26081</v>
      </c>
      <c r="AB96">
        <v>38899</v>
      </c>
      <c r="AC96">
        <v>37028</v>
      </c>
      <c r="AD96">
        <v>30804</v>
      </c>
      <c r="AE96">
        <v>33948</v>
      </c>
      <c r="AF96">
        <v>32193</v>
      </c>
      <c r="AG96">
        <v>35686</v>
      </c>
      <c r="AH96">
        <v>34651</v>
      </c>
      <c r="AI96">
        <v>36229</v>
      </c>
      <c r="AJ96">
        <v>38850</v>
      </c>
      <c r="AK96">
        <v>41335</v>
      </c>
      <c r="AL96">
        <v>43312</v>
      </c>
      <c r="AM96">
        <v>41069</v>
      </c>
      <c r="AN96">
        <v>48960</v>
      </c>
      <c r="AO96">
        <v>51966</v>
      </c>
      <c r="AP96">
        <v>52705</v>
      </c>
      <c r="AQ96">
        <v>61286</v>
      </c>
      <c r="AR96">
        <v>62401</v>
      </c>
      <c r="AS96">
        <v>67757</v>
      </c>
      <c r="AT96">
        <v>59752</v>
      </c>
      <c r="AU96">
        <v>67806</v>
      </c>
      <c r="AV96">
        <v>71573</v>
      </c>
      <c r="AW96">
        <v>72692</v>
      </c>
      <c r="AX96">
        <v>72595</v>
      </c>
      <c r="AY96">
        <v>72193</v>
      </c>
      <c r="AZ96">
        <v>65215</v>
      </c>
      <c r="BA96">
        <v>54930</v>
      </c>
      <c r="BB96">
        <v>60074</v>
      </c>
      <c r="BC96">
        <v>36467</v>
      </c>
      <c r="BD96">
        <v>29024</v>
      </c>
      <c r="BE96">
        <v>34082</v>
      </c>
      <c r="BF96">
        <v>43179</v>
      </c>
      <c r="BG96">
        <v>40017</v>
      </c>
      <c r="BH96">
        <v>49325</v>
      </c>
      <c r="BI96">
        <v>44084</v>
      </c>
      <c r="BJ96">
        <v>44064</v>
      </c>
      <c r="BK96">
        <v>45905</v>
      </c>
      <c r="BL96">
        <v>51148</v>
      </c>
      <c r="BM96">
        <v>50105</v>
      </c>
      <c r="BN96">
        <v>40207</v>
      </c>
      <c r="BO96">
        <v>43005</v>
      </c>
      <c r="BP96">
        <v>50826</v>
      </c>
      <c r="BQ96">
        <v>44039</v>
      </c>
      <c r="BR96">
        <v>46278</v>
      </c>
      <c r="BS96">
        <v>41146</v>
      </c>
      <c r="BT96">
        <v>49267</v>
      </c>
      <c r="BU96">
        <v>56197</v>
      </c>
      <c r="BV96">
        <v>59796</v>
      </c>
      <c r="BW96">
        <v>68496</v>
      </c>
      <c r="BX96">
        <v>65754</v>
      </c>
      <c r="BY96">
        <v>69325</v>
      </c>
      <c r="BZ96">
        <v>64517</v>
      </c>
      <c r="CA96">
        <v>65467</v>
      </c>
      <c r="CB96">
        <v>54975</v>
      </c>
      <c r="CC96">
        <v>61812</v>
      </c>
      <c r="CD96">
        <v>52803</v>
      </c>
      <c r="CE96">
        <v>56230</v>
      </c>
      <c r="CF96">
        <v>42031</v>
      </c>
      <c r="CG96">
        <v>36481</v>
      </c>
      <c r="CH96">
        <v>40170</v>
      </c>
      <c r="CI96">
        <v>59549</v>
      </c>
      <c r="CJ96">
        <v>62586</v>
      </c>
      <c r="CK96">
        <v>60185</v>
      </c>
      <c r="CL96">
        <v>60031</v>
      </c>
      <c r="CM96">
        <v>62732</v>
      </c>
      <c r="CN96">
        <v>57135</v>
      </c>
      <c r="CO96">
        <v>53621</v>
      </c>
      <c r="CP96">
        <v>59704</v>
      </c>
      <c r="CQ96">
        <v>49061</v>
      </c>
      <c r="CR96">
        <v>54836</v>
      </c>
      <c r="CS96">
        <v>57072</v>
      </c>
      <c r="CT96">
        <v>48986</v>
      </c>
      <c r="CU96">
        <v>52890</v>
      </c>
      <c r="CV96">
        <v>23550</v>
      </c>
      <c r="CW96">
        <v>35884</v>
      </c>
      <c r="CX96">
        <v>37830</v>
      </c>
      <c r="CY96">
        <v>49057</v>
      </c>
      <c r="CZ96">
        <v>50334</v>
      </c>
      <c r="DA96">
        <v>55648</v>
      </c>
      <c r="DB96">
        <v>54779</v>
      </c>
      <c r="DC96">
        <v>57830</v>
      </c>
      <c r="DD96">
        <v>59924</v>
      </c>
      <c r="DE96">
        <v>49929</v>
      </c>
      <c r="DF96">
        <v>40912</v>
      </c>
      <c r="DG96">
        <v>46996</v>
      </c>
      <c r="DH96">
        <v>41046</v>
      </c>
      <c r="DI96">
        <v>43686</v>
      </c>
      <c r="DJ96">
        <v>43383</v>
      </c>
      <c r="DK96">
        <v>44950</v>
      </c>
      <c r="DL96">
        <v>51060</v>
      </c>
      <c r="DM96">
        <v>53004</v>
      </c>
      <c r="DN96">
        <v>72909</v>
      </c>
    </row>
    <row r="97" spans="1:118" x14ac:dyDescent="0.45">
      <c r="A97" s="2" t="s">
        <v>14</v>
      </c>
      <c r="B97" t="s">
        <v>52</v>
      </c>
      <c r="AA97">
        <v>-117.16</v>
      </c>
      <c r="AB97">
        <v>-41.56</v>
      </c>
      <c r="AC97">
        <v>-27.91</v>
      </c>
      <c r="AD97">
        <v>-139.72999999999999</v>
      </c>
      <c r="AE97">
        <v>92.95</v>
      </c>
      <c r="AF97">
        <v>68.459999999999994</v>
      </c>
      <c r="AG97">
        <v>37.06</v>
      </c>
      <c r="AH97">
        <v>41.26</v>
      </c>
      <c r="AI97">
        <v>17.86</v>
      </c>
      <c r="AJ97">
        <v>16.239999999999998</v>
      </c>
      <c r="AK97">
        <v>13.42</v>
      </c>
      <c r="AL97">
        <v>10.84</v>
      </c>
      <c r="AM97">
        <v>12.45</v>
      </c>
      <c r="AN97">
        <v>10.85</v>
      </c>
      <c r="AO97">
        <v>10.95</v>
      </c>
      <c r="AP97">
        <v>9.1999999999999993</v>
      </c>
      <c r="AQ97">
        <v>10.44</v>
      </c>
      <c r="AR97">
        <v>11.27</v>
      </c>
      <c r="AS97">
        <v>13.12</v>
      </c>
      <c r="AT97">
        <v>13.42</v>
      </c>
      <c r="AU97">
        <v>11.95</v>
      </c>
      <c r="AV97">
        <v>11.14</v>
      </c>
      <c r="AW97">
        <v>10.7</v>
      </c>
      <c r="AX97">
        <v>11.57</v>
      </c>
      <c r="AY97">
        <v>11.48</v>
      </c>
      <c r="AZ97">
        <v>13.41</v>
      </c>
      <c r="BA97">
        <v>11.09</v>
      </c>
      <c r="BB97">
        <v>23.65</v>
      </c>
      <c r="BC97">
        <v>-11.43</v>
      </c>
      <c r="BD97">
        <v>-6.93</v>
      </c>
      <c r="BE97">
        <v>-9.98</v>
      </c>
      <c r="BF97">
        <v>-71.23</v>
      </c>
      <c r="BG97">
        <v>7.36</v>
      </c>
      <c r="BH97">
        <v>7.39</v>
      </c>
      <c r="BI97">
        <v>5.27</v>
      </c>
      <c r="BJ97">
        <v>5.16</v>
      </c>
      <c r="BK97">
        <v>9.1</v>
      </c>
      <c r="BL97">
        <v>10.45</v>
      </c>
      <c r="BM97">
        <v>11.99</v>
      </c>
      <c r="BN97">
        <v>7.75</v>
      </c>
      <c r="BO97">
        <v>6.49</v>
      </c>
      <c r="BP97">
        <v>13.97</v>
      </c>
      <c r="BQ97">
        <v>6.34</v>
      </c>
      <c r="BR97">
        <v>18.21</v>
      </c>
      <c r="BS97">
        <v>47.38</v>
      </c>
      <c r="BT97">
        <v>37.119999999999997</v>
      </c>
      <c r="BU97">
        <v>-16.95</v>
      </c>
      <c r="BV97">
        <v>-93.05</v>
      </c>
      <c r="BW97">
        <v>-63.74</v>
      </c>
      <c r="BX97">
        <v>30.36</v>
      </c>
      <c r="BY97">
        <v>14.11</v>
      </c>
      <c r="BZ97">
        <v>16.920000000000002</v>
      </c>
      <c r="CA97">
        <v>29.87</v>
      </c>
      <c r="CB97">
        <v>16.88</v>
      </c>
      <c r="CC97">
        <v>15.89</v>
      </c>
      <c r="CD97">
        <v>9.9700000000000006</v>
      </c>
      <c r="CE97">
        <v>6.48</v>
      </c>
      <c r="CF97">
        <v>6.61</v>
      </c>
      <c r="CG97">
        <v>7.08</v>
      </c>
      <c r="CH97">
        <v>7.4</v>
      </c>
      <c r="CI97">
        <v>10.24</v>
      </c>
      <c r="CJ97">
        <v>10.42</v>
      </c>
      <c r="CK97">
        <v>11.68</v>
      </c>
      <c r="CL97">
        <v>10.36</v>
      </c>
      <c r="CM97">
        <v>6.2</v>
      </c>
      <c r="CN97">
        <v>5.56</v>
      </c>
      <c r="CO97">
        <v>5.19</v>
      </c>
      <c r="CP97">
        <v>6.04</v>
      </c>
      <c r="CQ97">
        <v>8.27</v>
      </c>
      <c r="CR97">
        <v>10.32</v>
      </c>
      <c r="CS97">
        <v>9.8699999999999992</v>
      </c>
      <c r="CT97">
        <v>9.27</v>
      </c>
      <c r="CU97">
        <v>9</v>
      </c>
      <c r="CV97">
        <v>6.94</v>
      </c>
      <c r="CW97">
        <v>-179.52</v>
      </c>
      <c r="CX97">
        <v>-386.01</v>
      </c>
      <c r="CY97">
        <v>-82.66</v>
      </c>
      <c r="CZ97">
        <v>13.27</v>
      </c>
      <c r="DA97">
        <v>5.54</v>
      </c>
      <c r="DB97">
        <v>5.54</v>
      </c>
      <c r="DC97">
        <v>4.6100000000000003</v>
      </c>
      <c r="DD97">
        <v>8.01</v>
      </c>
      <c r="DE97">
        <v>15.08</v>
      </c>
      <c r="DF97">
        <v>42.15</v>
      </c>
      <c r="DG97">
        <v>-22.22</v>
      </c>
      <c r="DH97">
        <v>98.32</v>
      </c>
      <c r="DI97">
        <v>17.61</v>
      </c>
      <c r="DJ97">
        <v>30.78</v>
      </c>
      <c r="DK97">
        <v>15.05</v>
      </c>
      <c r="DL97">
        <v>19.48</v>
      </c>
      <c r="DM97">
        <v>14.76</v>
      </c>
      <c r="DN97">
        <v>16.059999999999999</v>
      </c>
    </row>
    <row r="98" spans="1:118" x14ac:dyDescent="0.45">
      <c r="A98" s="2" t="s">
        <v>14</v>
      </c>
      <c r="B98" t="s">
        <v>53</v>
      </c>
      <c r="AA98">
        <v>0.68</v>
      </c>
      <c r="AB98">
        <v>0.69</v>
      </c>
      <c r="AC98">
        <v>0.75</v>
      </c>
      <c r="AD98">
        <v>0.64</v>
      </c>
      <c r="AE98">
        <v>0.69</v>
      </c>
      <c r="AF98">
        <v>0.61</v>
      </c>
      <c r="AG98">
        <v>0.68</v>
      </c>
      <c r="AH98">
        <v>0.75</v>
      </c>
      <c r="AI98">
        <v>0.82</v>
      </c>
      <c r="AJ98">
        <v>0.86</v>
      </c>
      <c r="AK98">
        <v>0.9</v>
      </c>
      <c r="AL98">
        <v>0.88</v>
      </c>
      <c r="AM98">
        <v>1</v>
      </c>
      <c r="AN98">
        <v>1.04</v>
      </c>
      <c r="AO98">
        <v>1.1200000000000001</v>
      </c>
      <c r="AP98">
        <v>1.1100000000000001</v>
      </c>
      <c r="AQ98">
        <v>1.18</v>
      </c>
      <c r="AR98">
        <v>1.2</v>
      </c>
      <c r="AS98">
        <v>1.25</v>
      </c>
      <c r="AT98">
        <v>1.19</v>
      </c>
      <c r="AU98">
        <v>1.27</v>
      </c>
      <c r="AV98">
        <v>1.28</v>
      </c>
      <c r="AW98">
        <v>1.31</v>
      </c>
      <c r="AX98">
        <v>1.3</v>
      </c>
      <c r="AY98">
        <v>1.22</v>
      </c>
      <c r="AZ98">
        <v>1.05</v>
      </c>
      <c r="BA98">
        <v>0.8</v>
      </c>
      <c r="BB98">
        <v>0.99</v>
      </c>
      <c r="BC98">
        <v>0.44</v>
      </c>
      <c r="BD98">
        <v>0.27</v>
      </c>
      <c r="BE98">
        <v>0.54</v>
      </c>
      <c r="BF98">
        <v>0.75</v>
      </c>
      <c r="BG98">
        <v>0.71</v>
      </c>
      <c r="BH98">
        <v>0.85</v>
      </c>
      <c r="BI98">
        <v>0.67</v>
      </c>
      <c r="BJ98">
        <v>0.65</v>
      </c>
      <c r="BK98">
        <v>0.71</v>
      </c>
      <c r="BL98">
        <v>0.77</v>
      </c>
      <c r="BM98">
        <v>0.77</v>
      </c>
      <c r="BN98">
        <v>0.5</v>
      </c>
      <c r="BO98">
        <v>0.48</v>
      </c>
      <c r="BP98">
        <v>0.61</v>
      </c>
      <c r="BQ98">
        <v>0.43</v>
      </c>
      <c r="BR98">
        <v>0.5</v>
      </c>
      <c r="BS98">
        <v>0.28999999999999998</v>
      </c>
      <c r="BT98">
        <v>0.32</v>
      </c>
      <c r="BU98">
        <v>0.43</v>
      </c>
      <c r="BV98">
        <v>0.47</v>
      </c>
      <c r="BW98">
        <v>1.02</v>
      </c>
      <c r="BX98">
        <v>0.89</v>
      </c>
      <c r="BY98">
        <v>0.86</v>
      </c>
      <c r="BZ98">
        <v>0.83</v>
      </c>
      <c r="CA98">
        <v>0.76</v>
      </c>
      <c r="CB98">
        <v>0.65</v>
      </c>
      <c r="CC98">
        <v>0.69</v>
      </c>
      <c r="CD98">
        <v>0.59</v>
      </c>
      <c r="CE98">
        <v>0.64</v>
      </c>
      <c r="CF98">
        <v>0.57999999999999996</v>
      </c>
      <c r="CG98">
        <v>0.56000000000000005</v>
      </c>
      <c r="CH98">
        <v>0.6</v>
      </c>
      <c r="CI98">
        <v>0.76</v>
      </c>
      <c r="CJ98">
        <v>0.79</v>
      </c>
      <c r="CK98">
        <v>0.81</v>
      </c>
      <c r="CL98">
        <v>0.8</v>
      </c>
      <c r="CM98">
        <v>0.82</v>
      </c>
      <c r="CN98">
        <v>0.73</v>
      </c>
      <c r="CO98">
        <v>0.64</v>
      </c>
      <c r="CP98">
        <v>0.7</v>
      </c>
      <c r="CQ98">
        <v>0.54</v>
      </c>
      <c r="CR98">
        <v>0.57999999999999996</v>
      </c>
      <c r="CS98">
        <v>0.63</v>
      </c>
      <c r="CT98">
        <v>0.56000000000000005</v>
      </c>
      <c r="CU98">
        <v>0.57999999999999996</v>
      </c>
      <c r="CV98">
        <v>0.33</v>
      </c>
      <c r="CW98">
        <v>0.4</v>
      </c>
      <c r="CX98">
        <v>0.42</v>
      </c>
      <c r="CY98">
        <v>0.54</v>
      </c>
      <c r="CZ98">
        <v>0.6</v>
      </c>
      <c r="DA98">
        <v>0.63</v>
      </c>
      <c r="DB98">
        <v>0.57999999999999996</v>
      </c>
      <c r="DC98">
        <v>0.56999999999999995</v>
      </c>
      <c r="DD98">
        <v>0.67</v>
      </c>
      <c r="DE98">
        <v>0.57999999999999996</v>
      </c>
      <c r="DF98">
        <v>0.53</v>
      </c>
      <c r="DG98">
        <v>0.64</v>
      </c>
      <c r="DH98">
        <v>0.49</v>
      </c>
      <c r="DI98">
        <v>0.5</v>
      </c>
      <c r="DJ98">
        <v>0.66</v>
      </c>
      <c r="DK98">
        <v>0.69</v>
      </c>
      <c r="DL98">
        <v>0.7</v>
      </c>
      <c r="DM98">
        <v>0.68</v>
      </c>
      <c r="DN98">
        <v>0.73</v>
      </c>
    </row>
    <row r="99" spans="1:118" x14ac:dyDescent="0.45">
      <c r="A99" s="2" t="s">
        <v>14</v>
      </c>
      <c r="B99" t="s">
        <v>54</v>
      </c>
      <c r="AA99">
        <v>0.88</v>
      </c>
      <c r="AB99">
        <v>0.91</v>
      </c>
      <c r="AC99">
        <v>0.93</v>
      </c>
      <c r="AD99">
        <v>0.76</v>
      </c>
      <c r="AE99">
        <v>0.85</v>
      </c>
      <c r="AF99">
        <v>0.74</v>
      </c>
      <c r="AG99">
        <v>0.82</v>
      </c>
      <c r="AH99">
        <v>0.95</v>
      </c>
      <c r="AI99">
        <v>1.06</v>
      </c>
      <c r="AJ99">
        <v>1.0900000000000001</v>
      </c>
      <c r="AK99">
        <v>1.19</v>
      </c>
      <c r="AL99">
        <v>1.1299999999999999</v>
      </c>
      <c r="AM99">
        <v>1.26</v>
      </c>
      <c r="AN99">
        <v>1.35</v>
      </c>
      <c r="AO99">
        <v>1.45</v>
      </c>
      <c r="AP99">
        <v>1.46</v>
      </c>
      <c r="AQ99">
        <v>1.62</v>
      </c>
      <c r="AR99">
        <v>1.69</v>
      </c>
      <c r="AS99">
        <v>1.78</v>
      </c>
      <c r="AT99">
        <v>1.59</v>
      </c>
      <c r="AU99">
        <v>1.79</v>
      </c>
      <c r="AV99">
        <v>1.81</v>
      </c>
      <c r="AW99">
        <v>1.96</v>
      </c>
      <c r="AX99">
        <v>1.95</v>
      </c>
      <c r="AY99">
        <v>1.79</v>
      </c>
      <c r="AZ99">
        <v>1.54</v>
      </c>
      <c r="BA99">
        <v>1.2</v>
      </c>
      <c r="BB99">
        <v>1.64</v>
      </c>
      <c r="BC99">
        <v>0.95</v>
      </c>
      <c r="BD99">
        <v>0.62</v>
      </c>
      <c r="BE99">
        <v>0.87</v>
      </c>
      <c r="BF99">
        <v>0.95</v>
      </c>
      <c r="BG99">
        <v>0.91</v>
      </c>
      <c r="BH99">
        <v>1.04</v>
      </c>
      <c r="BI99">
        <v>0.84</v>
      </c>
      <c r="BJ99">
        <v>0.75</v>
      </c>
      <c r="BK99">
        <v>0.84</v>
      </c>
      <c r="BL99">
        <v>0.92</v>
      </c>
      <c r="BM99">
        <v>0.88</v>
      </c>
      <c r="BN99">
        <v>0.61</v>
      </c>
      <c r="BO99">
        <v>0.69</v>
      </c>
      <c r="BP99">
        <v>0.85</v>
      </c>
      <c r="BQ99">
        <v>0.6</v>
      </c>
      <c r="BR99">
        <v>0.65</v>
      </c>
      <c r="BS99">
        <v>0.64</v>
      </c>
      <c r="BT99">
        <v>0.69</v>
      </c>
      <c r="BU99">
        <v>0.96</v>
      </c>
      <c r="BV99">
        <v>1.05</v>
      </c>
      <c r="BW99">
        <v>1.21</v>
      </c>
      <c r="BX99">
        <v>1.02</v>
      </c>
      <c r="BY99">
        <v>0.99</v>
      </c>
      <c r="BZ99">
        <v>0.96</v>
      </c>
      <c r="CA99">
        <v>0.99</v>
      </c>
      <c r="CB99">
        <v>0.82</v>
      </c>
      <c r="CC99">
        <v>0.95</v>
      </c>
      <c r="CD99">
        <v>0.81</v>
      </c>
      <c r="CE99">
        <v>0.87</v>
      </c>
      <c r="CF99">
        <v>0.66</v>
      </c>
      <c r="CG99">
        <v>0.56999999999999995</v>
      </c>
      <c r="CH99">
        <v>0.63</v>
      </c>
      <c r="CI99">
        <v>0.98</v>
      </c>
      <c r="CJ99">
        <v>0.98</v>
      </c>
      <c r="CK99">
        <v>0.96</v>
      </c>
      <c r="CL99">
        <v>0.9</v>
      </c>
      <c r="CM99">
        <v>0.9</v>
      </c>
      <c r="CN99">
        <v>0.84</v>
      </c>
      <c r="CO99">
        <v>0.81</v>
      </c>
      <c r="CP99">
        <v>0.9</v>
      </c>
      <c r="CQ99">
        <v>0.69</v>
      </c>
      <c r="CR99">
        <v>0.68</v>
      </c>
      <c r="CS99">
        <v>0.67</v>
      </c>
      <c r="CT99">
        <v>0.55000000000000004</v>
      </c>
      <c r="CU99">
        <v>0.6</v>
      </c>
      <c r="CV99">
        <v>0.34</v>
      </c>
      <c r="CW99">
        <v>0.37</v>
      </c>
      <c r="CX99">
        <v>0.38</v>
      </c>
      <c r="CY99">
        <v>0.46</v>
      </c>
      <c r="CZ99">
        <v>0.62</v>
      </c>
      <c r="DA99">
        <v>0.64</v>
      </c>
      <c r="DB99">
        <v>0.66</v>
      </c>
      <c r="DC99">
        <v>0.66</v>
      </c>
      <c r="DD99">
        <v>1.01</v>
      </c>
      <c r="DE99">
        <v>1.27</v>
      </c>
      <c r="DF99">
        <v>1.93</v>
      </c>
      <c r="DG99">
        <v>1.2</v>
      </c>
      <c r="DH99">
        <v>0.97</v>
      </c>
      <c r="DI99">
        <v>1.1299999999999999</v>
      </c>
      <c r="DJ99">
        <v>1.33</v>
      </c>
      <c r="DK99">
        <v>1.35</v>
      </c>
      <c r="DL99">
        <v>1.55</v>
      </c>
      <c r="DM99">
        <v>1.5</v>
      </c>
      <c r="DN99">
        <v>1.6</v>
      </c>
    </row>
    <row r="100" spans="1:118" x14ac:dyDescent="0.45">
      <c r="A100" s="2" t="s">
        <v>14</v>
      </c>
      <c r="B100" t="s">
        <v>55</v>
      </c>
      <c r="AA100">
        <v>175.17</v>
      </c>
      <c r="AB100">
        <v>5.0999999999999996</v>
      </c>
      <c r="AC100">
        <v>5.52</v>
      </c>
      <c r="AD100">
        <v>4.0599999999999996</v>
      </c>
      <c r="AE100">
        <v>7.16</v>
      </c>
      <c r="AF100">
        <v>306.14999999999998</v>
      </c>
      <c r="AG100">
        <v>-6.85</v>
      </c>
      <c r="AH100">
        <v>-12</v>
      </c>
      <c r="AI100">
        <v>16.059999999999999</v>
      </c>
      <c r="AJ100">
        <v>8.85</v>
      </c>
      <c r="AK100">
        <v>7.07</v>
      </c>
      <c r="AL100">
        <v>-80.84</v>
      </c>
      <c r="AM100">
        <v>9.61</v>
      </c>
      <c r="AN100">
        <v>15.16</v>
      </c>
      <c r="AO100">
        <v>13.16</v>
      </c>
      <c r="AP100">
        <v>5.72</v>
      </c>
      <c r="AQ100">
        <v>9.17</v>
      </c>
      <c r="AR100">
        <v>9.57</v>
      </c>
      <c r="AS100">
        <v>27.09</v>
      </c>
      <c r="AT100">
        <v>17.489999999999998</v>
      </c>
      <c r="AU100">
        <v>9.36</v>
      </c>
      <c r="AV100">
        <v>9.1999999999999993</v>
      </c>
      <c r="AW100">
        <v>6.24</v>
      </c>
      <c r="AX100">
        <v>6.94</v>
      </c>
      <c r="AY100">
        <v>7.02</v>
      </c>
      <c r="AZ100">
        <v>5.23</v>
      </c>
      <c r="BA100">
        <v>3.79</v>
      </c>
      <c r="BB100">
        <v>3.72</v>
      </c>
      <c r="BC100">
        <v>1.18</v>
      </c>
      <c r="BD100">
        <v>0.67</v>
      </c>
      <c r="BE100">
        <v>1.44</v>
      </c>
      <c r="BF100">
        <v>2.4900000000000002</v>
      </c>
      <c r="BG100">
        <v>3.94</v>
      </c>
      <c r="BH100">
        <v>8.65</v>
      </c>
      <c r="BI100">
        <v>5.38</v>
      </c>
      <c r="BJ100">
        <v>4.3899999999999997</v>
      </c>
      <c r="BK100">
        <v>4.17</v>
      </c>
      <c r="BL100">
        <v>3.39</v>
      </c>
      <c r="BM100">
        <v>3.37</v>
      </c>
      <c r="BN100">
        <v>1.78</v>
      </c>
      <c r="BO100">
        <v>1.9</v>
      </c>
      <c r="BP100">
        <v>2.73</v>
      </c>
      <c r="BQ100">
        <v>1.71</v>
      </c>
      <c r="BR100">
        <v>1.9</v>
      </c>
      <c r="BS100">
        <v>1.18</v>
      </c>
      <c r="BT100">
        <v>1.35</v>
      </c>
      <c r="BU100">
        <v>1.96</v>
      </c>
      <c r="BV100">
        <v>2.4700000000000002</v>
      </c>
      <c r="BW100">
        <v>5.03</v>
      </c>
      <c r="BX100">
        <v>3.83</v>
      </c>
      <c r="BY100">
        <v>3.52</v>
      </c>
      <c r="BZ100">
        <v>2.8</v>
      </c>
      <c r="CA100">
        <v>2.13</v>
      </c>
      <c r="CB100">
        <v>1.6</v>
      </c>
      <c r="CC100">
        <v>2.29</v>
      </c>
      <c r="CD100">
        <v>1.74</v>
      </c>
      <c r="CE100">
        <v>2.62</v>
      </c>
      <c r="CF100">
        <v>2.21</v>
      </c>
      <c r="CG100">
        <v>1.31</v>
      </c>
      <c r="CH100">
        <v>1.86</v>
      </c>
      <c r="CI100">
        <v>3.01</v>
      </c>
      <c r="CJ100">
        <v>4.5</v>
      </c>
      <c r="CK100">
        <v>7.65</v>
      </c>
      <c r="CL100">
        <v>6.89</v>
      </c>
      <c r="CM100">
        <v>3.62</v>
      </c>
      <c r="CN100">
        <v>3.1</v>
      </c>
      <c r="CO100">
        <v>2.5499999999999998</v>
      </c>
      <c r="CP100">
        <v>2.83</v>
      </c>
      <c r="CQ100">
        <v>1.55</v>
      </c>
      <c r="CR100">
        <v>1.67</v>
      </c>
      <c r="CS100">
        <v>1.76</v>
      </c>
      <c r="CT100">
        <v>1.34</v>
      </c>
      <c r="CU100">
        <v>1.92</v>
      </c>
      <c r="CV100">
        <v>0.66</v>
      </c>
      <c r="CW100">
        <v>0.97</v>
      </c>
      <c r="CX100">
        <v>1.49</v>
      </c>
      <c r="CY100">
        <v>3.69</v>
      </c>
      <c r="CZ100">
        <v>-3.73</v>
      </c>
      <c r="DA100">
        <v>-9.9700000000000006</v>
      </c>
      <c r="DB100">
        <v>20.65</v>
      </c>
      <c r="DC100">
        <v>4.17</v>
      </c>
      <c r="DD100">
        <v>3.39</v>
      </c>
      <c r="DE100">
        <v>3.5</v>
      </c>
      <c r="DF100">
        <v>3.5</v>
      </c>
      <c r="DG100">
        <v>7.1</v>
      </c>
      <c r="DH100">
        <v>4.66</v>
      </c>
      <c r="DI100">
        <v>5.17</v>
      </c>
      <c r="DJ100">
        <v>7.2</v>
      </c>
      <c r="DK100">
        <v>5.75</v>
      </c>
      <c r="DL100">
        <v>4.0599999999999996</v>
      </c>
      <c r="DM100">
        <v>4.67</v>
      </c>
      <c r="DN100">
        <v>4.96</v>
      </c>
    </row>
    <row r="101" spans="1:118" x14ac:dyDescent="0.45">
      <c r="A101" s="2" t="s">
        <v>14</v>
      </c>
      <c r="B101" t="s">
        <v>56</v>
      </c>
      <c r="AA101">
        <v>175.17</v>
      </c>
      <c r="AB101">
        <v>5.0999999999999996</v>
      </c>
      <c r="AC101">
        <v>5.52</v>
      </c>
      <c r="AD101">
        <v>4.0599999999999996</v>
      </c>
      <c r="AE101">
        <v>7.16</v>
      </c>
      <c r="AF101">
        <v>306.14999999999998</v>
      </c>
      <c r="AG101">
        <v>-6.85</v>
      </c>
      <c r="AH101">
        <v>-12</v>
      </c>
      <c r="AI101">
        <v>16.059999999999999</v>
      </c>
      <c r="AJ101">
        <v>8.85</v>
      </c>
      <c r="AK101">
        <v>7.07</v>
      </c>
      <c r="AL101">
        <v>-80.84</v>
      </c>
      <c r="AM101">
        <v>9.61</v>
      </c>
      <c r="AN101">
        <v>15.16</v>
      </c>
      <c r="AO101">
        <v>13.16</v>
      </c>
      <c r="AP101">
        <v>5.72</v>
      </c>
      <c r="AQ101">
        <v>9.17</v>
      </c>
      <c r="AR101">
        <v>9.57</v>
      </c>
      <c r="AS101">
        <v>27.09</v>
      </c>
      <c r="AT101">
        <v>17.489999999999998</v>
      </c>
      <c r="AU101">
        <v>9.36</v>
      </c>
      <c r="AV101">
        <v>9.1999999999999993</v>
      </c>
      <c r="AW101">
        <v>6.24</v>
      </c>
      <c r="AX101">
        <v>6.94</v>
      </c>
      <c r="AY101">
        <v>7.02</v>
      </c>
      <c r="AZ101">
        <v>5.23</v>
      </c>
      <c r="BA101">
        <v>3.79</v>
      </c>
      <c r="BB101">
        <v>3.72</v>
      </c>
      <c r="BC101">
        <v>1.18</v>
      </c>
      <c r="BD101">
        <v>0.67</v>
      </c>
      <c r="BE101">
        <v>1.44</v>
      </c>
      <c r="BF101">
        <v>2.4900000000000002</v>
      </c>
      <c r="BG101">
        <v>3.94</v>
      </c>
      <c r="BH101">
        <v>8.65</v>
      </c>
      <c r="BI101">
        <v>5.38</v>
      </c>
      <c r="BJ101">
        <v>4.3899999999999997</v>
      </c>
      <c r="BK101">
        <v>4.17</v>
      </c>
      <c r="BL101">
        <v>3.39</v>
      </c>
      <c r="BM101">
        <v>3.37</v>
      </c>
      <c r="BN101">
        <v>1.78</v>
      </c>
      <c r="BO101">
        <v>1.9</v>
      </c>
      <c r="BP101">
        <v>2.73</v>
      </c>
      <c r="BQ101">
        <v>1.71</v>
      </c>
      <c r="BR101">
        <v>1.9</v>
      </c>
      <c r="BS101">
        <v>1.18</v>
      </c>
      <c r="BT101">
        <v>1.35</v>
      </c>
      <c r="BU101">
        <v>1.96</v>
      </c>
      <c r="BV101">
        <v>2.4700000000000002</v>
      </c>
      <c r="BW101">
        <v>5.03</v>
      </c>
      <c r="BX101">
        <v>3.83</v>
      </c>
      <c r="BY101">
        <v>3.52</v>
      </c>
      <c r="BZ101">
        <v>2.8</v>
      </c>
      <c r="CA101">
        <v>2.13</v>
      </c>
      <c r="CB101">
        <v>1.6</v>
      </c>
      <c r="CC101">
        <v>2.29</v>
      </c>
      <c r="CD101">
        <v>1.74</v>
      </c>
      <c r="CE101">
        <v>2.62</v>
      </c>
      <c r="CF101">
        <v>2.21</v>
      </c>
      <c r="CG101">
        <v>1.31</v>
      </c>
      <c r="CH101">
        <v>1.86</v>
      </c>
      <c r="CI101">
        <v>3.01</v>
      </c>
      <c r="CJ101">
        <v>4.5</v>
      </c>
      <c r="CK101">
        <v>7.65</v>
      </c>
      <c r="CL101">
        <v>6.89</v>
      </c>
      <c r="CM101">
        <v>3.62</v>
      </c>
      <c r="CN101">
        <v>3.1</v>
      </c>
      <c r="CO101">
        <v>2.5499999999999998</v>
      </c>
      <c r="CP101">
        <v>2.83</v>
      </c>
      <c r="CQ101">
        <v>1.55</v>
      </c>
      <c r="CR101">
        <v>1.67</v>
      </c>
      <c r="CS101">
        <v>1.76</v>
      </c>
      <c r="CT101">
        <v>1.34</v>
      </c>
      <c r="CU101">
        <v>1.92</v>
      </c>
      <c r="CV101">
        <v>0.66</v>
      </c>
      <c r="CW101">
        <v>0.97</v>
      </c>
      <c r="CX101">
        <v>1.49</v>
      </c>
      <c r="CY101">
        <v>3.69</v>
      </c>
      <c r="CZ101">
        <v>-3.73</v>
      </c>
      <c r="DA101">
        <v>-9.9700000000000006</v>
      </c>
      <c r="DB101">
        <v>20.65</v>
      </c>
      <c r="DC101">
        <v>4.17</v>
      </c>
      <c r="DD101">
        <v>3.39</v>
      </c>
      <c r="DE101">
        <v>3.5</v>
      </c>
      <c r="DF101">
        <v>3.5</v>
      </c>
      <c r="DG101">
        <v>7.1</v>
      </c>
      <c r="DH101">
        <v>4.66</v>
      </c>
      <c r="DI101">
        <v>5.17</v>
      </c>
      <c r="DJ101">
        <v>7.2</v>
      </c>
      <c r="DK101">
        <v>5.75</v>
      </c>
      <c r="DL101">
        <v>4.0599999999999996</v>
      </c>
      <c r="DM101">
        <v>4.67</v>
      </c>
      <c r="DN101">
        <v>4.96</v>
      </c>
    </row>
    <row r="102" spans="1:118" x14ac:dyDescent="0.45">
      <c r="A102" s="2" t="s">
        <v>14</v>
      </c>
      <c r="B102" t="s">
        <v>57</v>
      </c>
      <c r="V102">
        <v>2.48</v>
      </c>
      <c r="W102">
        <v>1.63</v>
      </c>
      <c r="AA102">
        <v>1.3</v>
      </c>
      <c r="AB102">
        <v>1.7</v>
      </c>
      <c r="AC102">
        <v>1.36</v>
      </c>
      <c r="AD102">
        <v>1.23</v>
      </c>
      <c r="AE102">
        <v>1.21</v>
      </c>
      <c r="AF102">
        <v>1.22</v>
      </c>
      <c r="AG102">
        <v>1.2</v>
      </c>
      <c r="AH102">
        <v>1.06</v>
      </c>
      <c r="AI102">
        <v>1.01</v>
      </c>
      <c r="AJ102">
        <v>1.05</v>
      </c>
      <c r="AK102">
        <v>1.1000000000000001</v>
      </c>
      <c r="AL102">
        <v>1.1599999999999999</v>
      </c>
      <c r="AM102">
        <v>0.94</v>
      </c>
      <c r="AN102">
        <v>1.22</v>
      </c>
      <c r="AO102">
        <v>1.1100000000000001</v>
      </c>
      <c r="AP102">
        <v>1.1200000000000001</v>
      </c>
      <c r="AQ102">
        <v>1.41</v>
      </c>
      <c r="AR102">
        <v>1.49</v>
      </c>
      <c r="AS102">
        <v>1.77</v>
      </c>
      <c r="AT102">
        <v>1.39</v>
      </c>
      <c r="AU102">
        <v>1.55</v>
      </c>
      <c r="AV102">
        <v>1.52</v>
      </c>
      <c r="AW102">
        <v>1.49</v>
      </c>
      <c r="AX102">
        <v>1.64</v>
      </c>
      <c r="AY102">
        <v>1.76</v>
      </c>
      <c r="AZ102">
        <v>1.77</v>
      </c>
      <c r="BA102">
        <v>1.81</v>
      </c>
      <c r="BB102">
        <v>2.1800000000000002</v>
      </c>
      <c r="BC102">
        <v>2.88</v>
      </c>
      <c r="BD102">
        <v>2.73</v>
      </c>
      <c r="BE102">
        <v>1.76</v>
      </c>
      <c r="BF102">
        <v>1.32</v>
      </c>
      <c r="BG102">
        <v>1.2</v>
      </c>
      <c r="BH102">
        <v>1.1399999999999999</v>
      </c>
      <c r="BI102">
        <v>1.03</v>
      </c>
      <c r="BJ102">
        <v>0.92</v>
      </c>
      <c r="BK102">
        <v>0.97</v>
      </c>
      <c r="BL102">
        <v>0.99</v>
      </c>
      <c r="BM102">
        <v>0.94</v>
      </c>
      <c r="BN102">
        <v>0.89</v>
      </c>
      <c r="BO102">
        <v>0.98</v>
      </c>
      <c r="BP102">
        <v>1.01</v>
      </c>
      <c r="BQ102">
        <v>0.94</v>
      </c>
      <c r="BR102">
        <v>0.9</v>
      </c>
      <c r="BS102">
        <v>0.9</v>
      </c>
      <c r="BT102">
        <v>0.91</v>
      </c>
      <c r="BU102">
        <v>1.01</v>
      </c>
      <c r="BV102">
        <v>1.06</v>
      </c>
      <c r="BW102">
        <v>1.06</v>
      </c>
      <c r="BX102">
        <v>1.02</v>
      </c>
      <c r="BY102">
        <v>0.99</v>
      </c>
      <c r="BZ102">
        <v>0.99</v>
      </c>
      <c r="CA102">
        <v>0.94</v>
      </c>
      <c r="CB102">
        <v>0.83</v>
      </c>
      <c r="CC102">
        <v>0.94</v>
      </c>
      <c r="CD102">
        <v>0.9</v>
      </c>
      <c r="CE102">
        <v>0.89</v>
      </c>
      <c r="CF102">
        <v>0.65</v>
      </c>
      <c r="CG102">
        <v>0.53</v>
      </c>
      <c r="CH102">
        <v>0.52</v>
      </c>
      <c r="CI102">
        <v>0.63</v>
      </c>
      <c r="CJ102">
        <v>0.64</v>
      </c>
      <c r="CK102">
        <v>0.63</v>
      </c>
      <c r="CL102">
        <v>0.57999999999999996</v>
      </c>
      <c r="CM102">
        <v>0.52</v>
      </c>
      <c r="CN102">
        <v>0.56000000000000005</v>
      </c>
      <c r="CO102">
        <v>0.61</v>
      </c>
      <c r="CP102">
        <v>0.64</v>
      </c>
      <c r="CQ102">
        <v>0.63</v>
      </c>
      <c r="CR102">
        <v>0.57999999999999996</v>
      </c>
      <c r="CS102">
        <v>0.51</v>
      </c>
      <c r="CT102">
        <v>0.47</v>
      </c>
      <c r="CU102">
        <v>0.5</v>
      </c>
      <c r="CV102">
        <v>0.56999999999999995</v>
      </c>
      <c r="CW102">
        <v>0.5</v>
      </c>
      <c r="CX102">
        <v>0.5</v>
      </c>
      <c r="CY102">
        <v>0.47</v>
      </c>
      <c r="CZ102">
        <v>0.52</v>
      </c>
      <c r="DA102">
        <v>0.48</v>
      </c>
      <c r="DB102">
        <v>0.48</v>
      </c>
      <c r="DC102">
        <v>0.48</v>
      </c>
      <c r="DD102">
        <v>0.67</v>
      </c>
      <c r="DE102">
        <v>1.01</v>
      </c>
      <c r="DF102">
        <v>1.76</v>
      </c>
      <c r="DG102">
        <v>0.9</v>
      </c>
      <c r="DH102">
        <v>0.9</v>
      </c>
      <c r="DI102">
        <v>0.92</v>
      </c>
      <c r="DJ102">
        <v>1</v>
      </c>
      <c r="DK102">
        <v>0.97</v>
      </c>
      <c r="DL102">
        <v>1.02</v>
      </c>
      <c r="DM102">
        <v>1</v>
      </c>
      <c r="DN102">
        <v>1</v>
      </c>
    </row>
    <row r="103" spans="1:118" x14ac:dyDescent="0.45">
      <c r="A103" s="2" t="s">
        <v>14</v>
      </c>
      <c r="B103" t="s">
        <v>59</v>
      </c>
      <c r="AA103" s="4">
        <v>-8.0999999999999996E-3</v>
      </c>
      <c r="AB103" s="4">
        <v>-1.2200000000000001E-2</v>
      </c>
      <c r="AC103" s="4">
        <v>-1.9199999999999998E-2</v>
      </c>
      <c r="AD103" s="4">
        <v>-4.0000000000000001E-3</v>
      </c>
      <c r="AE103" s="4">
        <v>2.8E-3</v>
      </c>
      <c r="AF103" s="4">
        <v>3.8E-3</v>
      </c>
      <c r="AG103" s="4">
        <v>9.4000000000000004E-3</v>
      </c>
      <c r="AH103" s="4">
        <v>1.14E-2</v>
      </c>
      <c r="AI103" s="4">
        <v>3.0200000000000001E-2</v>
      </c>
      <c r="AJ103" s="4">
        <v>3.44E-2</v>
      </c>
      <c r="AK103" s="4">
        <v>4.3900000000000002E-2</v>
      </c>
      <c r="AL103" s="4">
        <v>4.9799999999999997E-2</v>
      </c>
      <c r="AM103" s="4">
        <v>5.33E-2</v>
      </c>
      <c r="AN103" s="4">
        <v>5.6099999999999997E-2</v>
      </c>
      <c r="AO103" s="4">
        <v>6.3600000000000004E-2</v>
      </c>
      <c r="AP103" s="4">
        <v>7.5800000000000006E-2</v>
      </c>
      <c r="AQ103" s="4">
        <v>6.4199999999999993E-2</v>
      </c>
      <c r="AR103" s="4">
        <v>5.91E-2</v>
      </c>
      <c r="AS103" s="4">
        <v>4.7199999999999999E-2</v>
      </c>
      <c r="AT103" s="4">
        <v>4.5699999999999998E-2</v>
      </c>
      <c r="AU103" s="4">
        <v>5.5300000000000002E-2</v>
      </c>
      <c r="AV103" s="4">
        <v>5.9900000000000002E-2</v>
      </c>
      <c r="AW103" s="4">
        <v>6.9400000000000003E-2</v>
      </c>
      <c r="AX103" s="4">
        <v>6.0400000000000002E-2</v>
      </c>
      <c r="AY103" s="4">
        <v>5.4399999999999997E-2</v>
      </c>
      <c r="AZ103" s="4">
        <v>4.0300000000000002E-2</v>
      </c>
      <c r="BA103" s="4">
        <v>3.7499999999999999E-2</v>
      </c>
      <c r="BB103" s="4">
        <v>2.1100000000000001E-2</v>
      </c>
      <c r="BC103" s="4">
        <v>-2.4899999999999999E-2</v>
      </c>
      <c r="BD103" s="4">
        <v>-2.7900000000000001E-2</v>
      </c>
      <c r="BE103" s="4">
        <v>-3.8600000000000002E-2</v>
      </c>
      <c r="BF103" s="4">
        <v>-1.3100000000000001E-2</v>
      </c>
      <c r="BG103" s="4">
        <v>2.86E-2</v>
      </c>
      <c r="BH103" s="4">
        <v>3.8899999999999997E-2</v>
      </c>
      <c r="BI103" s="4">
        <v>5.5399999999999998E-2</v>
      </c>
      <c r="BJ103" s="4">
        <v>5.5599999999999997E-2</v>
      </c>
      <c r="BK103" s="4">
        <v>4.4699999999999997E-2</v>
      </c>
      <c r="BL103" s="4">
        <v>4.1200000000000001E-2</v>
      </c>
      <c r="BM103" s="4">
        <v>3.5000000000000003E-2</v>
      </c>
      <c r="BN103" s="4">
        <v>3.8699999999999998E-2</v>
      </c>
      <c r="BO103" s="4">
        <v>5.1400000000000001E-2</v>
      </c>
      <c r="BP103" s="4">
        <v>3.2000000000000001E-2</v>
      </c>
      <c r="BQ103" s="4">
        <v>4.99E-2</v>
      </c>
      <c r="BR103" s="4">
        <v>1.61E-2</v>
      </c>
      <c r="BS103" s="4">
        <v>-5.0000000000000001E-4</v>
      </c>
      <c r="BT103" s="4">
        <v>-1.09E-2</v>
      </c>
      <c r="BU103" s="4">
        <v>-5.4300000000000001E-2</v>
      </c>
      <c r="BV103" s="4">
        <v>-2.64E-2</v>
      </c>
      <c r="BW103" s="4">
        <v>-0.03</v>
      </c>
      <c r="BX103" s="4">
        <v>8.0000000000000002E-3</v>
      </c>
      <c r="BY103" s="4">
        <v>3.04E-2</v>
      </c>
      <c r="BZ103" s="4">
        <v>2.3800000000000002E-2</v>
      </c>
      <c r="CA103" s="4">
        <v>1.38E-2</v>
      </c>
      <c r="CB103" s="4">
        <v>2.3300000000000001E-2</v>
      </c>
      <c r="CC103" s="4">
        <v>2.7900000000000001E-2</v>
      </c>
      <c r="CD103" s="4">
        <v>3.9300000000000002E-2</v>
      </c>
      <c r="CE103" s="4">
        <v>7.17E-2</v>
      </c>
      <c r="CF103" s="4">
        <v>6.1499999999999999E-2</v>
      </c>
      <c r="CG103" s="4">
        <v>5.3100000000000001E-2</v>
      </c>
      <c r="CH103" s="4">
        <v>5.6300000000000003E-2</v>
      </c>
      <c r="CI103" s="4">
        <v>5.8400000000000001E-2</v>
      </c>
      <c r="CJ103" s="4">
        <v>5.6800000000000003E-2</v>
      </c>
      <c r="CK103" s="4">
        <v>4.99E-2</v>
      </c>
      <c r="CL103" s="4">
        <v>5.4600000000000003E-2</v>
      </c>
      <c r="CM103" s="4">
        <v>9.9599999999999994E-2</v>
      </c>
      <c r="CN103" s="4">
        <v>0.1017</v>
      </c>
      <c r="CO103" s="4">
        <v>0.1023</v>
      </c>
      <c r="CP103" s="4">
        <v>9.6000000000000002E-2</v>
      </c>
      <c r="CQ103" s="4">
        <v>5.0700000000000002E-2</v>
      </c>
      <c r="CR103" s="4">
        <v>4.1300000000000003E-2</v>
      </c>
      <c r="CS103" s="4">
        <v>4.4200000000000003E-2</v>
      </c>
      <c r="CT103" s="4">
        <v>3.9800000000000002E-2</v>
      </c>
      <c r="CU103" s="4">
        <v>4.3799999999999999E-2</v>
      </c>
      <c r="CV103" s="4">
        <v>3.0499999999999999E-2</v>
      </c>
      <c r="CW103" s="4">
        <v>-1.5E-3</v>
      </c>
      <c r="CX103" s="4">
        <v>-5.0000000000000001E-4</v>
      </c>
      <c r="CY103" s="4">
        <v>-1.6999999999999999E-3</v>
      </c>
      <c r="CZ103" s="4">
        <v>3.3500000000000002E-2</v>
      </c>
      <c r="DA103" s="4">
        <v>7.9799999999999996E-2</v>
      </c>
      <c r="DB103" s="4">
        <v>8.1900000000000001E-2</v>
      </c>
      <c r="DC103" s="4">
        <v>9.6500000000000002E-2</v>
      </c>
      <c r="DD103" s="4">
        <v>7.3400000000000007E-2</v>
      </c>
      <c r="DE103" s="4">
        <v>3.8300000000000001E-2</v>
      </c>
      <c r="DF103" s="4">
        <v>1.09E-2</v>
      </c>
      <c r="DG103" s="4">
        <v>-3.2500000000000001E-2</v>
      </c>
      <c r="DH103" s="4">
        <v>3.8999999999999998E-3</v>
      </c>
      <c r="DI103" s="4">
        <v>3.3000000000000002E-2</v>
      </c>
      <c r="DJ103" s="4">
        <v>1.6799999999999999E-2</v>
      </c>
      <c r="DK103" s="4">
        <v>4.0399999999999998E-2</v>
      </c>
      <c r="DL103" s="4">
        <v>3.39E-2</v>
      </c>
      <c r="DM103" s="4">
        <v>4.4900000000000002E-2</v>
      </c>
    </row>
    <row r="104" spans="1:118" x14ac:dyDescent="0.45">
      <c r="A104" s="2" t="s">
        <v>14</v>
      </c>
      <c r="B104" t="s">
        <v>62</v>
      </c>
      <c r="AA104" s="4">
        <v>0</v>
      </c>
      <c r="AB104" s="4">
        <v>0</v>
      </c>
      <c r="AC104" s="4">
        <v>0</v>
      </c>
      <c r="AD104" s="4">
        <v>0</v>
      </c>
      <c r="AE104" s="4">
        <v>1.2999999999999999E-2</v>
      </c>
      <c r="AF104" s="4">
        <v>1.4E-2</v>
      </c>
      <c r="AG104" s="4">
        <v>1.2E-2</v>
      </c>
      <c r="AH104" s="4">
        <v>1.0999999999999999E-2</v>
      </c>
      <c r="AI104" s="4">
        <v>1.2E-2</v>
      </c>
      <c r="AJ104" s="4">
        <v>1.0999999999999999E-2</v>
      </c>
      <c r="AK104" s="4">
        <v>1.0999999999999999E-2</v>
      </c>
      <c r="AL104" s="4">
        <v>1.0999999999999999E-2</v>
      </c>
      <c r="AM104" s="4">
        <v>1.0999999999999999E-2</v>
      </c>
      <c r="AN104" s="4">
        <v>1.0999999999999999E-2</v>
      </c>
      <c r="AO104" s="4">
        <v>0.01</v>
      </c>
      <c r="AP104" s="4">
        <v>8.9999999999999993E-3</v>
      </c>
      <c r="AQ104" s="4">
        <v>1.0999999999999999E-2</v>
      </c>
      <c r="AR104" s="4">
        <v>0.01</v>
      </c>
      <c r="AS104" s="4">
        <v>0.01</v>
      </c>
      <c r="AT104" s="4">
        <v>0.01</v>
      </c>
      <c r="AU104" s="4">
        <v>1.0999999999999999E-2</v>
      </c>
      <c r="AV104" s="4">
        <v>1.0999999999999999E-2</v>
      </c>
      <c r="AW104" s="4">
        <v>0.01</v>
      </c>
      <c r="AX104" s="4">
        <v>0.01</v>
      </c>
      <c r="AY104" s="4">
        <v>1.2E-2</v>
      </c>
      <c r="AZ104" s="4">
        <v>1.4999999999999999E-2</v>
      </c>
      <c r="BA104" s="4">
        <v>1.9E-2</v>
      </c>
      <c r="BB104" s="4">
        <v>1.6E-2</v>
      </c>
      <c r="BC104" s="4">
        <v>1.9E-2</v>
      </c>
      <c r="BD104" s="4">
        <v>0.03</v>
      </c>
      <c r="BE104" s="4">
        <v>1.6E-2</v>
      </c>
      <c r="BF104" s="4">
        <v>1.2E-2</v>
      </c>
      <c r="BG104" s="4">
        <v>1.4E-2</v>
      </c>
      <c r="BH104" s="4">
        <v>1.2E-2</v>
      </c>
      <c r="BI104" s="4">
        <v>1.2999999999999999E-2</v>
      </c>
      <c r="BJ104" s="4">
        <v>1.2999999999999999E-2</v>
      </c>
      <c r="BK104" s="4">
        <v>0.02</v>
      </c>
      <c r="BL104" s="4">
        <v>1.9E-2</v>
      </c>
      <c r="BM104" s="4">
        <v>1.7999999999999999E-2</v>
      </c>
      <c r="BN104" s="4">
        <v>2.5000000000000001E-2</v>
      </c>
      <c r="BO104" s="4">
        <v>2.9000000000000001E-2</v>
      </c>
      <c r="BP104" s="4">
        <v>2.3E-2</v>
      </c>
      <c r="BQ104" s="4">
        <v>0.03</v>
      </c>
      <c r="BR104" s="4">
        <v>2.7E-2</v>
      </c>
      <c r="BS104" s="4">
        <v>0.03</v>
      </c>
      <c r="BT104" s="4">
        <v>3.4000000000000002E-2</v>
      </c>
      <c r="BU104" s="4">
        <v>3.3000000000000002E-2</v>
      </c>
      <c r="BV104" s="4">
        <v>3.5999999999999997E-2</v>
      </c>
      <c r="BW104" s="4">
        <v>1.9E-2</v>
      </c>
      <c r="BX104" s="4">
        <v>2.1999999999999999E-2</v>
      </c>
      <c r="BY104" s="4">
        <v>2.1999999999999999E-2</v>
      </c>
      <c r="BZ104" s="4">
        <v>2.4E-2</v>
      </c>
      <c r="CA104" s="4">
        <v>2.4E-2</v>
      </c>
      <c r="CB104" s="4">
        <v>2.8000000000000001E-2</v>
      </c>
      <c r="CC104" s="4">
        <v>2.5999999999999999E-2</v>
      </c>
      <c r="CD104" s="4">
        <v>0.03</v>
      </c>
      <c r="CE104" s="4">
        <v>0.03</v>
      </c>
      <c r="CF104" s="4">
        <v>3.5000000000000003E-2</v>
      </c>
      <c r="CG104" s="4">
        <v>3.7999999999999999E-2</v>
      </c>
      <c r="CH104" s="4">
        <v>3.4000000000000002E-2</v>
      </c>
      <c r="CI104" s="4">
        <v>2.7E-2</v>
      </c>
      <c r="CJ104" s="4">
        <v>2.7E-2</v>
      </c>
      <c r="CK104" s="4">
        <v>2.7E-2</v>
      </c>
      <c r="CL104" s="4">
        <v>2.8000000000000001E-2</v>
      </c>
      <c r="CM104" s="4">
        <v>2.5999999999999999E-2</v>
      </c>
      <c r="CN104" s="4">
        <v>0.03</v>
      </c>
      <c r="CO104" s="4">
        <v>3.5000000000000003E-2</v>
      </c>
      <c r="CP104" s="4">
        <v>3.4000000000000002E-2</v>
      </c>
      <c r="CQ104" s="4">
        <v>4.3999999999999997E-2</v>
      </c>
      <c r="CR104" s="4">
        <v>0.04</v>
      </c>
      <c r="CS104" s="4">
        <v>3.7999999999999999E-2</v>
      </c>
      <c r="CT104" s="4">
        <v>4.2999999999999997E-2</v>
      </c>
      <c r="CU104" s="4">
        <v>4.2999999999999997E-2</v>
      </c>
      <c r="CV104" s="4">
        <v>7.9000000000000001E-2</v>
      </c>
      <c r="CW104" s="4">
        <v>6.9000000000000006E-2</v>
      </c>
      <c r="CX104" s="4">
        <v>6.8000000000000005E-2</v>
      </c>
      <c r="CY104" s="4">
        <v>5.6000000000000001E-2</v>
      </c>
      <c r="CZ104" s="4">
        <v>4.9000000000000002E-2</v>
      </c>
      <c r="DA104" s="4">
        <v>4.3999999999999997E-2</v>
      </c>
      <c r="DB104" s="4">
        <v>4.2999999999999997E-2</v>
      </c>
      <c r="DC104" s="4">
        <v>4.2000000000000003E-2</v>
      </c>
      <c r="DD104" s="4">
        <v>3.9E-2</v>
      </c>
      <c r="DE104" s="4">
        <v>4.9000000000000002E-2</v>
      </c>
      <c r="DF104" s="4">
        <v>5.5E-2</v>
      </c>
      <c r="DG104" s="4">
        <v>4.8000000000000001E-2</v>
      </c>
      <c r="DH104" s="4">
        <v>5.8999999999999997E-2</v>
      </c>
      <c r="DI104" s="4">
        <v>5.6000000000000001E-2</v>
      </c>
      <c r="DJ104" s="4">
        <v>5.1999999999999998E-2</v>
      </c>
      <c r="DK104" s="4">
        <v>4.8000000000000001E-2</v>
      </c>
      <c r="DL104" s="4">
        <v>4.2999999999999997E-2</v>
      </c>
      <c r="DM104" s="4">
        <v>4.3999999999999997E-2</v>
      </c>
      <c r="DN104" s="4">
        <v>4.1599999999999998E-2</v>
      </c>
    </row>
    <row r="105" spans="1:118" x14ac:dyDescent="0.45">
      <c r="A105" s="2" t="s">
        <v>14</v>
      </c>
      <c r="B105" t="s">
        <v>63</v>
      </c>
      <c r="AB105" s="4">
        <v>0</v>
      </c>
      <c r="AC105" s="4">
        <v>0</v>
      </c>
      <c r="AD105" s="4">
        <v>0</v>
      </c>
      <c r="AE105" s="4">
        <v>-4.444</v>
      </c>
      <c r="AF105" s="4">
        <v>0</v>
      </c>
      <c r="AG105" s="4">
        <v>0</v>
      </c>
      <c r="AH105" s="4">
        <v>0</v>
      </c>
      <c r="AI105" s="4">
        <v>0.54300000000000004</v>
      </c>
      <c r="AJ105" s="4">
        <v>0</v>
      </c>
      <c r="AK105" s="4">
        <v>0</v>
      </c>
      <c r="AL105" s="4">
        <v>0</v>
      </c>
      <c r="AM105" s="4">
        <v>0.96199999999999997</v>
      </c>
      <c r="AN105" s="4">
        <v>0</v>
      </c>
      <c r="AO105" s="4">
        <v>0</v>
      </c>
      <c r="AP105" s="4">
        <v>0</v>
      </c>
      <c r="AQ105" s="4">
        <v>0.95099999999999996</v>
      </c>
      <c r="AR105" s="4">
        <v>0</v>
      </c>
      <c r="AS105" s="4">
        <v>0</v>
      </c>
      <c r="AT105" s="4">
        <v>0</v>
      </c>
      <c r="AU105" s="4">
        <v>0.497</v>
      </c>
      <c r="AV105" s="4">
        <v>0</v>
      </c>
      <c r="AW105" s="4">
        <v>0</v>
      </c>
      <c r="AX105" s="4">
        <v>0</v>
      </c>
      <c r="AY105" s="4">
        <v>0.70099999999999996</v>
      </c>
      <c r="AZ105" s="4">
        <v>0</v>
      </c>
      <c r="BA105" s="4">
        <v>0</v>
      </c>
      <c r="BB105" s="4">
        <v>0</v>
      </c>
      <c r="BC105" s="4">
        <v>-0.153</v>
      </c>
      <c r="BD105" s="4">
        <v>0</v>
      </c>
      <c r="BE105" s="4">
        <v>0</v>
      </c>
      <c r="BF105" s="4">
        <v>0</v>
      </c>
      <c r="BG105" s="4">
        <v>0.17799999999999999</v>
      </c>
      <c r="BH105" s="4">
        <v>0</v>
      </c>
      <c r="BI105" s="4">
        <v>0</v>
      </c>
      <c r="BJ105" s="4">
        <v>0</v>
      </c>
      <c r="BL105" s="4">
        <v>0</v>
      </c>
      <c r="BM105" s="4">
        <v>0</v>
      </c>
      <c r="BN105" s="4">
        <v>0</v>
      </c>
      <c r="BO105" s="4">
        <v>1.1240000000000001</v>
      </c>
      <c r="BP105" s="4">
        <v>0</v>
      </c>
      <c r="BQ105" s="4">
        <v>0</v>
      </c>
      <c r="BR105" s="4">
        <v>0</v>
      </c>
      <c r="BS105" s="4">
        <v>-4.5709999999999997</v>
      </c>
      <c r="BT105" s="4">
        <v>-0.253</v>
      </c>
      <c r="BU105" s="4">
        <v>-0.35699999999999998</v>
      </c>
      <c r="BV105" s="4">
        <v>0.193</v>
      </c>
      <c r="BW105" s="4">
        <v>-0.56399999999999995</v>
      </c>
      <c r="BX105" s="4">
        <v>0.20200000000000001</v>
      </c>
      <c r="BY105" s="4">
        <v>0.23499999999999999</v>
      </c>
      <c r="BZ105" s="4">
        <v>0.53</v>
      </c>
      <c r="CA105" s="4">
        <v>-0.22</v>
      </c>
      <c r="CB105" s="4">
        <v>0.13100000000000001</v>
      </c>
      <c r="CC105" s="4">
        <v>0.189</v>
      </c>
      <c r="CD105" s="4">
        <v>0.18</v>
      </c>
      <c r="CE105" s="4">
        <v>0.42899999999999999</v>
      </c>
      <c r="CF105" s="4">
        <v>0.23599999999999999</v>
      </c>
      <c r="CG105" s="4">
        <v>0.34</v>
      </c>
      <c r="CH105" s="4">
        <v>0.16900000000000001</v>
      </c>
      <c r="CI105" s="4">
        <v>1.014</v>
      </c>
      <c r="CJ105" s="4">
        <v>0.23899999999999999</v>
      </c>
      <c r="CK105" s="4">
        <v>0.66400000000000003</v>
      </c>
      <c r="CL105" s="4">
        <v>0.14499999999999999</v>
      </c>
      <c r="CM105" s="4">
        <v>8.5999999999999993E-2</v>
      </c>
      <c r="CN105" s="4">
        <v>0.28199999999999997</v>
      </c>
      <c r="CO105" s="4">
        <v>1.9570000000000001</v>
      </c>
      <c r="CP105" s="4">
        <v>0.22700000000000001</v>
      </c>
      <c r="CQ105" s="4">
        <v>0.44600000000000001</v>
      </c>
      <c r="CR105" s="4">
        <v>0.44400000000000001</v>
      </c>
      <c r="CS105" s="4">
        <v>0.57799999999999996</v>
      </c>
      <c r="CT105" s="4">
        <v>0.28799999999999998</v>
      </c>
      <c r="CU105" s="4">
        <v>0.36</v>
      </c>
      <c r="CV105" s="4">
        <v>-1.571</v>
      </c>
      <c r="CW105" s="4">
        <v>-0.18</v>
      </c>
      <c r="CX105" s="4">
        <v>0.29599999999999999</v>
      </c>
      <c r="CY105" s="4">
        <v>0.53400000000000003</v>
      </c>
      <c r="CZ105" s="4">
        <v>0.16400000000000001</v>
      </c>
      <c r="DA105" s="4">
        <v>0.21099999999999999</v>
      </c>
      <c r="DB105" s="4">
        <v>0.29299999999999998</v>
      </c>
      <c r="DC105" s="4">
        <v>0.188</v>
      </c>
      <c r="DD105" s="4">
        <v>-0.90200000000000002</v>
      </c>
      <c r="DE105" s="4">
        <v>-0.443</v>
      </c>
      <c r="DF105" s="4">
        <v>-4.6150000000000002</v>
      </c>
      <c r="DG105" s="4">
        <v>-7.0590000000000002</v>
      </c>
      <c r="DH105" s="4">
        <v>0.317</v>
      </c>
      <c r="DI105" s="4">
        <v>0.90600000000000003</v>
      </c>
      <c r="DJ105" s="4">
        <v>-0.56100000000000005</v>
      </c>
      <c r="DK105" s="4">
        <v>0.34799999999999998</v>
      </c>
      <c r="DL105" s="4">
        <v>0.41499999999999998</v>
      </c>
      <c r="DM105" s="4">
        <v>0.39400000000000002</v>
      </c>
      <c r="DN105" s="4">
        <v>0.6673</v>
      </c>
    </row>
    <row r="106" spans="1:118" x14ac:dyDescent="0.45">
      <c r="A106" s="2" t="s">
        <v>14</v>
      </c>
      <c r="B106" t="s">
        <v>60</v>
      </c>
      <c r="AB106" s="4">
        <v>-7.8600000000000003E-2</v>
      </c>
      <c r="AC106" s="4">
        <v>-7.9000000000000001E-2</v>
      </c>
      <c r="AD106" s="4">
        <v>-7.0999999999999994E-2</v>
      </c>
      <c r="AE106" s="4">
        <v>-4.5100000000000001E-2</v>
      </c>
      <c r="AF106" s="4">
        <v>5.3900000000000003E-2</v>
      </c>
      <c r="AG106" s="4">
        <v>5.9400000000000001E-2</v>
      </c>
      <c r="AH106" s="4">
        <v>5.9200000000000003E-2</v>
      </c>
      <c r="AI106" s="4">
        <v>4.8599999999999997E-2</v>
      </c>
      <c r="AJ106" s="4">
        <v>3.9399999999999998E-2</v>
      </c>
      <c r="AK106" s="4">
        <v>4.6600000000000003E-2</v>
      </c>
      <c r="AL106" s="4">
        <v>5.2400000000000002E-2</v>
      </c>
      <c r="AM106" s="4">
        <v>5.4600000000000003E-2</v>
      </c>
      <c r="AN106" s="4">
        <v>1.29E-2</v>
      </c>
      <c r="AO106" s="4">
        <v>1.14E-2</v>
      </c>
      <c r="AP106" s="4">
        <v>1.54E-2</v>
      </c>
      <c r="AQ106" s="4">
        <v>1.17E-2</v>
      </c>
      <c r="AR106" s="4">
        <v>5.5100000000000003E-2</v>
      </c>
      <c r="AS106" s="4">
        <v>5.3800000000000001E-2</v>
      </c>
      <c r="AT106" s="4">
        <v>5.0900000000000001E-2</v>
      </c>
      <c r="AU106" s="4">
        <v>5.5399999999999998E-2</v>
      </c>
      <c r="AV106" s="4">
        <v>5.2299999999999999E-2</v>
      </c>
      <c r="AW106" s="4">
        <v>5.8900000000000001E-2</v>
      </c>
      <c r="AX106" s="4">
        <v>5.3600000000000002E-2</v>
      </c>
      <c r="AY106" s="4">
        <v>5.2400000000000002E-2</v>
      </c>
      <c r="AZ106" s="4">
        <v>5.3100000000000001E-2</v>
      </c>
      <c r="BA106" s="4">
        <v>6.2600000000000003E-2</v>
      </c>
      <c r="BB106" s="4">
        <v>7.4099999999999999E-2</v>
      </c>
      <c r="BC106" s="4">
        <v>6.6400000000000001E-2</v>
      </c>
      <c r="BD106" s="4">
        <v>4.9299999999999997E-2</v>
      </c>
      <c r="BE106" s="4">
        <v>2.3E-2</v>
      </c>
      <c r="BF106" s="4">
        <v>-8.4699999999999998E-2</v>
      </c>
      <c r="BG106" s="4">
        <v>-9.4799999999999995E-2</v>
      </c>
      <c r="BH106" s="4">
        <v>-9.6699999999999994E-2</v>
      </c>
      <c r="BI106" s="4">
        <v>-9.4299999999999995E-2</v>
      </c>
      <c r="BJ106" s="4">
        <v>-8.6999999999999994E-3</v>
      </c>
      <c r="BK106" s="4">
        <v>-6.4999999999999997E-3</v>
      </c>
      <c r="BL106" s="4">
        <v>-4.5199999999999997E-2</v>
      </c>
      <c r="BM106" s="4">
        <v>-4.7399999999999998E-2</v>
      </c>
      <c r="BN106" s="4">
        <v>-4.0899999999999999E-2</v>
      </c>
      <c r="BO106" s="4">
        <v>-1.0800000000000001E-2</v>
      </c>
      <c r="BP106" s="4">
        <v>3.2899999999999999E-2</v>
      </c>
      <c r="BQ106" s="4">
        <v>3.9100000000000003E-2</v>
      </c>
      <c r="BR106" s="4">
        <v>4.1300000000000003E-2</v>
      </c>
      <c r="BS106" s="4">
        <v>1.7000000000000001E-2</v>
      </c>
      <c r="BT106" s="4">
        <v>1.06E-2</v>
      </c>
      <c r="BU106" s="4">
        <v>6.4000000000000003E-3</v>
      </c>
      <c r="BV106" s="4">
        <v>2.2000000000000001E-3</v>
      </c>
      <c r="BW106" s="4">
        <v>2.2000000000000001E-3</v>
      </c>
      <c r="BX106" s="4">
        <v>4.3E-3</v>
      </c>
      <c r="BY106" s="4">
        <v>8.6E-3</v>
      </c>
      <c r="BZ106" s="4">
        <v>1.0800000000000001E-2</v>
      </c>
      <c r="CA106" s="4">
        <v>1.0800000000000001E-2</v>
      </c>
      <c r="CB106" s="4">
        <v>1.0800000000000001E-2</v>
      </c>
      <c r="CC106" s="4">
        <v>1.52E-2</v>
      </c>
      <c r="CD106" s="4">
        <v>1.5299999999999999E-2</v>
      </c>
      <c r="CE106" s="4">
        <v>1.54E-2</v>
      </c>
      <c r="CF106" s="4">
        <v>1.3100000000000001E-2</v>
      </c>
      <c r="CG106" s="4">
        <v>2.4299999999999999E-2</v>
      </c>
      <c r="CH106" s="4">
        <v>3.1E-2</v>
      </c>
      <c r="CI106" s="4">
        <v>4.2299999999999997E-2</v>
      </c>
      <c r="CJ106" s="4">
        <v>4.87E-2</v>
      </c>
      <c r="CK106" s="4">
        <v>2.9399999999999999E-2</v>
      </c>
      <c r="CL106" s="4">
        <v>2.29E-2</v>
      </c>
      <c r="CM106" s="4">
        <v>1.4E-2</v>
      </c>
      <c r="CN106" s="4">
        <v>1.8599999999999998E-2</v>
      </c>
      <c r="CO106" s="4">
        <v>2.1000000000000001E-2</v>
      </c>
      <c r="CP106" s="4">
        <v>2.3400000000000001E-2</v>
      </c>
      <c r="CQ106" s="4">
        <v>2.5899999999999999E-2</v>
      </c>
      <c r="CR106" s="4">
        <v>3.0800000000000001E-2</v>
      </c>
      <c r="CS106" s="4">
        <v>3.3300000000000003E-2</v>
      </c>
      <c r="CT106" s="4">
        <v>3.5999999999999997E-2</v>
      </c>
      <c r="CU106" s="4">
        <v>2.6599999999999999E-2</v>
      </c>
      <c r="CV106" s="4">
        <v>2.93E-2</v>
      </c>
      <c r="CW106" s="4">
        <v>2.7099999999999999E-2</v>
      </c>
      <c r="CX106" s="4">
        <v>1.7399999999999999E-2</v>
      </c>
      <c r="CY106" s="4">
        <v>1.49E-2</v>
      </c>
      <c r="DA106" s="4">
        <v>2.5000000000000001E-3</v>
      </c>
      <c r="DB106" s="4">
        <v>2.2800000000000001E-2</v>
      </c>
      <c r="DC106" s="4">
        <v>4.5499999999999999E-2</v>
      </c>
      <c r="DD106" s="4">
        <v>5.2900000000000003E-2</v>
      </c>
      <c r="DE106" s="4">
        <v>4.82E-2</v>
      </c>
      <c r="DF106" s="4">
        <v>3.6299999999999999E-2</v>
      </c>
      <c r="DG106" s="4">
        <v>2.6499999999999999E-2</v>
      </c>
      <c r="DH106" s="4">
        <v>2.6599999999999999E-2</v>
      </c>
      <c r="DI106" s="4">
        <v>2.6700000000000002E-2</v>
      </c>
      <c r="DJ106" s="4">
        <v>2.4199999999999999E-2</v>
      </c>
      <c r="DK106" s="4">
        <v>1.9E-2</v>
      </c>
      <c r="DL106" s="4">
        <v>1.9099999999999999E-2</v>
      </c>
      <c r="DM106" s="4">
        <v>1.6400000000000001E-2</v>
      </c>
      <c r="DN106" s="4">
        <v>1.83E-2</v>
      </c>
    </row>
    <row r="107" spans="1:118" x14ac:dyDescent="0.45">
      <c r="A107" s="2" t="s">
        <v>14</v>
      </c>
      <c r="B107" t="s">
        <v>61</v>
      </c>
      <c r="AB107" s="4">
        <v>-7.8600000000000003E-2</v>
      </c>
      <c r="AC107" s="4">
        <v>-7.9000000000000001E-2</v>
      </c>
      <c r="AD107" s="4">
        <v>-7.0999999999999994E-2</v>
      </c>
      <c r="AE107" s="4">
        <v>-3.2099999999999997E-2</v>
      </c>
      <c r="AF107" s="4">
        <v>6.7900000000000002E-2</v>
      </c>
      <c r="AG107" s="4">
        <v>7.1400000000000005E-2</v>
      </c>
      <c r="AH107" s="4">
        <v>7.0199999999999999E-2</v>
      </c>
      <c r="AI107" s="4">
        <v>6.0600000000000001E-2</v>
      </c>
      <c r="AJ107" s="4">
        <v>5.04E-2</v>
      </c>
      <c r="AK107" s="4">
        <v>5.7599999999999998E-2</v>
      </c>
      <c r="AL107" s="4">
        <v>6.3399999999999998E-2</v>
      </c>
      <c r="AM107" s="4">
        <v>6.5600000000000006E-2</v>
      </c>
      <c r="AN107" s="4">
        <v>2.3900000000000001E-2</v>
      </c>
      <c r="AO107" s="4">
        <v>2.1399999999999999E-2</v>
      </c>
      <c r="AP107" s="4">
        <v>2.4400000000000002E-2</v>
      </c>
      <c r="AQ107" s="4">
        <v>2.2700000000000001E-2</v>
      </c>
      <c r="AR107" s="4">
        <v>6.5100000000000005E-2</v>
      </c>
      <c r="AS107" s="4">
        <v>6.3799999999999996E-2</v>
      </c>
      <c r="AT107" s="4">
        <v>6.0900000000000003E-2</v>
      </c>
      <c r="AU107" s="4">
        <v>6.6400000000000001E-2</v>
      </c>
      <c r="AV107" s="4">
        <v>6.3299999999999995E-2</v>
      </c>
      <c r="AW107" s="4">
        <v>6.8900000000000003E-2</v>
      </c>
      <c r="AX107" s="4">
        <v>6.3600000000000004E-2</v>
      </c>
      <c r="AY107" s="4">
        <v>6.4399999999999999E-2</v>
      </c>
      <c r="AZ107" s="4">
        <v>6.8099999999999994E-2</v>
      </c>
      <c r="BA107" s="4">
        <v>8.1600000000000006E-2</v>
      </c>
      <c r="BB107" s="4">
        <v>9.01E-2</v>
      </c>
      <c r="BC107" s="4">
        <v>8.5400000000000004E-2</v>
      </c>
      <c r="BD107" s="4">
        <v>7.9299999999999995E-2</v>
      </c>
      <c r="BE107" s="4">
        <v>3.9E-2</v>
      </c>
      <c r="BF107" s="4">
        <v>-7.2700000000000001E-2</v>
      </c>
      <c r="BG107" s="4">
        <v>-8.0799999999999997E-2</v>
      </c>
      <c r="BH107" s="4">
        <v>-8.4699999999999998E-2</v>
      </c>
      <c r="BI107" s="4">
        <v>-8.1299999999999997E-2</v>
      </c>
      <c r="BJ107" s="4">
        <v>4.3E-3</v>
      </c>
      <c r="BK107" s="4">
        <v>1.35E-2</v>
      </c>
      <c r="BL107" s="4">
        <v>-2.6200000000000001E-2</v>
      </c>
      <c r="BM107" s="4">
        <v>-2.9399999999999999E-2</v>
      </c>
      <c r="BN107" s="4">
        <v>-1.5900000000000001E-2</v>
      </c>
      <c r="BO107" s="4">
        <v>1.8200000000000001E-2</v>
      </c>
      <c r="BP107" s="4">
        <v>5.5899999999999998E-2</v>
      </c>
      <c r="BQ107" s="4">
        <v>6.9099999999999995E-2</v>
      </c>
      <c r="BR107" s="4">
        <v>6.83E-2</v>
      </c>
      <c r="BS107" s="4">
        <v>4.7E-2</v>
      </c>
      <c r="BT107" s="4">
        <v>4.4600000000000001E-2</v>
      </c>
      <c r="BU107" s="4">
        <v>3.9399999999999998E-2</v>
      </c>
      <c r="BV107" s="4">
        <v>3.8199999999999998E-2</v>
      </c>
      <c r="BW107" s="4">
        <v>2.12E-2</v>
      </c>
      <c r="BX107" s="4">
        <v>2.63E-2</v>
      </c>
      <c r="BY107" s="4">
        <v>3.0599999999999999E-2</v>
      </c>
      <c r="BZ107" s="4">
        <v>3.4799999999999998E-2</v>
      </c>
      <c r="CA107" s="4">
        <v>3.4799999999999998E-2</v>
      </c>
      <c r="CB107" s="4">
        <v>3.8800000000000001E-2</v>
      </c>
      <c r="CC107" s="4">
        <v>4.1200000000000001E-2</v>
      </c>
      <c r="CD107" s="4">
        <v>4.53E-2</v>
      </c>
      <c r="CE107" s="4">
        <v>4.5400000000000003E-2</v>
      </c>
      <c r="CF107" s="4">
        <v>4.8099999999999997E-2</v>
      </c>
      <c r="CG107" s="4">
        <v>6.2300000000000001E-2</v>
      </c>
      <c r="CH107" s="4">
        <v>6.5000000000000002E-2</v>
      </c>
      <c r="CI107" s="4">
        <v>6.93E-2</v>
      </c>
      <c r="CJ107" s="4">
        <v>7.5700000000000003E-2</v>
      </c>
      <c r="CK107" s="4">
        <v>5.6399999999999999E-2</v>
      </c>
      <c r="CL107" s="4">
        <v>5.0900000000000001E-2</v>
      </c>
      <c r="CM107" s="4">
        <v>0.04</v>
      </c>
      <c r="CN107" s="4">
        <v>4.8599999999999997E-2</v>
      </c>
      <c r="CO107" s="4">
        <v>5.6000000000000001E-2</v>
      </c>
      <c r="CP107" s="4">
        <v>5.74E-2</v>
      </c>
      <c r="CQ107" s="4">
        <v>6.9900000000000004E-2</v>
      </c>
      <c r="CR107" s="4">
        <v>7.0800000000000002E-2</v>
      </c>
      <c r="CS107" s="4">
        <v>7.1300000000000002E-2</v>
      </c>
      <c r="CT107" s="4">
        <v>7.9000000000000001E-2</v>
      </c>
      <c r="CU107" s="4">
        <v>6.9599999999999995E-2</v>
      </c>
      <c r="CV107" s="4">
        <v>0.10829999999999999</v>
      </c>
      <c r="CW107" s="4">
        <v>9.6100000000000005E-2</v>
      </c>
      <c r="CX107" s="4">
        <v>8.5400000000000004E-2</v>
      </c>
      <c r="CY107" s="4">
        <v>7.0900000000000005E-2</v>
      </c>
      <c r="CZ107" s="4">
        <v>4.9000000000000002E-2</v>
      </c>
      <c r="DA107" s="4">
        <v>4.65E-2</v>
      </c>
      <c r="DB107" s="4">
        <v>6.5799999999999997E-2</v>
      </c>
      <c r="DC107" s="4">
        <v>8.7499999999999994E-2</v>
      </c>
      <c r="DD107" s="4">
        <v>9.1899999999999996E-2</v>
      </c>
      <c r="DE107" s="4">
        <v>9.7199999999999995E-2</v>
      </c>
      <c r="DF107" s="4">
        <v>9.1300000000000006E-2</v>
      </c>
      <c r="DG107" s="4">
        <v>7.4499999999999997E-2</v>
      </c>
      <c r="DH107" s="4">
        <v>8.5599999999999996E-2</v>
      </c>
      <c r="DI107" s="4">
        <v>8.2699999999999996E-2</v>
      </c>
      <c r="DJ107" s="4">
        <v>7.6200000000000004E-2</v>
      </c>
      <c r="DK107" s="4">
        <v>6.7000000000000004E-2</v>
      </c>
      <c r="DL107" s="4">
        <v>6.2100000000000002E-2</v>
      </c>
      <c r="DM107" s="4">
        <v>6.0400000000000002E-2</v>
      </c>
      <c r="DN107" s="4">
        <v>5.9900000000000002E-2</v>
      </c>
    </row>
    <row r="108" spans="1:118" x14ac:dyDescent="0.45">
      <c r="A108" s="2" t="s">
        <v>14</v>
      </c>
      <c r="B108" t="s">
        <v>58</v>
      </c>
      <c r="AB108">
        <v>1.54</v>
      </c>
      <c r="AC108">
        <v>0.76</v>
      </c>
      <c r="AD108">
        <v>0.81</v>
      </c>
      <c r="AE108">
        <v>0.53</v>
      </c>
      <c r="AF108">
        <v>1.67</v>
      </c>
      <c r="AG108">
        <v>1</v>
      </c>
      <c r="AH108">
        <v>7.0000000000000007E-2</v>
      </c>
      <c r="AI108">
        <v>1.06</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2.93</v>
      </c>
      <c r="BN108">
        <v>5.25</v>
      </c>
      <c r="BO108">
        <v>-6.32</v>
      </c>
      <c r="BP108">
        <v>0</v>
      </c>
      <c r="BQ108">
        <v>7.07</v>
      </c>
      <c r="BR108">
        <v>-0.56000000000000005</v>
      </c>
      <c r="BS108">
        <v>-0.39</v>
      </c>
      <c r="BT108">
        <v>0</v>
      </c>
      <c r="BU108">
        <v>-1.47</v>
      </c>
      <c r="BV108">
        <v>0</v>
      </c>
      <c r="BW108">
        <v>1.71</v>
      </c>
      <c r="BX108">
        <v>3.88</v>
      </c>
      <c r="BY108">
        <v>3.48</v>
      </c>
      <c r="BZ108">
        <v>1.54</v>
      </c>
      <c r="CA108">
        <v>4.3499999999999996</v>
      </c>
      <c r="CB108">
        <v>0</v>
      </c>
      <c r="CC108">
        <v>4.5</v>
      </c>
      <c r="CD108">
        <v>4.33</v>
      </c>
      <c r="CE108">
        <v>17.739999999999998</v>
      </c>
      <c r="CF108">
        <v>4.21</v>
      </c>
      <c r="CG108">
        <v>2.59</v>
      </c>
      <c r="CH108">
        <v>5.83</v>
      </c>
      <c r="CI108">
        <v>13.72</v>
      </c>
      <c r="CJ108">
        <v>6.48</v>
      </c>
      <c r="CK108">
        <v>2.89</v>
      </c>
      <c r="CL108">
        <v>10.210000000000001</v>
      </c>
      <c r="CM108">
        <v>23.18</v>
      </c>
      <c r="CN108">
        <v>6.04</v>
      </c>
      <c r="CO108">
        <v>1.76</v>
      </c>
      <c r="CP108">
        <v>6.23</v>
      </c>
      <c r="CQ108">
        <v>10.99</v>
      </c>
      <c r="CR108">
        <v>4.0199999999999996</v>
      </c>
      <c r="CS108">
        <v>3.22</v>
      </c>
      <c r="CT108">
        <v>5.64</v>
      </c>
      <c r="CU108">
        <v>0.03</v>
      </c>
      <c r="CV108">
        <v>0.03</v>
      </c>
      <c r="CW108">
        <v>0.05</v>
      </c>
      <c r="CX108">
        <v>4.59</v>
      </c>
      <c r="CY108">
        <v>-0.08</v>
      </c>
      <c r="CZ108">
        <v>10.210000000000001</v>
      </c>
      <c r="DA108">
        <v>8.4600000000000009</v>
      </c>
      <c r="DB108">
        <v>5.87</v>
      </c>
      <c r="DC108">
        <v>4.8099999999999996</v>
      </c>
      <c r="DD108">
        <v>0.73</v>
      </c>
      <c r="DE108">
        <v>-0.38</v>
      </c>
      <c r="DF108">
        <v>-1.07</v>
      </c>
      <c r="DG108">
        <v>0.06</v>
      </c>
      <c r="DH108">
        <v>5.09</v>
      </c>
      <c r="DI108">
        <v>1.38</v>
      </c>
      <c r="DJ108">
        <v>-2.5099999999999998</v>
      </c>
      <c r="DK108">
        <v>-0.28999999999999998</v>
      </c>
      <c r="DL108">
        <v>0</v>
      </c>
      <c r="DM108">
        <v>0</v>
      </c>
      <c r="DN108">
        <v>0</v>
      </c>
    </row>
    <row r="109" spans="1:118" x14ac:dyDescent="0.45">
      <c r="A109" s="3" t="s">
        <v>15</v>
      </c>
      <c r="B109" t="s">
        <v>49</v>
      </c>
      <c r="G109">
        <v>4896</v>
      </c>
      <c r="H109">
        <v>5419</v>
      </c>
      <c r="I109">
        <v>6375</v>
      </c>
      <c r="J109">
        <v>6840</v>
      </c>
      <c r="K109">
        <v>6864</v>
      </c>
      <c r="L109">
        <v>7489</v>
      </c>
      <c r="M109">
        <v>9867</v>
      </c>
      <c r="N109">
        <v>7673</v>
      </c>
      <c r="O109">
        <v>8206</v>
      </c>
      <c r="P109">
        <v>7110</v>
      </c>
      <c r="Q109">
        <v>7198</v>
      </c>
      <c r="R109">
        <v>6233</v>
      </c>
      <c r="S109">
        <v>7656</v>
      </c>
      <c r="T109">
        <v>7334</v>
      </c>
      <c r="U109">
        <v>7238</v>
      </c>
      <c r="V109">
        <v>10899</v>
      </c>
      <c r="W109">
        <v>11823</v>
      </c>
      <c r="X109">
        <v>9552</v>
      </c>
      <c r="Y109">
        <v>10872</v>
      </c>
      <c r="Z109">
        <v>8613</v>
      </c>
      <c r="AA109">
        <v>9120</v>
      </c>
      <c r="AB109">
        <v>9536</v>
      </c>
      <c r="AC109">
        <v>8108</v>
      </c>
      <c r="AD109">
        <v>6500</v>
      </c>
      <c r="AE109">
        <v>7712</v>
      </c>
      <c r="AF109">
        <v>7229</v>
      </c>
      <c r="AG109">
        <v>8309</v>
      </c>
      <c r="AH109">
        <v>8435</v>
      </c>
      <c r="AI109">
        <v>9046</v>
      </c>
      <c r="AJ109">
        <v>9167</v>
      </c>
      <c r="AK109">
        <v>27044</v>
      </c>
      <c r="AL109">
        <v>22110</v>
      </c>
      <c r="AM109">
        <v>24817</v>
      </c>
      <c r="AN109">
        <v>24736</v>
      </c>
      <c r="AO109">
        <v>26634</v>
      </c>
      <c r="AP109">
        <v>30309</v>
      </c>
      <c r="AQ109">
        <v>30932</v>
      </c>
      <c r="AR109">
        <v>29082</v>
      </c>
      <c r="AS109">
        <v>31039</v>
      </c>
      <c r="AT109">
        <v>32398</v>
      </c>
      <c r="AU109">
        <v>37047</v>
      </c>
      <c r="AV109">
        <v>34976</v>
      </c>
      <c r="AW109">
        <v>35524</v>
      </c>
      <c r="AX109">
        <v>33049</v>
      </c>
      <c r="AY109">
        <v>34698</v>
      </c>
      <c r="AZ109">
        <v>29683</v>
      </c>
      <c r="BA109">
        <v>26244</v>
      </c>
      <c r="BB109">
        <v>26704</v>
      </c>
      <c r="BC109">
        <v>26420</v>
      </c>
      <c r="BD109">
        <v>23769</v>
      </c>
      <c r="BE109">
        <v>24026</v>
      </c>
      <c r="BF109">
        <v>27941</v>
      </c>
      <c r="BG109">
        <v>27242</v>
      </c>
      <c r="BH109">
        <v>27702</v>
      </c>
      <c r="BI109">
        <v>24395</v>
      </c>
      <c r="BJ109">
        <v>24486</v>
      </c>
      <c r="BK109">
        <v>25573</v>
      </c>
      <c r="BL109">
        <v>25639</v>
      </c>
      <c r="BM109">
        <v>24454</v>
      </c>
      <c r="BN109">
        <v>20405</v>
      </c>
      <c r="BO109">
        <v>24424</v>
      </c>
      <c r="BP109">
        <v>23270</v>
      </c>
      <c r="BQ109">
        <v>24836</v>
      </c>
      <c r="BR109">
        <v>26305</v>
      </c>
      <c r="BS109">
        <v>27396</v>
      </c>
      <c r="BT109">
        <v>31820</v>
      </c>
      <c r="BU109">
        <v>30083</v>
      </c>
      <c r="BV109">
        <v>31659</v>
      </c>
      <c r="BW109">
        <v>32963</v>
      </c>
      <c r="BX109">
        <v>29983</v>
      </c>
      <c r="BY109">
        <v>32687</v>
      </c>
      <c r="BZ109">
        <v>31850</v>
      </c>
      <c r="CA109">
        <v>35078</v>
      </c>
      <c r="CB109">
        <v>34750</v>
      </c>
      <c r="CC109">
        <v>30805</v>
      </c>
      <c r="CD109">
        <v>30974</v>
      </c>
      <c r="CE109">
        <v>34334</v>
      </c>
      <c r="CF109">
        <v>34427</v>
      </c>
      <c r="CG109">
        <v>34807</v>
      </c>
      <c r="CH109">
        <v>33023</v>
      </c>
      <c r="CI109">
        <v>34774</v>
      </c>
      <c r="CJ109">
        <v>33713</v>
      </c>
      <c r="CK109">
        <v>35354</v>
      </c>
      <c r="CL109">
        <v>33809</v>
      </c>
      <c r="CM109">
        <v>37124</v>
      </c>
      <c r="CN109">
        <v>37690</v>
      </c>
      <c r="CO109">
        <v>33064</v>
      </c>
      <c r="CP109">
        <v>34721</v>
      </c>
      <c r="CQ109">
        <v>31720</v>
      </c>
      <c r="CR109">
        <v>36127</v>
      </c>
      <c r="CS109">
        <v>39161</v>
      </c>
      <c r="CT109">
        <v>38717</v>
      </c>
      <c r="CU109">
        <v>35349</v>
      </c>
      <c r="CV109">
        <v>25337</v>
      </c>
      <c r="CW109">
        <v>28836</v>
      </c>
      <c r="CX109">
        <v>27393</v>
      </c>
      <c r="CY109">
        <v>35557</v>
      </c>
      <c r="CZ109">
        <v>37933</v>
      </c>
      <c r="DA109">
        <v>37647</v>
      </c>
      <c r="DB109">
        <v>37925</v>
      </c>
      <c r="DC109">
        <v>38483</v>
      </c>
      <c r="DD109">
        <v>44129</v>
      </c>
      <c r="DE109">
        <v>40585</v>
      </c>
      <c r="DF109">
        <v>36356</v>
      </c>
      <c r="DG109">
        <v>43938</v>
      </c>
      <c r="DH109">
        <v>39783</v>
      </c>
      <c r="DI109">
        <v>40111</v>
      </c>
      <c r="DJ109">
        <v>37389</v>
      </c>
      <c r="DK109">
        <v>43508</v>
      </c>
      <c r="DL109">
        <v>52731</v>
      </c>
      <c r="DM109">
        <v>46564</v>
      </c>
      <c r="DN109">
        <v>53363</v>
      </c>
    </row>
    <row r="110" spans="1:118" x14ac:dyDescent="0.45">
      <c r="A110" s="3" t="s">
        <v>15</v>
      </c>
      <c r="B110" t="s">
        <v>50</v>
      </c>
      <c r="K110" s="4">
        <v>0.40189999999999998</v>
      </c>
      <c r="L110" s="4">
        <v>0.3821</v>
      </c>
      <c r="M110" s="4">
        <v>0.54759999999999998</v>
      </c>
      <c r="N110" s="4">
        <v>0.12180000000000001</v>
      </c>
      <c r="O110" s="4">
        <v>0.1956</v>
      </c>
      <c r="P110" s="4">
        <v>-5.0500000000000003E-2</v>
      </c>
      <c r="Q110" s="4">
        <v>-0.27039999999999997</v>
      </c>
      <c r="R110" s="4">
        <v>-0.18779999999999999</v>
      </c>
      <c r="S110" s="4">
        <v>-6.7000000000000004E-2</v>
      </c>
      <c r="T110" s="4">
        <v>3.15E-2</v>
      </c>
      <c r="U110" s="4">
        <v>5.4999999999999997E-3</v>
      </c>
      <c r="V110" s="4">
        <v>0.74880000000000002</v>
      </c>
      <c r="W110" s="4">
        <v>0.54420000000000002</v>
      </c>
      <c r="X110" s="4">
        <v>0.3024</v>
      </c>
      <c r="Y110" s="4">
        <v>0.50209999999999999</v>
      </c>
      <c r="Z110" s="4">
        <v>-0.20979999999999999</v>
      </c>
      <c r="AA110" s="4">
        <v>-0.2286</v>
      </c>
      <c r="AB110" s="4">
        <v>-1.6999999999999999E-3</v>
      </c>
      <c r="AC110" s="4">
        <v>-0.25419999999999998</v>
      </c>
      <c r="AD110" s="4">
        <v>-0.24529999999999999</v>
      </c>
      <c r="AE110" s="4">
        <v>-0.15440000000000001</v>
      </c>
      <c r="AF110" s="4">
        <v>-0.2419</v>
      </c>
      <c r="AG110" s="4">
        <v>2.4799999999999999E-2</v>
      </c>
      <c r="AH110" s="4">
        <v>0.29780000000000001</v>
      </c>
      <c r="AI110" s="4">
        <v>0.1731</v>
      </c>
      <c r="AJ110" s="4">
        <v>0.26790000000000003</v>
      </c>
      <c r="AK110" s="4">
        <v>2.2547999999999999</v>
      </c>
      <c r="AL110" s="4">
        <v>1.621</v>
      </c>
      <c r="AM110" s="4">
        <v>1.7433000000000001</v>
      </c>
      <c r="AN110" s="4">
        <v>1.6986000000000001</v>
      </c>
      <c r="AO110" s="4">
        <v>-1.52E-2</v>
      </c>
      <c r="AP110" s="4">
        <v>0.37080000000000002</v>
      </c>
      <c r="AQ110" s="4">
        <v>0.24640000000000001</v>
      </c>
      <c r="AR110" s="4">
        <v>0.1757</v>
      </c>
      <c r="AS110" s="4">
        <v>0.16539999999999999</v>
      </c>
      <c r="AT110" s="4">
        <v>6.8900000000000003E-2</v>
      </c>
      <c r="AU110" s="4">
        <v>0.19769999999999999</v>
      </c>
      <c r="AV110" s="4">
        <v>0.2026</v>
      </c>
      <c r="AW110" s="4">
        <v>0.14449999999999999</v>
      </c>
      <c r="AX110" s="4">
        <v>2.01E-2</v>
      </c>
      <c r="AY110" s="4">
        <v>-6.3399999999999998E-2</v>
      </c>
      <c r="AZ110" s="4">
        <v>-0.15129999999999999</v>
      </c>
      <c r="BA110" s="4">
        <v>-0.26119999999999999</v>
      </c>
      <c r="BB110" s="4">
        <v>-0.192</v>
      </c>
      <c r="BC110" s="4">
        <v>-0.23860000000000001</v>
      </c>
      <c r="BD110" s="4">
        <v>-0.19919999999999999</v>
      </c>
      <c r="BE110" s="4">
        <v>-8.4500000000000006E-2</v>
      </c>
      <c r="BF110" s="4">
        <v>4.6300000000000001E-2</v>
      </c>
      <c r="BG110" s="4">
        <v>3.1099999999999999E-2</v>
      </c>
      <c r="BH110" s="4">
        <v>0.16550000000000001</v>
      </c>
      <c r="BI110" s="4">
        <v>1.54E-2</v>
      </c>
      <c r="BJ110" s="4">
        <v>-0.1236</v>
      </c>
      <c r="BK110" s="4">
        <v>-6.13E-2</v>
      </c>
      <c r="BL110" s="4">
        <v>-7.4499999999999997E-2</v>
      </c>
      <c r="BM110" s="4">
        <v>2.3999999999999998E-3</v>
      </c>
      <c r="BN110" s="4">
        <v>-0.16669999999999999</v>
      </c>
      <c r="BO110" s="4">
        <v>-4.4999999999999998E-2</v>
      </c>
      <c r="BP110" s="4">
        <v>-9.2399999999999996E-2</v>
      </c>
      <c r="BQ110" s="4">
        <v>1.5599999999999999E-2</v>
      </c>
      <c r="BR110" s="4">
        <v>0.28910000000000002</v>
      </c>
      <c r="BS110" s="4">
        <v>0.1217</v>
      </c>
      <c r="BT110" s="4">
        <v>0.3674</v>
      </c>
      <c r="BU110" s="4">
        <v>0.21129999999999999</v>
      </c>
      <c r="BV110" s="4">
        <v>0.2036</v>
      </c>
      <c r="BW110" s="4">
        <v>0.20319999999999999</v>
      </c>
      <c r="BX110" s="4">
        <v>-5.7700000000000001E-2</v>
      </c>
      <c r="BY110" s="4">
        <v>8.6499999999999994E-2</v>
      </c>
      <c r="BZ110" s="4">
        <v>6.0000000000000001E-3</v>
      </c>
      <c r="CA110" s="4">
        <v>6.4199999999999993E-2</v>
      </c>
      <c r="CB110" s="4">
        <v>0.159</v>
      </c>
      <c r="CC110" s="4">
        <v>-5.7599999999999998E-2</v>
      </c>
      <c r="CD110" s="4">
        <v>-2.75E-2</v>
      </c>
      <c r="CE110" s="4">
        <v>-2.12E-2</v>
      </c>
      <c r="CF110" s="4">
        <v>-9.2999999999999992E-3</v>
      </c>
      <c r="CG110" s="4">
        <v>0.12989999999999999</v>
      </c>
      <c r="CH110" s="4">
        <v>6.6100000000000006E-2</v>
      </c>
      <c r="CI110" s="4">
        <v>1.2800000000000001E-2</v>
      </c>
      <c r="CJ110" s="4">
        <v>-2.07E-2</v>
      </c>
      <c r="CK110" s="4">
        <v>1.5699999999999999E-2</v>
      </c>
      <c r="CL110" s="4">
        <v>2.3800000000000002E-2</v>
      </c>
      <c r="CM110" s="4">
        <v>6.7599999999999993E-2</v>
      </c>
      <c r="CN110" s="4">
        <v>0.11799999999999999</v>
      </c>
      <c r="CO110" s="4">
        <v>-6.4799999999999996E-2</v>
      </c>
      <c r="CP110" s="4">
        <v>2.7E-2</v>
      </c>
      <c r="CQ110" s="4">
        <v>-0.14560000000000001</v>
      </c>
      <c r="CR110" s="4">
        <v>-4.1500000000000002E-2</v>
      </c>
      <c r="CS110" s="4">
        <v>0.18440000000000001</v>
      </c>
      <c r="CT110" s="4">
        <v>0.11509999999999999</v>
      </c>
      <c r="CU110" s="4">
        <v>0.1144</v>
      </c>
      <c r="CV110" s="4">
        <v>-0.29870000000000002</v>
      </c>
      <c r="CW110" s="4">
        <v>-0.2636</v>
      </c>
      <c r="CX110" s="4">
        <v>-0.29249999999999998</v>
      </c>
      <c r="CY110" s="4">
        <v>5.8999999999999999E-3</v>
      </c>
      <c r="CZ110" s="4">
        <v>0.49709999999999999</v>
      </c>
      <c r="DA110" s="4">
        <v>0.30559999999999998</v>
      </c>
      <c r="DB110" s="4">
        <v>0.38450000000000001</v>
      </c>
      <c r="DC110" s="4">
        <v>8.2299999999999998E-2</v>
      </c>
      <c r="DD110" s="4">
        <v>0.16339999999999999</v>
      </c>
      <c r="DE110" s="4">
        <v>7.8E-2</v>
      </c>
      <c r="DF110" s="4">
        <v>-4.1399999999999999E-2</v>
      </c>
      <c r="DG110" s="4">
        <v>0.14169999999999999</v>
      </c>
      <c r="DH110" s="4">
        <v>-9.8500000000000004E-2</v>
      </c>
      <c r="DI110" s="4">
        <v>-1.17E-2</v>
      </c>
      <c r="DJ110" s="4">
        <v>2.8400000000000002E-2</v>
      </c>
      <c r="DK110" s="4">
        <v>-9.7999999999999997E-3</v>
      </c>
      <c r="DL110" s="4">
        <v>0.32550000000000001</v>
      </c>
      <c r="DM110" s="4">
        <v>0.16089999999999999</v>
      </c>
      <c r="DN110" s="4">
        <v>0.42730000000000001</v>
      </c>
    </row>
    <row r="111" spans="1:118" x14ac:dyDescent="0.45">
      <c r="A111" s="3" t="s">
        <v>15</v>
      </c>
      <c r="B111" t="s">
        <v>51</v>
      </c>
      <c r="C111">
        <v>672</v>
      </c>
      <c r="G111">
        <v>5548</v>
      </c>
      <c r="H111">
        <v>6088</v>
      </c>
      <c r="I111">
        <v>7027</v>
      </c>
      <c r="J111">
        <v>7566</v>
      </c>
      <c r="K111">
        <v>8054</v>
      </c>
      <c r="L111">
        <v>8101</v>
      </c>
      <c r="M111">
        <v>10813</v>
      </c>
      <c r="N111">
        <v>8642</v>
      </c>
      <c r="O111">
        <v>9320</v>
      </c>
      <c r="P111">
        <v>8486</v>
      </c>
      <c r="Q111">
        <v>8578</v>
      </c>
      <c r="R111">
        <v>7374</v>
      </c>
      <c r="S111">
        <v>8964</v>
      </c>
      <c r="T111">
        <v>8767</v>
      </c>
      <c r="U111">
        <v>8747</v>
      </c>
      <c r="V111">
        <v>12454</v>
      </c>
      <c r="W111">
        <v>13418</v>
      </c>
      <c r="X111">
        <v>11322</v>
      </c>
      <c r="Y111">
        <v>12574</v>
      </c>
      <c r="Z111">
        <v>10590</v>
      </c>
      <c r="AA111">
        <v>11099</v>
      </c>
      <c r="AB111">
        <v>11611</v>
      </c>
      <c r="AC111">
        <v>10064</v>
      </c>
      <c r="AD111">
        <v>8657</v>
      </c>
      <c r="AE111">
        <v>10110</v>
      </c>
      <c r="AF111">
        <v>9613</v>
      </c>
      <c r="AG111">
        <v>10667</v>
      </c>
      <c r="AH111">
        <v>11755</v>
      </c>
      <c r="AI111">
        <v>12080</v>
      </c>
      <c r="AJ111">
        <v>11711</v>
      </c>
      <c r="AK111">
        <v>33195</v>
      </c>
      <c r="AL111">
        <v>28306</v>
      </c>
      <c r="AM111">
        <v>30868</v>
      </c>
      <c r="AN111">
        <v>30490</v>
      </c>
      <c r="AO111">
        <v>31698</v>
      </c>
      <c r="AP111">
        <v>35620</v>
      </c>
      <c r="AQ111">
        <v>36445</v>
      </c>
      <c r="AR111">
        <v>34548</v>
      </c>
      <c r="AS111">
        <v>37383</v>
      </c>
      <c r="AT111">
        <v>38610</v>
      </c>
      <c r="AU111">
        <v>42348</v>
      </c>
      <c r="AV111">
        <v>40721</v>
      </c>
      <c r="AW111">
        <v>41695</v>
      </c>
      <c r="AX111">
        <v>38901</v>
      </c>
      <c r="AY111">
        <v>40669</v>
      </c>
      <c r="AZ111">
        <v>35216</v>
      </c>
      <c r="BA111">
        <v>32251</v>
      </c>
      <c r="BB111">
        <v>32648</v>
      </c>
      <c r="BC111">
        <v>32251</v>
      </c>
      <c r="BD111">
        <v>29563</v>
      </c>
      <c r="BE111">
        <v>30276</v>
      </c>
      <c r="BF111">
        <v>34183</v>
      </c>
      <c r="BG111">
        <v>33514</v>
      </c>
      <c r="BH111">
        <v>33976</v>
      </c>
      <c r="BI111">
        <v>30405</v>
      </c>
      <c r="BJ111">
        <v>30440</v>
      </c>
      <c r="BK111">
        <v>31984</v>
      </c>
      <c r="BL111">
        <v>32011</v>
      </c>
      <c r="BM111">
        <v>30785</v>
      </c>
      <c r="BN111">
        <v>26778</v>
      </c>
      <c r="BO111">
        <v>30815</v>
      </c>
      <c r="BP111">
        <v>29618</v>
      </c>
      <c r="BQ111">
        <v>30955</v>
      </c>
      <c r="BR111">
        <v>32435</v>
      </c>
      <c r="BS111">
        <v>33416</v>
      </c>
      <c r="BT111">
        <v>37428</v>
      </c>
      <c r="BU111">
        <v>35627</v>
      </c>
      <c r="BV111">
        <v>37710</v>
      </c>
      <c r="BW111">
        <v>39015</v>
      </c>
      <c r="BX111">
        <v>36070</v>
      </c>
      <c r="BY111">
        <v>38723</v>
      </c>
      <c r="BZ111">
        <v>37831</v>
      </c>
      <c r="CA111">
        <v>41053</v>
      </c>
      <c r="CB111">
        <v>40791</v>
      </c>
      <c r="CC111">
        <v>36838</v>
      </c>
      <c r="CD111">
        <v>37373</v>
      </c>
      <c r="CE111">
        <v>40298</v>
      </c>
      <c r="CF111">
        <v>40410</v>
      </c>
      <c r="CG111">
        <v>40978</v>
      </c>
      <c r="CH111">
        <v>39190</v>
      </c>
      <c r="CI111">
        <v>40904</v>
      </c>
      <c r="CJ111">
        <v>39902</v>
      </c>
      <c r="CK111">
        <v>41946</v>
      </c>
      <c r="CL111">
        <v>40351</v>
      </c>
      <c r="CM111">
        <v>43351</v>
      </c>
      <c r="CN111">
        <v>44256</v>
      </c>
      <c r="CO111">
        <v>39113</v>
      </c>
      <c r="CP111">
        <v>40926</v>
      </c>
      <c r="CQ111">
        <v>37911</v>
      </c>
      <c r="CR111">
        <v>42827</v>
      </c>
      <c r="CS111">
        <v>45303</v>
      </c>
      <c r="CT111">
        <v>44767</v>
      </c>
      <c r="CU111">
        <v>41413</v>
      </c>
      <c r="CV111">
        <v>31352</v>
      </c>
      <c r="CW111">
        <v>35262</v>
      </c>
      <c r="CX111">
        <v>33860</v>
      </c>
      <c r="CY111">
        <v>41386</v>
      </c>
      <c r="CZ111">
        <v>43820</v>
      </c>
      <c r="DA111">
        <v>44248</v>
      </c>
      <c r="DB111">
        <v>44397</v>
      </c>
      <c r="DC111">
        <v>45012</v>
      </c>
      <c r="DD111">
        <v>50668</v>
      </c>
      <c r="DE111">
        <v>47166</v>
      </c>
      <c r="DF111">
        <v>42874</v>
      </c>
      <c r="DG111">
        <v>50431</v>
      </c>
      <c r="DH111">
        <v>46308</v>
      </c>
      <c r="DI111">
        <v>47537</v>
      </c>
      <c r="DJ111">
        <v>44827</v>
      </c>
      <c r="DK111">
        <v>50889</v>
      </c>
      <c r="DL111">
        <v>60096</v>
      </c>
      <c r="DM111">
        <v>53867</v>
      </c>
      <c r="DN111">
        <v>60624</v>
      </c>
    </row>
    <row r="112" spans="1:118" x14ac:dyDescent="0.45">
      <c r="A112" s="3" t="s">
        <v>15</v>
      </c>
      <c r="B112" t="s">
        <v>52</v>
      </c>
      <c r="G112">
        <v>6.68</v>
      </c>
      <c r="H112">
        <v>7.44</v>
      </c>
      <c r="I112">
        <v>7.19</v>
      </c>
      <c r="J112">
        <v>7.03</v>
      </c>
      <c r="K112">
        <v>7.39</v>
      </c>
      <c r="L112">
        <v>7.85</v>
      </c>
      <c r="M112">
        <v>25.19</v>
      </c>
      <c r="N112">
        <v>31.39</v>
      </c>
      <c r="O112">
        <v>92.2</v>
      </c>
      <c r="P112">
        <v>120.52</v>
      </c>
      <c r="Q112">
        <v>13.41</v>
      </c>
      <c r="R112">
        <v>7.83</v>
      </c>
      <c r="S112">
        <v>9.18</v>
      </c>
      <c r="T112">
        <v>7.14</v>
      </c>
      <c r="U112">
        <v>6.99</v>
      </c>
      <c r="V112">
        <v>11.61</v>
      </c>
      <c r="W112">
        <v>11.91</v>
      </c>
      <c r="X112">
        <v>11.4</v>
      </c>
      <c r="Y112">
        <v>14.89</v>
      </c>
      <c r="Z112">
        <v>-53.83</v>
      </c>
      <c r="AA112">
        <v>-8.3800000000000008</v>
      </c>
      <c r="AB112">
        <v>-8.23</v>
      </c>
      <c r="AC112">
        <v>-5.46</v>
      </c>
      <c r="AD112">
        <v>-8.52</v>
      </c>
      <c r="AE112">
        <v>-285.62</v>
      </c>
      <c r="AF112">
        <v>40.39</v>
      </c>
      <c r="AG112">
        <v>9.86</v>
      </c>
      <c r="AH112">
        <v>7</v>
      </c>
      <c r="AI112">
        <v>5.33</v>
      </c>
      <c r="AJ112">
        <v>4.72</v>
      </c>
      <c r="AK112">
        <v>22.04</v>
      </c>
      <c r="AL112">
        <v>19.38</v>
      </c>
      <c r="AM112">
        <v>25.99</v>
      </c>
      <c r="AN112">
        <v>42.65</v>
      </c>
      <c r="AO112">
        <v>13.84</v>
      </c>
      <c r="AP112">
        <v>17.36</v>
      </c>
      <c r="AQ112">
        <v>19.07</v>
      </c>
      <c r="AR112">
        <v>12.04</v>
      </c>
      <c r="AS112">
        <v>13.4</v>
      </c>
      <c r="AT112">
        <v>10.130000000000001</v>
      </c>
      <c r="AU112">
        <v>8.8000000000000007</v>
      </c>
      <c r="AV112">
        <v>8.16</v>
      </c>
      <c r="AW112">
        <v>7.77</v>
      </c>
      <c r="AX112">
        <v>6.99</v>
      </c>
      <c r="AY112">
        <v>7.54</v>
      </c>
      <c r="AZ112">
        <v>6.62</v>
      </c>
      <c r="BA112">
        <v>6.29</v>
      </c>
      <c r="BB112">
        <v>8.3800000000000008</v>
      </c>
      <c r="BC112">
        <v>9.0399999999999991</v>
      </c>
      <c r="BD112">
        <v>9.08</v>
      </c>
      <c r="BE112">
        <v>9.94</v>
      </c>
      <c r="BF112">
        <v>8.9</v>
      </c>
      <c r="BG112">
        <v>7.52</v>
      </c>
      <c r="BH112">
        <v>7.68</v>
      </c>
      <c r="BI112">
        <v>6.9</v>
      </c>
      <c r="BJ112">
        <v>6.79</v>
      </c>
      <c r="BK112">
        <v>7.95</v>
      </c>
      <c r="BL112">
        <v>7.52</v>
      </c>
      <c r="BM112">
        <v>10.3</v>
      </c>
      <c r="BN112">
        <v>11.99</v>
      </c>
      <c r="BO112">
        <v>17.13</v>
      </c>
      <c r="BP112">
        <v>16.7</v>
      </c>
      <c r="BQ112">
        <v>11.01</v>
      </c>
      <c r="BR112">
        <v>9.44</v>
      </c>
      <c r="BS112">
        <v>11.08</v>
      </c>
      <c r="BT112">
        <v>12.42</v>
      </c>
      <c r="BU112">
        <v>10.07</v>
      </c>
      <c r="BV112">
        <v>10.59</v>
      </c>
      <c r="BW112">
        <v>8.9700000000000006</v>
      </c>
      <c r="BX112">
        <v>7.83</v>
      </c>
      <c r="BY112">
        <v>9.11</v>
      </c>
      <c r="BZ112">
        <v>8.74</v>
      </c>
      <c r="CA112">
        <v>9.5</v>
      </c>
      <c r="CB112">
        <v>10.01</v>
      </c>
      <c r="CC112">
        <v>8.5500000000000007</v>
      </c>
      <c r="CD112">
        <v>8.58</v>
      </c>
      <c r="CE112">
        <v>9.98</v>
      </c>
      <c r="CF112">
        <v>10.44</v>
      </c>
      <c r="CG112">
        <v>11.05</v>
      </c>
      <c r="CH112">
        <v>11.24</v>
      </c>
      <c r="CI112">
        <v>11.54</v>
      </c>
      <c r="CJ112">
        <v>11.47</v>
      </c>
      <c r="CK112">
        <v>12.31</v>
      </c>
      <c r="CL112">
        <v>13.81</v>
      </c>
      <c r="CM112">
        <v>18.059999999999999</v>
      </c>
      <c r="CN112">
        <v>17.88</v>
      </c>
      <c r="CO112">
        <v>16.23</v>
      </c>
      <c r="CP112">
        <v>14.16</v>
      </c>
      <c r="CQ112">
        <v>12.57</v>
      </c>
      <c r="CR112">
        <v>13.63</v>
      </c>
      <c r="CS112">
        <v>14.6</v>
      </c>
      <c r="CT112">
        <v>16.34</v>
      </c>
      <c r="CU112">
        <v>13.48</v>
      </c>
      <c r="CV112">
        <v>10.44</v>
      </c>
      <c r="CW112">
        <v>15.77</v>
      </c>
      <c r="CX112">
        <v>12.12</v>
      </c>
      <c r="CY112">
        <v>13.18</v>
      </c>
      <c r="CZ112">
        <v>13.4</v>
      </c>
      <c r="DA112">
        <v>9.9</v>
      </c>
      <c r="DB112">
        <v>10.42</v>
      </c>
      <c r="DC112">
        <v>10.51</v>
      </c>
      <c r="DD112">
        <v>11.18</v>
      </c>
      <c r="DE112">
        <v>11.39</v>
      </c>
      <c r="DF112">
        <v>10.83</v>
      </c>
      <c r="DG112">
        <v>15.46</v>
      </c>
      <c r="DH112">
        <v>14.21</v>
      </c>
      <c r="DI112">
        <v>17.95</v>
      </c>
      <c r="DJ112">
        <v>17.12</v>
      </c>
      <c r="DK112">
        <v>14.55</v>
      </c>
      <c r="DL112">
        <v>16.8</v>
      </c>
      <c r="DM112">
        <v>12.63</v>
      </c>
      <c r="DN112">
        <v>11.75</v>
      </c>
    </row>
    <row r="113" spans="1:118" x14ac:dyDescent="0.45">
      <c r="A113" s="3" t="s">
        <v>15</v>
      </c>
      <c r="B113" t="s">
        <v>53</v>
      </c>
      <c r="G113">
        <v>0.53</v>
      </c>
      <c r="H113">
        <v>0.56999999999999995</v>
      </c>
      <c r="I113">
        <v>0.6</v>
      </c>
      <c r="J113">
        <v>0.6</v>
      </c>
      <c r="K113">
        <v>0.83</v>
      </c>
      <c r="L113">
        <v>0.91</v>
      </c>
      <c r="M113">
        <v>1.26</v>
      </c>
      <c r="N113">
        <v>1.03</v>
      </c>
      <c r="O113">
        <v>1.07</v>
      </c>
      <c r="P113">
        <v>0.94</v>
      </c>
      <c r="Q113">
        <v>0.97</v>
      </c>
      <c r="R113">
        <v>0.86</v>
      </c>
      <c r="S113">
        <v>1.07</v>
      </c>
      <c r="T113">
        <v>0.99</v>
      </c>
      <c r="U113">
        <v>0.98</v>
      </c>
      <c r="V113">
        <v>1.45</v>
      </c>
      <c r="W113">
        <v>1.49</v>
      </c>
      <c r="X113">
        <v>1.2</v>
      </c>
      <c r="Y113">
        <v>1.33</v>
      </c>
      <c r="Z113">
        <v>1.01</v>
      </c>
      <c r="AA113">
        <v>1.01</v>
      </c>
      <c r="AB113">
        <v>1.03</v>
      </c>
      <c r="AC113">
        <v>0.86</v>
      </c>
      <c r="AD113">
        <v>0.69</v>
      </c>
      <c r="AE113">
        <v>0.54</v>
      </c>
      <c r="AF113">
        <v>0.47</v>
      </c>
      <c r="AG113">
        <v>0.49</v>
      </c>
      <c r="AH113">
        <v>0.46</v>
      </c>
      <c r="AI113">
        <v>0.6</v>
      </c>
      <c r="AJ113">
        <v>0.59</v>
      </c>
      <c r="AK113">
        <v>1.51</v>
      </c>
      <c r="AL113">
        <v>1.0900000000000001</v>
      </c>
      <c r="AM113">
        <v>1.1000000000000001</v>
      </c>
      <c r="AN113">
        <v>1.01</v>
      </c>
      <c r="AO113">
        <v>1.0900000000000001</v>
      </c>
      <c r="AP113">
        <v>1.24</v>
      </c>
      <c r="AQ113">
        <v>1.27</v>
      </c>
      <c r="AR113">
        <v>1.2</v>
      </c>
      <c r="AS113">
        <v>1.26</v>
      </c>
      <c r="AT113">
        <v>1.31</v>
      </c>
      <c r="AU113">
        <v>1.48</v>
      </c>
      <c r="AV113">
        <v>1.37</v>
      </c>
      <c r="AW113">
        <v>1.38</v>
      </c>
      <c r="AX113">
        <v>1.27</v>
      </c>
      <c r="AY113">
        <v>1.33</v>
      </c>
      <c r="AZ113">
        <v>1.1499999999999999</v>
      </c>
      <c r="BA113">
        <v>1.03</v>
      </c>
      <c r="BB113">
        <v>1.06</v>
      </c>
      <c r="BC113">
        <v>1.08</v>
      </c>
      <c r="BD113">
        <v>0.99</v>
      </c>
      <c r="BE113">
        <v>1.01</v>
      </c>
      <c r="BF113">
        <v>1.1599999999999999</v>
      </c>
      <c r="BG113">
        <v>1.1000000000000001</v>
      </c>
      <c r="BH113">
        <v>1.1100000000000001</v>
      </c>
      <c r="BI113">
        <v>0.97</v>
      </c>
      <c r="BJ113">
        <v>0.97</v>
      </c>
      <c r="BK113">
        <v>1.02</v>
      </c>
      <c r="BL113">
        <v>1.01</v>
      </c>
      <c r="BM113">
        <v>0.96</v>
      </c>
      <c r="BN113">
        <v>0.8</v>
      </c>
      <c r="BO113">
        <v>0.96</v>
      </c>
      <c r="BP113">
        <v>0.91</v>
      </c>
      <c r="BQ113">
        <v>0.97</v>
      </c>
      <c r="BR113">
        <v>1.03</v>
      </c>
      <c r="BS113">
        <v>1.06</v>
      </c>
      <c r="BT113">
        <v>1.24</v>
      </c>
      <c r="BU113">
        <v>1.1599999999999999</v>
      </c>
      <c r="BV113">
        <v>1.22</v>
      </c>
      <c r="BW113">
        <v>1.26</v>
      </c>
      <c r="BX113">
        <v>1.1299999999999999</v>
      </c>
      <c r="BY113">
        <v>1.23</v>
      </c>
      <c r="BZ113">
        <v>1.18</v>
      </c>
      <c r="CA113">
        <v>1.29</v>
      </c>
      <c r="CB113">
        <v>1.28</v>
      </c>
      <c r="CC113">
        <v>1.1399999999999999</v>
      </c>
      <c r="CD113">
        <v>1.1499999999999999</v>
      </c>
      <c r="CE113">
        <v>1.28</v>
      </c>
      <c r="CF113">
        <v>1.28</v>
      </c>
      <c r="CG113">
        <v>1.29</v>
      </c>
      <c r="CH113">
        <v>1.22</v>
      </c>
      <c r="CI113">
        <v>1.26</v>
      </c>
      <c r="CJ113">
        <v>1.21</v>
      </c>
      <c r="CK113">
        <v>1.25</v>
      </c>
      <c r="CL113">
        <v>1.18</v>
      </c>
      <c r="CM113">
        <v>1.28</v>
      </c>
      <c r="CN113">
        <v>1.29</v>
      </c>
      <c r="CO113">
        <v>1.1200000000000001</v>
      </c>
      <c r="CP113">
        <v>1.1599999999999999</v>
      </c>
      <c r="CQ113">
        <v>1.05</v>
      </c>
      <c r="CR113">
        <v>1.18</v>
      </c>
      <c r="CS113">
        <v>1.26</v>
      </c>
      <c r="CT113">
        <v>1.24</v>
      </c>
      <c r="CU113">
        <v>1.1200000000000001</v>
      </c>
      <c r="CV113">
        <v>0.8</v>
      </c>
      <c r="CW113">
        <v>0.92</v>
      </c>
      <c r="CX113">
        <v>0.87</v>
      </c>
      <c r="CY113">
        <v>1.1100000000000001</v>
      </c>
      <c r="CZ113">
        <v>1.17</v>
      </c>
      <c r="DA113">
        <v>1.1200000000000001</v>
      </c>
      <c r="DB113">
        <v>1.1100000000000001</v>
      </c>
      <c r="DC113">
        <v>1.1100000000000001</v>
      </c>
      <c r="DD113">
        <v>1.25</v>
      </c>
      <c r="DE113">
        <v>1.1399999999999999</v>
      </c>
      <c r="DF113">
        <v>1</v>
      </c>
      <c r="DG113">
        <v>1.19</v>
      </c>
      <c r="DH113">
        <v>1.05</v>
      </c>
      <c r="DI113">
        <v>1.03</v>
      </c>
      <c r="DJ113">
        <v>0.93</v>
      </c>
      <c r="DK113">
        <v>1.05</v>
      </c>
      <c r="DL113">
        <v>1.23</v>
      </c>
      <c r="DM113">
        <v>1.06</v>
      </c>
      <c r="DN113">
        <v>1.18</v>
      </c>
    </row>
    <row r="114" spans="1:118" x14ac:dyDescent="0.45">
      <c r="A114" s="3" t="s">
        <v>15</v>
      </c>
      <c r="B114" t="s">
        <v>54</v>
      </c>
      <c r="G114">
        <v>1.22</v>
      </c>
      <c r="H114">
        <v>1.39</v>
      </c>
      <c r="I114">
        <v>1.52</v>
      </c>
      <c r="J114">
        <v>1.54</v>
      </c>
      <c r="K114">
        <v>1.04</v>
      </c>
      <c r="L114">
        <v>1.55</v>
      </c>
      <c r="M114">
        <v>1.52</v>
      </c>
      <c r="N114">
        <v>1.1599999999999999</v>
      </c>
      <c r="O114">
        <v>1.24</v>
      </c>
      <c r="P114">
        <v>1.1100000000000001</v>
      </c>
      <c r="Q114">
        <v>1.1499999999999999</v>
      </c>
      <c r="R114">
        <v>0.97</v>
      </c>
      <c r="S114">
        <v>1.18</v>
      </c>
      <c r="T114">
        <v>1.1100000000000001</v>
      </c>
      <c r="U114">
        <v>1.08</v>
      </c>
      <c r="V114">
        <v>1.55</v>
      </c>
      <c r="W114">
        <v>1.64</v>
      </c>
      <c r="X114">
        <v>1.34</v>
      </c>
      <c r="Y114">
        <v>1.58</v>
      </c>
      <c r="Z114">
        <v>1.43</v>
      </c>
      <c r="AA114">
        <v>1.78</v>
      </c>
      <c r="AB114">
        <v>1.87</v>
      </c>
      <c r="AC114">
        <v>1.63</v>
      </c>
      <c r="AD114">
        <v>1.18</v>
      </c>
      <c r="AE114">
        <v>1.34</v>
      </c>
      <c r="AF114">
        <v>1.23</v>
      </c>
      <c r="AG114">
        <v>1.32</v>
      </c>
      <c r="AH114">
        <v>1.35</v>
      </c>
      <c r="AI114">
        <v>0.76</v>
      </c>
      <c r="AJ114">
        <v>0.72</v>
      </c>
      <c r="AK114">
        <v>1.36</v>
      </c>
      <c r="AL114">
        <v>1.06</v>
      </c>
      <c r="AM114">
        <v>1.17</v>
      </c>
      <c r="AN114">
        <v>1.19</v>
      </c>
      <c r="AO114">
        <v>1.19</v>
      </c>
      <c r="AP114">
        <v>1.35</v>
      </c>
      <c r="AQ114">
        <v>1.39</v>
      </c>
      <c r="AR114">
        <v>1.27</v>
      </c>
      <c r="AS114">
        <v>1.35</v>
      </c>
      <c r="AT114">
        <v>1.31</v>
      </c>
      <c r="AU114">
        <v>1.47</v>
      </c>
      <c r="AV114">
        <v>1.38</v>
      </c>
      <c r="AW114">
        <v>1.4</v>
      </c>
      <c r="AX114">
        <v>1.26</v>
      </c>
      <c r="AY114">
        <v>1.3</v>
      </c>
      <c r="AZ114">
        <v>1.1299999999999999</v>
      </c>
      <c r="BA114">
        <v>1.01</v>
      </c>
      <c r="BB114">
        <v>1.08</v>
      </c>
      <c r="BC114">
        <v>1.04</v>
      </c>
      <c r="BD114">
        <v>0.9</v>
      </c>
      <c r="BE114">
        <v>0.89</v>
      </c>
      <c r="BF114">
        <v>0.99</v>
      </c>
      <c r="BG114">
        <v>0.99</v>
      </c>
      <c r="BH114">
        <v>1.04</v>
      </c>
      <c r="BI114">
        <v>0.93</v>
      </c>
      <c r="BJ114">
        <v>0.9</v>
      </c>
      <c r="BK114">
        <v>1</v>
      </c>
      <c r="BL114">
        <v>1.02</v>
      </c>
      <c r="BM114">
        <v>0.98</v>
      </c>
      <c r="BN114">
        <v>0.81</v>
      </c>
      <c r="BO114">
        <v>1</v>
      </c>
      <c r="BP114">
        <v>0.94</v>
      </c>
      <c r="BQ114">
        <v>0.99</v>
      </c>
      <c r="BR114">
        <v>1.01</v>
      </c>
      <c r="BS114">
        <v>1.08</v>
      </c>
      <c r="BT114">
        <v>1.24</v>
      </c>
      <c r="BU114">
        <v>1.21</v>
      </c>
      <c r="BV114">
        <v>1.28</v>
      </c>
      <c r="BW114">
        <v>1.33</v>
      </c>
      <c r="BX114">
        <v>1.18</v>
      </c>
      <c r="BY114">
        <v>1.28</v>
      </c>
      <c r="BZ114">
        <v>1.26</v>
      </c>
      <c r="CA114">
        <v>1.41</v>
      </c>
      <c r="CB114">
        <v>1.4</v>
      </c>
      <c r="CC114">
        <v>1.28</v>
      </c>
      <c r="CD114">
        <v>1.29</v>
      </c>
      <c r="CE114">
        <v>1.46</v>
      </c>
      <c r="CF114">
        <v>1.43</v>
      </c>
      <c r="CG114">
        <v>1.41</v>
      </c>
      <c r="CH114">
        <v>1.35</v>
      </c>
      <c r="CI114">
        <v>1.5</v>
      </c>
      <c r="CJ114">
        <v>1.43</v>
      </c>
      <c r="CK114">
        <v>1.48</v>
      </c>
      <c r="CL114">
        <v>1.42</v>
      </c>
      <c r="CM114">
        <v>1.56</v>
      </c>
      <c r="CN114">
        <v>1.64</v>
      </c>
      <c r="CO114">
        <v>1.46</v>
      </c>
      <c r="CP114">
        <v>1.55</v>
      </c>
      <c r="CQ114">
        <v>1.39</v>
      </c>
      <c r="CR114">
        <v>1.48</v>
      </c>
      <c r="CS114">
        <v>1.55</v>
      </c>
      <c r="CT114">
        <v>1.51</v>
      </c>
      <c r="CU114">
        <v>1.36</v>
      </c>
      <c r="CV114">
        <v>1</v>
      </c>
      <c r="CW114">
        <v>1.07</v>
      </c>
      <c r="CX114">
        <v>0.98</v>
      </c>
      <c r="CY114">
        <v>1.22</v>
      </c>
      <c r="CZ114">
        <v>1.34</v>
      </c>
      <c r="DA114">
        <v>1.29</v>
      </c>
      <c r="DB114">
        <v>1.33</v>
      </c>
      <c r="DC114">
        <v>1.33</v>
      </c>
      <c r="DD114">
        <v>1.73</v>
      </c>
      <c r="DE114">
        <v>1.77</v>
      </c>
      <c r="DF114">
        <v>1.83</v>
      </c>
      <c r="DG114">
        <v>2.04</v>
      </c>
      <c r="DH114">
        <v>1.73</v>
      </c>
      <c r="DI114">
        <v>1.84</v>
      </c>
      <c r="DJ114">
        <v>1.87</v>
      </c>
      <c r="DK114">
        <v>1.75</v>
      </c>
      <c r="DL114">
        <v>2.11</v>
      </c>
      <c r="DM114">
        <v>1.87</v>
      </c>
      <c r="DN114">
        <v>1.93</v>
      </c>
    </row>
    <row r="115" spans="1:118" x14ac:dyDescent="0.45">
      <c r="A115" s="3" t="s">
        <v>15</v>
      </c>
      <c r="B115" t="s">
        <v>55</v>
      </c>
      <c r="G115">
        <v>4.03</v>
      </c>
      <c r="H115">
        <v>5.12</v>
      </c>
      <c r="I115">
        <v>5.99</v>
      </c>
      <c r="J115">
        <v>6.51</v>
      </c>
      <c r="K115">
        <v>9.7100000000000009</v>
      </c>
      <c r="L115">
        <v>11.49</v>
      </c>
      <c r="M115">
        <v>22.06</v>
      </c>
      <c r="N115">
        <v>25.41</v>
      </c>
      <c r="O115">
        <v>-341.91</v>
      </c>
      <c r="P115">
        <v>444.4</v>
      </c>
      <c r="Q115">
        <v>-116.1</v>
      </c>
      <c r="R115">
        <v>-52.82</v>
      </c>
      <c r="S115">
        <v>-57.57</v>
      </c>
      <c r="T115">
        <v>-19.98</v>
      </c>
      <c r="U115">
        <v>-14.68</v>
      </c>
      <c r="V115">
        <v>-15.03</v>
      </c>
      <c r="W115">
        <v>-18.440000000000001</v>
      </c>
      <c r="X115">
        <v>-15.61</v>
      </c>
      <c r="Y115">
        <v>-73.959999999999994</v>
      </c>
      <c r="Z115">
        <v>22.31</v>
      </c>
      <c r="AA115">
        <v>9.85</v>
      </c>
      <c r="AB115">
        <v>8.09</v>
      </c>
      <c r="AC115">
        <v>8.48</v>
      </c>
      <c r="AD115">
        <v>7.9</v>
      </c>
      <c r="AE115">
        <v>2.64</v>
      </c>
      <c r="AF115">
        <v>1.93</v>
      </c>
      <c r="AG115">
        <v>1.77</v>
      </c>
      <c r="AH115">
        <v>1.56</v>
      </c>
      <c r="AI115">
        <v>2.36</v>
      </c>
      <c r="AJ115">
        <v>2.46</v>
      </c>
      <c r="AK115">
        <v>6.41</v>
      </c>
      <c r="AL115">
        <v>4.42</v>
      </c>
      <c r="AM115">
        <v>4.74</v>
      </c>
      <c r="AN115">
        <v>4.49</v>
      </c>
      <c r="AO115">
        <v>5.57</v>
      </c>
      <c r="AP115">
        <v>7.01</v>
      </c>
      <c r="AQ115">
        <v>8.56</v>
      </c>
      <c r="AR115">
        <v>9.31</v>
      </c>
      <c r="AS115">
        <v>9.49</v>
      </c>
      <c r="AT115">
        <v>9.01</v>
      </c>
      <c r="AU115">
        <v>7.76</v>
      </c>
      <c r="AV115">
        <v>6.89</v>
      </c>
      <c r="AW115">
        <v>6.72</v>
      </c>
      <c r="AX115">
        <v>5.91</v>
      </c>
      <c r="AY115">
        <v>6.56</v>
      </c>
      <c r="AZ115">
        <v>5.55</v>
      </c>
      <c r="BA115">
        <v>5.26</v>
      </c>
      <c r="BB115">
        <v>6.81</v>
      </c>
      <c r="BC115">
        <v>8.42</v>
      </c>
      <c r="BD115">
        <v>7.86</v>
      </c>
      <c r="BE115">
        <v>7.29</v>
      </c>
      <c r="BF115">
        <v>7.41</v>
      </c>
      <c r="BG115">
        <v>6.44</v>
      </c>
      <c r="BH115">
        <v>7.01</v>
      </c>
      <c r="BI115">
        <v>6.98</v>
      </c>
      <c r="BJ115">
        <v>7.16</v>
      </c>
      <c r="BK115">
        <v>8.3699999999999992</v>
      </c>
      <c r="BL115">
        <v>8.1199999999999992</v>
      </c>
      <c r="BM115">
        <v>8.42</v>
      </c>
      <c r="BN115">
        <v>8.23</v>
      </c>
      <c r="BO115">
        <v>11.26</v>
      </c>
      <c r="BP115">
        <v>9.9</v>
      </c>
      <c r="BQ115">
        <v>9.81</v>
      </c>
      <c r="BR115">
        <v>8.44</v>
      </c>
      <c r="BS115">
        <v>8.48</v>
      </c>
      <c r="BT115">
        <v>10.8</v>
      </c>
      <c r="BU115">
        <v>9.35</v>
      </c>
      <c r="BV115">
        <v>9.44</v>
      </c>
      <c r="BW115">
        <v>8.64</v>
      </c>
      <c r="BX115">
        <v>7.52</v>
      </c>
      <c r="BY115">
        <v>8.4</v>
      </c>
      <c r="BZ115">
        <v>7.78</v>
      </c>
      <c r="CA115">
        <v>9.5</v>
      </c>
      <c r="CB115">
        <v>10.9</v>
      </c>
      <c r="CC115">
        <v>9.51</v>
      </c>
      <c r="CD115">
        <v>9.68</v>
      </c>
      <c r="CE115">
        <v>10</v>
      </c>
      <c r="CF115">
        <v>8.43</v>
      </c>
      <c r="CG115">
        <v>9.0399999999999991</v>
      </c>
      <c r="CH115">
        <v>8.64</v>
      </c>
      <c r="CI115">
        <v>7.78</v>
      </c>
      <c r="CJ115">
        <v>7.55</v>
      </c>
      <c r="CK115">
        <v>7.17</v>
      </c>
      <c r="CL115">
        <v>6.91</v>
      </c>
      <c r="CM115">
        <v>8.9499999999999993</v>
      </c>
      <c r="CN115">
        <v>9.7799999999999994</v>
      </c>
      <c r="CO115">
        <v>8.08</v>
      </c>
      <c r="CP115">
        <v>8.48</v>
      </c>
      <c r="CQ115">
        <v>7.24</v>
      </c>
      <c r="CR115">
        <v>8.09</v>
      </c>
      <c r="CS115">
        <v>8.75</v>
      </c>
      <c r="CT115">
        <v>8.17</v>
      </c>
      <c r="CU115">
        <v>6.79</v>
      </c>
      <c r="CV115">
        <v>4.88</v>
      </c>
      <c r="CW115">
        <v>5.05</v>
      </c>
      <c r="CX115">
        <v>4.54</v>
      </c>
      <c r="CY115">
        <v>5.45</v>
      </c>
      <c r="CZ115">
        <v>5.36</v>
      </c>
      <c r="DA115">
        <v>5.18</v>
      </c>
      <c r="DB115">
        <v>5.07</v>
      </c>
      <c r="DC115">
        <v>5.29</v>
      </c>
      <c r="DD115">
        <v>6</v>
      </c>
      <c r="DE115">
        <v>5.9</v>
      </c>
      <c r="DF115">
        <v>5.33</v>
      </c>
      <c r="DG115">
        <v>6.8</v>
      </c>
      <c r="DH115">
        <v>6.41</v>
      </c>
      <c r="DI115">
        <v>6.28</v>
      </c>
      <c r="DJ115">
        <v>5.38</v>
      </c>
      <c r="DK115">
        <v>5.64</v>
      </c>
      <c r="DL115">
        <v>6.46</v>
      </c>
      <c r="DM115">
        <v>5.62</v>
      </c>
      <c r="DN115">
        <v>5.86</v>
      </c>
    </row>
    <row r="116" spans="1:118" x14ac:dyDescent="0.45">
      <c r="A116" s="3" t="s">
        <v>15</v>
      </c>
      <c r="B116" t="s">
        <v>56</v>
      </c>
      <c r="G116">
        <v>3.77</v>
      </c>
      <c r="H116">
        <v>4.7</v>
      </c>
      <c r="I116">
        <v>5.29</v>
      </c>
      <c r="J116">
        <v>5.62</v>
      </c>
      <c r="K116">
        <v>8.1</v>
      </c>
      <c r="L116">
        <v>9.4499999999999993</v>
      </c>
      <c r="M116">
        <v>17.36</v>
      </c>
      <c r="N116">
        <v>19.36</v>
      </c>
      <c r="O116">
        <v>118.93</v>
      </c>
      <c r="P116">
        <v>52.28</v>
      </c>
      <c r="Q116">
        <v>135.82</v>
      </c>
      <c r="R116">
        <v>692.51</v>
      </c>
      <c r="S116">
        <v>-153.12</v>
      </c>
      <c r="T116">
        <v>-23.28</v>
      </c>
      <c r="U116">
        <v>-16.489999999999998</v>
      </c>
      <c r="V116">
        <v>-16.2</v>
      </c>
      <c r="W116">
        <v>-21</v>
      </c>
      <c r="X116">
        <v>-18.02</v>
      </c>
      <c r="Y116">
        <v>-130.99</v>
      </c>
      <c r="Z116">
        <v>19.23</v>
      </c>
      <c r="AA116">
        <v>9.24</v>
      </c>
      <c r="AB116">
        <v>7.7</v>
      </c>
      <c r="AC116">
        <v>8</v>
      </c>
      <c r="AD116">
        <v>7.45</v>
      </c>
      <c r="AE116">
        <v>2.64</v>
      </c>
      <c r="AF116">
        <v>1.94</v>
      </c>
      <c r="AG116">
        <v>1.78</v>
      </c>
      <c r="AH116">
        <v>1.57</v>
      </c>
      <c r="AI116">
        <v>2.36</v>
      </c>
      <c r="AJ116">
        <v>2.46</v>
      </c>
      <c r="AK116">
        <v>6.41</v>
      </c>
      <c r="AL116">
        <v>4.42</v>
      </c>
      <c r="AM116">
        <v>4.74</v>
      </c>
      <c r="AN116">
        <v>4.49</v>
      </c>
      <c r="AO116">
        <v>5.57</v>
      </c>
      <c r="AP116">
        <v>7.01</v>
      </c>
      <c r="AQ116">
        <v>8.56</v>
      </c>
      <c r="AR116">
        <v>9.31</v>
      </c>
      <c r="AS116">
        <v>9.49</v>
      </c>
      <c r="AT116">
        <v>9.01</v>
      </c>
      <c r="AU116">
        <v>7.76</v>
      </c>
      <c r="AV116">
        <v>6.89</v>
      </c>
      <c r="AW116">
        <v>6.72</v>
      </c>
      <c r="AX116">
        <v>5.91</v>
      </c>
      <c r="AY116">
        <v>6.56</v>
      </c>
      <c r="AZ116">
        <v>5.55</v>
      </c>
      <c r="BA116">
        <v>5.26</v>
      </c>
      <c r="BB116">
        <v>6.81</v>
      </c>
      <c r="BC116">
        <v>8.42</v>
      </c>
      <c r="BD116">
        <v>7.86</v>
      </c>
      <c r="BE116">
        <v>7.29</v>
      </c>
      <c r="BF116">
        <v>7.41</v>
      </c>
      <c r="BG116">
        <v>6.44</v>
      </c>
      <c r="BH116">
        <v>7.01</v>
      </c>
      <c r="BI116">
        <v>6.98</v>
      </c>
      <c r="BJ116">
        <v>7.16</v>
      </c>
      <c r="BK116">
        <v>8.3699999999999992</v>
      </c>
      <c r="BL116">
        <v>8.1199999999999992</v>
      </c>
      <c r="BM116">
        <v>8.42</v>
      </c>
      <c r="BN116">
        <v>8.23</v>
      </c>
      <c r="BO116">
        <v>11.26</v>
      </c>
      <c r="BP116">
        <v>9.9</v>
      </c>
      <c r="BQ116">
        <v>9.81</v>
      </c>
      <c r="BR116">
        <v>8.44</v>
      </c>
      <c r="BS116">
        <v>8.48</v>
      </c>
      <c r="BT116">
        <v>10.8</v>
      </c>
      <c r="BU116">
        <v>9.35</v>
      </c>
      <c r="BV116">
        <v>9.44</v>
      </c>
      <c r="BW116">
        <v>8.64</v>
      </c>
      <c r="BX116">
        <v>7.52</v>
      </c>
      <c r="BY116">
        <v>8.4</v>
      </c>
      <c r="BZ116">
        <v>7.78</v>
      </c>
      <c r="CA116">
        <v>9.5</v>
      </c>
      <c r="CB116">
        <v>10.9</v>
      </c>
      <c r="CC116">
        <v>9.51</v>
      </c>
      <c r="CD116">
        <v>9.68</v>
      </c>
      <c r="CE116">
        <v>10</v>
      </c>
      <c r="CF116">
        <v>8.43</v>
      </c>
      <c r="CG116">
        <v>9.0399999999999991</v>
      </c>
      <c r="CH116">
        <v>8.64</v>
      </c>
      <c r="CI116">
        <v>7.78</v>
      </c>
      <c r="CJ116">
        <v>7.55</v>
      </c>
      <c r="CK116">
        <v>7.17</v>
      </c>
      <c r="CL116">
        <v>6.91</v>
      </c>
      <c r="CM116">
        <v>8.9499999999999993</v>
      </c>
      <c r="CN116">
        <v>9.7799999999999994</v>
      </c>
      <c r="CO116">
        <v>8.08</v>
      </c>
      <c r="CP116">
        <v>8.48</v>
      </c>
      <c r="CQ116">
        <v>7.24</v>
      </c>
      <c r="CR116">
        <v>8.09</v>
      </c>
      <c r="CS116">
        <v>8.75</v>
      </c>
      <c r="CT116">
        <v>8.17</v>
      </c>
      <c r="CU116">
        <v>6.79</v>
      </c>
      <c r="CV116">
        <v>4.88</v>
      </c>
      <c r="CW116">
        <v>5.05</v>
      </c>
      <c r="CX116">
        <v>4.54</v>
      </c>
      <c r="CY116">
        <v>5.45</v>
      </c>
      <c r="CZ116">
        <v>5.36</v>
      </c>
      <c r="DA116">
        <v>5.18</v>
      </c>
      <c r="DB116">
        <v>5.07</v>
      </c>
      <c r="DC116">
        <v>5.29</v>
      </c>
      <c r="DD116">
        <v>6</v>
      </c>
      <c r="DE116">
        <v>5.9</v>
      </c>
      <c r="DF116">
        <v>5.33</v>
      </c>
      <c r="DG116">
        <v>6.8</v>
      </c>
      <c r="DH116">
        <v>6.41</v>
      </c>
      <c r="DI116">
        <v>6.28</v>
      </c>
      <c r="DJ116">
        <v>5.38</v>
      </c>
      <c r="DK116">
        <v>5.64</v>
      </c>
      <c r="DL116">
        <v>6.46</v>
      </c>
      <c r="DM116">
        <v>5.62</v>
      </c>
      <c r="DN116">
        <v>5.86</v>
      </c>
    </row>
    <row r="117" spans="1:118" x14ac:dyDescent="0.45">
      <c r="A117" s="3" t="s">
        <v>15</v>
      </c>
      <c r="B117" t="s">
        <v>57</v>
      </c>
      <c r="C117">
        <v>0.19</v>
      </c>
      <c r="G117">
        <v>0.17</v>
      </c>
      <c r="H117">
        <v>0.18</v>
      </c>
      <c r="I117">
        <v>0.17</v>
      </c>
      <c r="J117">
        <v>0.17</v>
      </c>
      <c r="K117">
        <v>0.2</v>
      </c>
      <c r="L117">
        <v>0.14000000000000001</v>
      </c>
      <c r="M117">
        <v>0.17</v>
      </c>
      <c r="N117">
        <v>0.17</v>
      </c>
      <c r="O117">
        <v>0.19</v>
      </c>
      <c r="P117">
        <v>0.24</v>
      </c>
      <c r="Q117">
        <v>0.24</v>
      </c>
      <c r="R117">
        <v>0.2</v>
      </c>
      <c r="S117">
        <v>0.23</v>
      </c>
      <c r="T117">
        <v>0.23</v>
      </c>
      <c r="U117">
        <v>0.24</v>
      </c>
      <c r="V117">
        <v>0.23</v>
      </c>
      <c r="W117">
        <v>0.23</v>
      </c>
      <c r="X117">
        <v>0.26</v>
      </c>
      <c r="Y117">
        <v>0.26</v>
      </c>
      <c r="Z117">
        <v>0.36</v>
      </c>
      <c r="AA117">
        <v>0.42</v>
      </c>
      <c r="AB117">
        <v>0.44</v>
      </c>
      <c r="AC117">
        <v>0.43</v>
      </c>
      <c r="AD117">
        <v>0.47</v>
      </c>
      <c r="AE117">
        <v>0.47</v>
      </c>
      <c r="AF117">
        <v>0.45</v>
      </c>
      <c r="AG117">
        <v>0.4</v>
      </c>
      <c r="AH117">
        <v>0.56999999999999995</v>
      </c>
      <c r="AI117">
        <v>0.28000000000000003</v>
      </c>
      <c r="AJ117">
        <v>0.21</v>
      </c>
      <c r="AK117">
        <v>0.32</v>
      </c>
      <c r="AL117">
        <v>0.31</v>
      </c>
      <c r="AM117">
        <v>0.3</v>
      </c>
      <c r="AN117">
        <v>0.3</v>
      </c>
      <c r="AO117">
        <v>0.26</v>
      </c>
      <c r="AP117">
        <v>0.26</v>
      </c>
      <c r="AQ117">
        <v>0.26</v>
      </c>
      <c r="AR117">
        <v>0.26</v>
      </c>
      <c r="AS117">
        <v>0.28999999999999998</v>
      </c>
      <c r="AT117">
        <v>0.27</v>
      </c>
      <c r="AU117">
        <v>0.23</v>
      </c>
      <c r="AV117">
        <v>0.24</v>
      </c>
      <c r="AW117">
        <v>0.27</v>
      </c>
      <c r="AX117">
        <v>0.24</v>
      </c>
      <c r="AY117">
        <v>0.23</v>
      </c>
      <c r="AZ117">
        <v>0.22</v>
      </c>
      <c r="BA117">
        <v>0.24</v>
      </c>
      <c r="BB117">
        <v>0.26</v>
      </c>
      <c r="BC117">
        <v>0.24</v>
      </c>
      <c r="BD117">
        <v>0.23</v>
      </c>
      <c r="BE117">
        <v>0.24</v>
      </c>
      <c r="BF117">
        <v>0.23</v>
      </c>
      <c r="BG117">
        <v>0.24</v>
      </c>
      <c r="BH117">
        <v>0.24</v>
      </c>
      <c r="BI117">
        <v>0.24</v>
      </c>
      <c r="BJ117">
        <v>0.23</v>
      </c>
      <c r="BK117">
        <v>0.26</v>
      </c>
      <c r="BL117">
        <v>0.26</v>
      </c>
      <c r="BM117">
        <v>0.26</v>
      </c>
      <c r="BN117">
        <v>0.26</v>
      </c>
      <c r="BO117">
        <v>0.27</v>
      </c>
      <c r="BP117">
        <v>0.27</v>
      </c>
      <c r="BQ117">
        <v>0.25</v>
      </c>
      <c r="BR117">
        <v>0.25</v>
      </c>
      <c r="BS117">
        <v>0.25</v>
      </c>
      <c r="BT117">
        <v>0.23</v>
      </c>
      <c r="BU117">
        <v>0.24</v>
      </c>
      <c r="BV117">
        <v>0.26</v>
      </c>
      <c r="BW117">
        <v>0.26</v>
      </c>
      <c r="BX117">
        <v>0.25</v>
      </c>
      <c r="BY117">
        <v>0.25</v>
      </c>
      <c r="BZ117">
        <v>0.25</v>
      </c>
      <c r="CA117">
        <v>0.26</v>
      </c>
      <c r="CB117">
        <v>0.26</v>
      </c>
      <c r="CC117">
        <v>0.26</v>
      </c>
      <c r="CD117">
        <v>0.28000000000000003</v>
      </c>
      <c r="CE117">
        <v>0.27</v>
      </c>
      <c r="CF117">
        <v>0.26</v>
      </c>
      <c r="CG117">
        <v>0.26</v>
      </c>
      <c r="CH117">
        <v>0.26</v>
      </c>
      <c r="CI117">
        <v>0.28000000000000003</v>
      </c>
      <c r="CJ117">
        <v>0.27</v>
      </c>
      <c r="CK117">
        <v>0.28999999999999998</v>
      </c>
      <c r="CL117">
        <v>0.28999999999999998</v>
      </c>
      <c r="CM117">
        <v>0.28000000000000003</v>
      </c>
      <c r="CN117">
        <v>0.3</v>
      </c>
      <c r="CO117">
        <v>0.28999999999999998</v>
      </c>
      <c r="CP117">
        <v>0.28999999999999998</v>
      </c>
      <c r="CQ117">
        <v>0.28999999999999998</v>
      </c>
      <c r="CR117">
        <v>0.28999999999999998</v>
      </c>
      <c r="CS117">
        <v>0.26</v>
      </c>
      <c r="CT117">
        <v>0.26</v>
      </c>
      <c r="CU117">
        <v>0.25</v>
      </c>
      <c r="CV117">
        <v>0.26</v>
      </c>
      <c r="CW117">
        <v>0.26</v>
      </c>
      <c r="CX117">
        <v>0.25</v>
      </c>
      <c r="CY117">
        <v>0.22</v>
      </c>
      <c r="CZ117">
        <v>0.23</v>
      </c>
      <c r="DA117">
        <v>0.25</v>
      </c>
      <c r="DB117">
        <v>0.26</v>
      </c>
      <c r="DC117">
        <v>0.25</v>
      </c>
      <c r="DD117">
        <v>0.28999999999999998</v>
      </c>
      <c r="DE117">
        <v>0.32</v>
      </c>
      <c r="DF117">
        <v>0.37</v>
      </c>
      <c r="DG117">
        <v>0.34</v>
      </c>
      <c r="DH117">
        <v>0.32</v>
      </c>
      <c r="DI117">
        <v>0.37</v>
      </c>
      <c r="DJ117">
        <v>0.4</v>
      </c>
      <c r="DK117">
        <v>0.32</v>
      </c>
      <c r="DL117">
        <v>0.32</v>
      </c>
      <c r="DM117">
        <v>0.32</v>
      </c>
      <c r="DN117">
        <v>0.28999999999999998</v>
      </c>
    </row>
    <row r="118" spans="1:118" x14ac:dyDescent="0.45">
      <c r="A118" s="3" t="s">
        <v>15</v>
      </c>
      <c r="B118" t="s">
        <v>58</v>
      </c>
      <c r="AE118">
        <v>-1.59</v>
      </c>
      <c r="AF118">
        <v>9.31</v>
      </c>
      <c r="AG118">
        <v>15.9</v>
      </c>
      <c r="AH118">
        <v>15.68</v>
      </c>
      <c r="AI118">
        <v>18.54</v>
      </c>
      <c r="AJ118">
        <v>23.61</v>
      </c>
      <c r="AK118">
        <v>-7.16</v>
      </c>
      <c r="AL118">
        <v>6.79</v>
      </c>
      <c r="AM118">
        <v>5.8</v>
      </c>
      <c r="AN118">
        <v>8.3699999999999992</v>
      </c>
      <c r="AO118">
        <v>21.46</v>
      </c>
      <c r="AP118">
        <v>2.13</v>
      </c>
      <c r="AQ118">
        <v>3.64</v>
      </c>
      <c r="AR118">
        <v>18.61</v>
      </c>
      <c r="AS118">
        <v>18.23</v>
      </c>
      <c r="AT118">
        <v>17.52</v>
      </c>
      <c r="AU118">
        <v>20.38</v>
      </c>
      <c r="AV118">
        <v>20.21</v>
      </c>
      <c r="AW118">
        <v>20.309999999999999</v>
      </c>
      <c r="AX118">
        <v>18.809999999999999</v>
      </c>
      <c r="AY118">
        <v>16.84</v>
      </c>
      <c r="AZ118">
        <v>15.6</v>
      </c>
      <c r="BA118">
        <v>15.14</v>
      </c>
      <c r="BB118">
        <v>2.98</v>
      </c>
      <c r="BC118">
        <v>10.86</v>
      </c>
      <c r="BD118">
        <v>8.9</v>
      </c>
      <c r="BE118">
        <v>11.01</v>
      </c>
      <c r="BF118">
        <v>13.76</v>
      </c>
      <c r="BG118">
        <v>19.3</v>
      </c>
      <c r="BH118">
        <v>9.74</v>
      </c>
      <c r="BI118">
        <v>10.08</v>
      </c>
      <c r="BJ118">
        <v>15.43</v>
      </c>
      <c r="BK118">
        <v>13.21</v>
      </c>
      <c r="BL118">
        <v>11.09</v>
      </c>
      <c r="BM118">
        <v>-6.49</v>
      </c>
      <c r="BN118">
        <v>4.42</v>
      </c>
      <c r="BO118">
        <v>9.1</v>
      </c>
      <c r="BP118">
        <v>12.22</v>
      </c>
      <c r="BQ118">
        <v>7.33</v>
      </c>
      <c r="BR118">
        <v>13.58</v>
      </c>
      <c r="BS118">
        <v>4.34</v>
      </c>
      <c r="BT118">
        <v>14.26</v>
      </c>
      <c r="BU118">
        <v>14.69</v>
      </c>
      <c r="BV118">
        <v>13.93</v>
      </c>
      <c r="BW118">
        <v>15.9</v>
      </c>
      <c r="BX118">
        <v>16.98</v>
      </c>
      <c r="BY118">
        <v>10.79</v>
      </c>
      <c r="BZ118">
        <v>14.53</v>
      </c>
      <c r="CA118">
        <v>16.87</v>
      </c>
      <c r="CB118">
        <v>13.48</v>
      </c>
      <c r="CC118">
        <v>12.7</v>
      </c>
      <c r="CD118">
        <v>14.9</v>
      </c>
      <c r="CE118">
        <v>13.73</v>
      </c>
      <c r="CF118">
        <v>11.08</v>
      </c>
      <c r="CG118">
        <v>10.54</v>
      </c>
      <c r="CH118">
        <v>11.64</v>
      </c>
      <c r="CI118">
        <v>15.47</v>
      </c>
      <c r="CJ118">
        <v>9.5399999999999991</v>
      </c>
      <c r="CK118">
        <v>9.59</v>
      </c>
      <c r="CL118">
        <v>4.37</v>
      </c>
      <c r="CM118">
        <v>10.25</v>
      </c>
      <c r="CN118">
        <v>9.74</v>
      </c>
      <c r="CO118">
        <v>8.01</v>
      </c>
      <c r="CP118">
        <v>10.37</v>
      </c>
      <c r="CQ118">
        <v>9.57</v>
      </c>
      <c r="CR118">
        <v>11.99</v>
      </c>
      <c r="CS118">
        <v>8.4700000000000006</v>
      </c>
      <c r="CT118">
        <v>6.14</v>
      </c>
      <c r="CU118">
        <v>13.94</v>
      </c>
      <c r="CV118">
        <v>9.57</v>
      </c>
      <c r="CW118">
        <v>0</v>
      </c>
      <c r="CX118">
        <v>12.33</v>
      </c>
      <c r="CY118">
        <v>20.47</v>
      </c>
      <c r="CZ118">
        <v>11.87</v>
      </c>
      <c r="DA118">
        <v>14.63</v>
      </c>
      <c r="DB118">
        <v>10.029999999999999</v>
      </c>
      <c r="DC118">
        <v>19.75</v>
      </c>
      <c r="DD118">
        <v>14.59</v>
      </c>
      <c r="DE118">
        <v>8.4700000000000006</v>
      </c>
      <c r="DF118">
        <v>7</v>
      </c>
      <c r="DG118">
        <v>12.22</v>
      </c>
      <c r="DH118">
        <v>11.55</v>
      </c>
      <c r="DI118">
        <v>0.48</v>
      </c>
      <c r="DJ118">
        <v>5.82</v>
      </c>
      <c r="DK118">
        <v>21.6</v>
      </c>
      <c r="DL118">
        <v>14.98</v>
      </c>
      <c r="DM118">
        <v>7.69</v>
      </c>
      <c r="DN118">
        <v>16.920000000000002</v>
      </c>
    </row>
    <row r="119" spans="1:118" x14ac:dyDescent="0.45">
      <c r="A119" s="3" t="s">
        <v>15</v>
      </c>
      <c r="B119" t="s">
        <v>59</v>
      </c>
      <c r="G119" s="4">
        <v>0.17419999999999999</v>
      </c>
      <c r="H119" s="4">
        <v>0.184</v>
      </c>
      <c r="I119" s="4">
        <v>0.20419999999999999</v>
      </c>
      <c r="J119" s="4">
        <v>0.2117</v>
      </c>
      <c r="K119" s="4">
        <v>0.1231</v>
      </c>
      <c r="L119" s="4">
        <v>0.18210000000000001</v>
      </c>
      <c r="M119" s="4">
        <v>5.5399999999999998E-2</v>
      </c>
      <c r="N119" s="4">
        <v>4.0800000000000003E-2</v>
      </c>
      <c r="O119" s="4">
        <v>1.2E-2</v>
      </c>
      <c r="P119" s="4">
        <v>1.11E-2</v>
      </c>
      <c r="Q119" s="4">
        <v>7.5899999999999995E-2</v>
      </c>
      <c r="R119" s="4">
        <v>8.2199999999999995E-2</v>
      </c>
      <c r="S119" s="4">
        <v>9.1499999999999998E-2</v>
      </c>
      <c r="T119" s="4">
        <v>0.1095</v>
      </c>
      <c r="U119" s="4">
        <v>0.1071</v>
      </c>
      <c r="V119" s="4">
        <v>0.1103</v>
      </c>
      <c r="W119" s="4">
        <v>0.1101</v>
      </c>
      <c r="X119" s="4">
        <v>9.2999999999999999E-2</v>
      </c>
      <c r="Y119" s="4">
        <v>8.2500000000000004E-2</v>
      </c>
      <c r="Z119" s="4">
        <v>-4.7199999999999999E-2</v>
      </c>
      <c r="AA119" s="4">
        <v>-0.21490000000000001</v>
      </c>
      <c r="AB119" s="4">
        <v>-0.21990000000000001</v>
      </c>
      <c r="AC119" s="4">
        <v>-0.29299999999999998</v>
      </c>
      <c r="AD119" s="4">
        <v>-0.14050000000000001</v>
      </c>
      <c r="AE119" s="4">
        <v>-2.1600000000000001E-2</v>
      </c>
      <c r="AF119" s="4">
        <v>4.1999999999999997E-3</v>
      </c>
      <c r="AG119" s="4">
        <v>9.9299999999999999E-2</v>
      </c>
      <c r="AH119" s="4">
        <v>0.1285</v>
      </c>
      <c r="AI119" s="4">
        <v>0.11840000000000001</v>
      </c>
      <c r="AJ119" s="4">
        <v>0.13489999999999999</v>
      </c>
      <c r="AK119" s="4">
        <v>4.2599999999999999E-2</v>
      </c>
      <c r="AL119" s="4">
        <v>3.7999999999999999E-2</v>
      </c>
      <c r="AM119" s="4">
        <v>3.1E-2</v>
      </c>
      <c r="AN119" s="4">
        <v>2.7699999999999999E-2</v>
      </c>
      <c r="AO119" s="4">
        <v>7.9699999999999993E-2</v>
      </c>
      <c r="AP119" s="4">
        <v>7.0800000000000002E-2</v>
      </c>
      <c r="AQ119" s="4">
        <v>6.7500000000000004E-2</v>
      </c>
      <c r="AR119" s="4">
        <v>8.5599999999999996E-2</v>
      </c>
      <c r="AS119" s="4">
        <v>8.3000000000000004E-2</v>
      </c>
      <c r="AT119" s="4">
        <v>0.1099</v>
      </c>
      <c r="AU119" s="4">
        <v>0.1439</v>
      </c>
      <c r="AV119" s="4">
        <v>0.14380000000000001</v>
      </c>
      <c r="AW119" s="4">
        <v>0.15029999999999999</v>
      </c>
      <c r="AX119" s="4">
        <v>0.15290000000000001</v>
      </c>
      <c r="AY119" s="4">
        <v>0.14779999999999999</v>
      </c>
      <c r="AZ119" s="4">
        <v>0.14729999999999999</v>
      </c>
      <c r="BA119" s="4">
        <v>0.1376</v>
      </c>
      <c r="BB119" s="4">
        <v>0.1125</v>
      </c>
      <c r="BC119" s="4">
        <v>0.1031</v>
      </c>
      <c r="BD119" s="4">
        <v>9.0899999999999995E-2</v>
      </c>
      <c r="BE119" s="4">
        <v>8.2600000000000007E-2</v>
      </c>
      <c r="BF119" s="4">
        <v>9.9500000000000005E-2</v>
      </c>
      <c r="BG119" s="4">
        <v>0.11559999999999999</v>
      </c>
      <c r="BH119" s="4">
        <v>0.1174</v>
      </c>
      <c r="BI119" s="4">
        <v>0.1176</v>
      </c>
      <c r="BJ119" s="4">
        <v>0.11609999999999999</v>
      </c>
      <c r="BK119" s="4">
        <v>0.10929999999999999</v>
      </c>
      <c r="BL119" s="4">
        <v>0.1164</v>
      </c>
      <c r="BM119" s="4">
        <v>7.3800000000000004E-2</v>
      </c>
      <c r="BN119" s="4">
        <v>5.3199999999999997E-2</v>
      </c>
      <c r="BO119" s="4">
        <v>4.5600000000000002E-2</v>
      </c>
      <c r="BP119" s="4">
        <v>4.36E-2</v>
      </c>
      <c r="BQ119" s="4">
        <v>8.2199999999999995E-2</v>
      </c>
      <c r="BR119" s="4">
        <v>9.5600000000000004E-2</v>
      </c>
      <c r="BS119" s="4">
        <v>8.7599999999999997E-2</v>
      </c>
      <c r="BT119" s="4">
        <v>9.1200000000000003E-2</v>
      </c>
      <c r="BU119" s="4">
        <v>0.10680000000000001</v>
      </c>
      <c r="BV119" s="4">
        <v>0.1053</v>
      </c>
      <c r="BW119" s="4">
        <v>0.12659999999999999</v>
      </c>
      <c r="BX119" s="4">
        <v>0.12909999999999999</v>
      </c>
      <c r="BY119" s="4">
        <v>0.12089999999999999</v>
      </c>
      <c r="BZ119" s="4">
        <v>0.1235</v>
      </c>
      <c r="CA119" s="4">
        <v>0.127</v>
      </c>
      <c r="CB119" s="4">
        <v>0.12</v>
      </c>
      <c r="CC119" s="4">
        <v>0.12709999999999999</v>
      </c>
      <c r="CD119" s="4">
        <v>0.12609999999999999</v>
      </c>
      <c r="CE119" s="4">
        <v>0.1239</v>
      </c>
      <c r="CF119" s="4">
        <v>0.11700000000000001</v>
      </c>
      <c r="CG119" s="4">
        <v>0.1099</v>
      </c>
      <c r="CH119" s="4">
        <v>0.104</v>
      </c>
      <c r="CI119" s="4">
        <v>0.1108</v>
      </c>
      <c r="CJ119" s="4">
        <v>0.107</v>
      </c>
      <c r="CK119" s="4">
        <v>0.1022</v>
      </c>
      <c r="CL119" s="4">
        <v>8.9399999999999993E-2</v>
      </c>
      <c r="CM119" s="4">
        <v>7.7399999999999997E-2</v>
      </c>
      <c r="CN119" s="4">
        <v>8.0199999999999994E-2</v>
      </c>
      <c r="CO119" s="4">
        <v>8.0299999999999996E-2</v>
      </c>
      <c r="CP119" s="4">
        <v>9.4399999999999998E-2</v>
      </c>
      <c r="CQ119" s="4">
        <v>9.5799999999999996E-2</v>
      </c>
      <c r="CR119" s="4">
        <v>9.3799999999999994E-2</v>
      </c>
      <c r="CS119" s="4">
        <v>9.3399999999999997E-2</v>
      </c>
      <c r="CT119" s="4">
        <v>8.2900000000000001E-2</v>
      </c>
      <c r="CU119" s="4">
        <v>8.9599999999999999E-2</v>
      </c>
      <c r="CV119" s="4">
        <v>8.5500000000000007E-2</v>
      </c>
      <c r="CX119" s="4">
        <v>2.58E-2</v>
      </c>
      <c r="CY119" s="4">
        <v>3.85E-2</v>
      </c>
      <c r="CZ119" s="4">
        <v>2.3E-2</v>
      </c>
      <c r="DA119" s="4">
        <v>0.112</v>
      </c>
      <c r="DB119" s="4">
        <v>0.1095</v>
      </c>
      <c r="DC119" s="4">
        <v>0.109</v>
      </c>
      <c r="DD119" s="4">
        <v>0.129</v>
      </c>
      <c r="DE119" s="4">
        <v>0.12790000000000001</v>
      </c>
      <c r="DF119" s="4">
        <v>0.1343</v>
      </c>
      <c r="DG119" s="4">
        <v>0.10879999999999999</v>
      </c>
      <c r="DH119" s="4">
        <v>0.1026</v>
      </c>
      <c r="DI119" s="4">
        <v>8.48E-2</v>
      </c>
      <c r="DJ119" s="4">
        <v>8.8900000000000007E-2</v>
      </c>
      <c r="DK119" s="4">
        <v>0.1003</v>
      </c>
      <c r="DL119" s="4">
        <v>0.1041</v>
      </c>
      <c r="DM119" s="4">
        <v>0.12189999999999999</v>
      </c>
      <c r="DN119" s="4">
        <v>0.1361</v>
      </c>
    </row>
    <row r="120" spans="1:118" x14ac:dyDescent="0.45">
      <c r="A120" s="3" t="s">
        <v>15</v>
      </c>
      <c r="B120" t="s">
        <v>62</v>
      </c>
      <c r="C120" s="4">
        <v>2.9000000000000001E-2</v>
      </c>
      <c r="D120" s="4">
        <v>0.03</v>
      </c>
      <c r="E120" s="4">
        <v>3.1E-2</v>
      </c>
      <c r="F120" s="4">
        <v>3.1E-2</v>
      </c>
      <c r="G120" s="4">
        <v>0.03</v>
      </c>
      <c r="H120" s="4">
        <v>2.8000000000000001E-2</v>
      </c>
      <c r="I120" s="4">
        <v>2.4E-2</v>
      </c>
      <c r="J120" s="4">
        <v>2.3E-2</v>
      </c>
      <c r="K120" s="4">
        <v>2.3E-2</v>
      </c>
      <c r="L120" s="4">
        <v>2.3E-2</v>
      </c>
      <c r="M120" s="4">
        <v>3.2000000000000001E-2</v>
      </c>
      <c r="N120" s="4">
        <v>4.5999999999999999E-2</v>
      </c>
      <c r="O120" s="4">
        <v>4.2999999999999997E-2</v>
      </c>
      <c r="P120" s="4">
        <v>4.7E-2</v>
      </c>
      <c r="Q120" s="4">
        <v>3.5999999999999997E-2</v>
      </c>
      <c r="R120" s="4">
        <v>3.6999999999999998E-2</v>
      </c>
      <c r="S120" s="4">
        <v>3.1E-2</v>
      </c>
      <c r="T120" s="4">
        <v>3.1E-2</v>
      </c>
      <c r="U120" s="4">
        <v>3.1E-2</v>
      </c>
      <c r="V120" s="4">
        <v>2.1000000000000001E-2</v>
      </c>
      <c r="W120" s="4">
        <v>0.02</v>
      </c>
      <c r="X120" s="4">
        <v>2.5000000000000001E-2</v>
      </c>
      <c r="Y120" s="4">
        <v>2.1999999999999999E-2</v>
      </c>
      <c r="Z120" s="4">
        <v>2.7E-2</v>
      </c>
      <c r="AA120" s="4">
        <v>2.5000000000000001E-2</v>
      </c>
      <c r="AB120" s="4">
        <v>2.5000000000000001E-2</v>
      </c>
      <c r="AC120" s="4">
        <v>2.9000000000000001E-2</v>
      </c>
      <c r="AD120" s="4">
        <v>0.04</v>
      </c>
      <c r="AE120" s="4">
        <v>3.4000000000000002E-2</v>
      </c>
      <c r="AF120" s="4">
        <v>3.5999999999999997E-2</v>
      </c>
      <c r="AG120" s="4">
        <v>3.2000000000000001E-2</v>
      </c>
      <c r="AH120" s="4">
        <v>3.1E-2</v>
      </c>
      <c r="AI120" s="4">
        <v>2.9000000000000001E-2</v>
      </c>
      <c r="AJ120" s="4">
        <v>3.4000000000000002E-2</v>
      </c>
      <c r="AK120" s="4">
        <v>3.6999999999999998E-2</v>
      </c>
      <c r="AL120" s="4">
        <v>4.3999999999999997E-2</v>
      </c>
      <c r="AM120" s="4">
        <v>3.6999999999999998E-2</v>
      </c>
      <c r="AN120" s="4">
        <v>0.03</v>
      </c>
      <c r="AO120" s="4">
        <v>2.3E-2</v>
      </c>
      <c r="AP120" s="4">
        <v>0.02</v>
      </c>
      <c r="AQ120" s="4">
        <v>0.02</v>
      </c>
      <c r="AR120" s="4">
        <v>2.1999999999999999E-2</v>
      </c>
      <c r="AS120" s="4">
        <v>2.1000000000000001E-2</v>
      </c>
      <c r="AT120" s="4">
        <v>2.1000000000000001E-2</v>
      </c>
      <c r="AU120" s="4">
        <v>1.9E-2</v>
      </c>
      <c r="AV120" s="4">
        <v>0.02</v>
      </c>
      <c r="AW120" s="4">
        <v>0.02</v>
      </c>
      <c r="AX120" s="4">
        <v>2.1999999999999999E-2</v>
      </c>
      <c r="AY120" s="4">
        <v>2.1000000000000001E-2</v>
      </c>
      <c r="AZ120" s="4">
        <v>2.4E-2</v>
      </c>
      <c r="BA120" s="4">
        <v>2.7E-2</v>
      </c>
      <c r="BB120" s="4">
        <v>2.5999999999999999E-2</v>
      </c>
      <c r="BC120" s="4">
        <v>2.5999999999999999E-2</v>
      </c>
      <c r="BD120" s="4">
        <v>0.03</v>
      </c>
      <c r="BE120" s="4">
        <v>2.9000000000000001E-2</v>
      </c>
      <c r="BF120" s="4">
        <v>2.4E-2</v>
      </c>
      <c r="BG120" s="4">
        <v>2.5000000000000001E-2</v>
      </c>
      <c r="BH120" s="4">
        <v>2.3E-2</v>
      </c>
      <c r="BI120" s="4">
        <v>2.7E-2</v>
      </c>
      <c r="BJ120" s="4">
        <v>2.5999999999999999E-2</v>
      </c>
      <c r="BK120" s="4">
        <v>2.5000000000000001E-2</v>
      </c>
      <c r="BL120" s="4">
        <v>2.4E-2</v>
      </c>
      <c r="BM120" s="4">
        <v>2.5999999999999999E-2</v>
      </c>
      <c r="BN120" s="4">
        <v>3.2000000000000001E-2</v>
      </c>
      <c r="BO120" s="4">
        <v>2.7E-2</v>
      </c>
      <c r="BP120" s="4">
        <v>2.8000000000000001E-2</v>
      </c>
      <c r="BQ120" s="4">
        <v>2.5999999999999999E-2</v>
      </c>
      <c r="BR120" s="4">
        <v>2.5000000000000001E-2</v>
      </c>
      <c r="BS120" s="4">
        <v>2.5000000000000001E-2</v>
      </c>
      <c r="BT120" s="4">
        <v>2.1999999999999999E-2</v>
      </c>
      <c r="BU120" s="4">
        <v>2.4E-2</v>
      </c>
      <c r="BV120" s="4">
        <v>2.3E-2</v>
      </c>
      <c r="BW120" s="4">
        <v>2.1999999999999999E-2</v>
      </c>
      <c r="BX120" s="4">
        <v>2.4E-2</v>
      </c>
      <c r="BY120" s="4">
        <v>2.1999999999999999E-2</v>
      </c>
      <c r="BZ120" s="4">
        <v>2.1999999999999999E-2</v>
      </c>
      <c r="CA120" s="4">
        <v>0.02</v>
      </c>
      <c r="CB120" s="4">
        <v>0.02</v>
      </c>
      <c r="CC120" s="4">
        <v>2.3E-2</v>
      </c>
      <c r="CD120" s="4">
        <v>2.3E-2</v>
      </c>
      <c r="CE120" s="4">
        <v>2.1000000000000001E-2</v>
      </c>
      <c r="CF120" s="4">
        <v>2.1000000000000001E-2</v>
      </c>
      <c r="CG120" s="4">
        <v>2.1000000000000001E-2</v>
      </c>
      <c r="CH120" s="4">
        <v>2.1999999999999999E-2</v>
      </c>
      <c r="CI120" s="4">
        <v>2.1000000000000001E-2</v>
      </c>
      <c r="CJ120" s="4">
        <v>2.1999999999999999E-2</v>
      </c>
      <c r="CK120" s="4">
        <v>2.1999999999999999E-2</v>
      </c>
      <c r="CL120" s="4">
        <v>2.3E-2</v>
      </c>
      <c r="CM120" s="4">
        <v>2.1000000000000001E-2</v>
      </c>
      <c r="CN120" s="4">
        <v>2.1000000000000001E-2</v>
      </c>
      <c r="CO120" s="4">
        <v>2.4E-2</v>
      </c>
      <c r="CP120" s="4">
        <v>2.3E-2</v>
      </c>
      <c r="CQ120" s="4">
        <v>2.5000000000000001E-2</v>
      </c>
      <c r="CR120" s="4">
        <v>2.1999999999999999E-2</v>
      </c>
      <c r="CS120" s="4">
        <v>2.1000000000000001E-2</v>
      </c>
      <c r="CT120" s="4">
        <v>2.1000000000000001E-2</v>
      </c>
      <c r="CU120" s="4">
        <v>2.4E-2</v>
      </c>
      <c r="CV120" s="4">
        <v>3.3000000000000002E-2</v>
      </c>
      <c r="CW120" s="4">
        <v>2.9000000000000001E-2</v>
      </c>
      <c r="CX120" s="4">
        <v>3.1E-2</v>
      </c>
      <c r="CY120" s="4">
        <v>2.4E-2</v>
      </c>
      <c r="CZ120" s="4">
        <v>2.3E-2</v>
      </c>
      <c r="DA120" s="4">
        <v>2.3E-2</v>
      </c>
      <c r="DB120" s="4">
        <v>2.3E-2</v>
      </c>
      <c r="DC120" s="4">
        <v>2.1999999999999999E-2</v>
      </c>
      <c r="DD120" s="4">
        <v>1.9E-2</v>
      </c>
      <c r="DE120" s="4">
        <v>2.1000000000000001E-2</v>
      </c>
      <c r="DF120" s="4">
        <v>2.4E-2</v>
      </c>
      <c r="DG120" s="4">
        <v>0.02</v>
      </c>
      <c r="DH120" s="4">
        <v>2.1999999999999999E-2</v>
      </c>
      <c r="DI120" s="4">
        <v>2.1999999999999999E-2</v>
      </c>
      <c r="DJ120" s="4">
        <v>2.4E-2</v>
      </c>
      <c r="DK120" s="4">
        <v>2.1000000000000001E-2</v>
      </c>
      <c r="DL120" s="4">
        <v>1.7000000000000001E-2</v>
      </c>
      <c r="DM120" s="4">
        <v>0.02</v>
      </c>
      <c r="DN120" s="4">
        <v>1.7999999999999999E-2</v>
      </c>
    </row>
    <row r="121" spans="1:118" x14ac:dyDescent="0.45">
      <c r="A121" s="3" t="s">
        <v>15</v>
      </c>
      <c r="B121" t="s">
        <v>63</v>
      </c>
      <c r="D121" s="4">
        <v>0.29499999999999998</v>
      </c>
      <c r="E121" s="4">
        <v>0.29099999999999998</v>
      </c>
      <c r="F121" s="4">
        <v>0.29299999999999998</v>
      </c>
      <c r="G121" s="4">
        <v>0.28899999999999998</v>
      </c>
      <c r="H121" s="4">
        <v>0.32200000000000001</v>
      </c>
      <c r="I121" s="4">
        <v>0.188</v>
      </c>
      <c r="J121" s="4">
        <v>0.255</v>
      </c>
      <c r="K121" s="4">
        <v>0.216</v>
      </c>
      <c r="L121" s="4">
        <v>0.38</v>
      </c>
      <c r="M121" s="4">
        <v>-0.47599999999999998</v>
      </c>
      <c r="N121" s="4">
        <v>1.389</v>
      </c>
      <c r="O121" s="4">
        <v>0.59499999999999997</v>
      </c>
      <c r="P121" s="4">
        <v>0.371</v>
      </c>
      <c r="Q121" s="4">
        <v>0.29199999999999998</v>
      </c>
      <c r="R121" s="4">
        <v>0.182</v>
      </c>
      <c r="S121" s="4">
        <v>0.433</v>
      </c>
      <c r="T121" s="4">
        <v>0.16900000000000001</v>
      </c>
      <c r="U121" s="4">
        <v>0.27600000000000002</v>
      </c>
      <c r="V121" s="4">
        <v>0.26</v>
      </c>
      <c r="W121" s="4">
        <v>0.31</v>
      </c>
      <c r="X121" s="4">
        <v>0.308</v>
      </c>
      <c r="Y121" s="4">
        <v>0.59599999999999997</v>
      </c>
      <c r="Z121" s="4">
        <v>-8.8999999999999996E-2</v>
      </c>
      <c r="AA121" s="4">
        <v>-0.08</v>
      </c>
      <c r="AB121" s="4">
        <v>0.46800000000000003</v>
      </c>
      <c r="AC121" s="4">
        <v>-0.26600000000000001</v>
      </c>
      <c r="AD121" s="4">
        <v>1.0740000000000001</v>
      </c>
      <c r="AE121" s="4">
        <v>2.6360000000000001</v>
      </c>
      <c r="AF121" s="4">
        <v>0.372</v>
      </c>
      <c r="AG121" s="4">
        <v>0.28399999999999997</v>
      </c>
      <c r="AH121" s="4">
        <v>0.29599999999999999</v>
      </c>
      <c r="AI121" s="4">
        <v>0.25700000000000001</v>
      </c>
      <c r="AJ121" s="4">
        <v>0.37</v>
      </c>
      <c r="AK121" s="4">
        <v>-1.024</v>
      </c>
      <c r="AL121" s="4">
        <v>0.43099999999999999</v>
      </c>
      <c r="AM121" s="4">
        <v>0.47799999999999998</v>
      </c>
      <c r="AN121" s="4">
        <v>0.71</v>
      </c>
      <c r="AO121" s="4">
        <v>0.14499999999999999</v>
      </c>
      <c r="AP121" s="4">
        <v>0.95799999999999996</v>
      </c>
      <c r="AQ121" s="4">
        <v>0.92</v>
      </c>
      <c r="AR121" s="4">
        <v>0.159</v>
      </c>
      <c r="AS121" s="4">
        <v>0.186</v>
      </c>
      <c r="AT121" s="4">
        <v>0.17100000000000001</v>
      </c>
      <c r="AU121" s="4">
        <v>0.14899999999999999</v>
      </c>
      <c r="AV121" s="4">
        <v>0.16</v>
      </c>
      <c r="AW121" s="4">
        <v>0.153</v>
      </c>
      <c r="AX121" s="4">
        <v>0.157</v>
      </c>
      <c r="AY121" s="4">
        <v>0.17699999999999999</v>
      </c>
      <c r="AZ121" s="4">
        <v>0.186</v>
      </c>
      <c r="BA121" s="4">
        <v>0.192</v>
      </c>
      <c r="BB121" s="4">
        <v>0.83299999999999996</v>
      </c>
      <c r="BC121" s="4">
        <v>0.221</v>
      </c>
      <c r="BD121" s="4">
        <v>0.26800000000000002</v>
      </c>
      <c r="BE121" s="4">
        <v>0.23599999999999999</v>
      </c>
      <c r="BF121" s="4">
        <v>0.18099999999999999</v>
      </c>
      <c r="BG121" s="4">
        <v>0.14199999999999999</v>
      </c>
      <c r="BH121" s="4">
        <v>0.26200000000000001</v>
      </c>
      <c r="BI121" s="4">
        <v>0.26300000000000001</v>
      </c>
      <c r="BJ121" s="4">
        <v>0.16800000000000001</v>
      </c>
      <c r="BK121" s="4">
        <v>0.184</v>
      </c>
      <c r="BL121" s="4">
        <v>0.186</v>
      </c>
      <c r="BM121" s="4">
        <v>-0.46600000000000003</v>
      </c>
      <c r="BN121" s="4">
        <v>0.51200000000000001</v>
      </c>
      <c r="BO121" s="4">
        <v>0.27300000000000002</v>
      </c>
      <c r="BP121" s="4">
        <v>0.20100000000000001</v>
      </c>
      <c r="BQ121" s="4">
        <v>0.36199999999999999</v>
      </c>
      <c r="BR121" s="4">
        <v>0.20599999999999999</v>
      </c>
      <c r="BS121" s="4">
        <v>0.57499999999999996</v>
      </c>
      <c r="BT121" s="4">
        <v>0.19500000000000001</v>
      </c>
      <c r="BU121" s="4">
        <v>0.20499999999999999</v>
      </c>
      <c r="BV121" s="4">
        <v>0.215</v>
      </c>
      <c r="BW121" s="4">
        <v>0.184</v>
      </c>
      <c r="BX121" s="4">
        <v>0.16800000000000001</v>
      </c>
      <c r="BY121" s="4">
        <v>0.27800000000000002</v>
      </c>
      <c r="BZ121" s="4">
        <v>0.20200000000000001</v>
      </c>
      <c r="CA121" s="4">
        <v>0.17499999999999999</v>
      </c>
      <c r="CB121" s="4">
        <v>0.21299999999999999</v>
      </c>
      <c r="CC121" s="4">
        <v>0.23799999999999999</v>
      </c>
      <c r="CD121" s="4">
        <v>0.20300000000000001</v>
      </c>
      <c r="CE121" s="4">
        <v>0.21299999999999999</v>
      </c>
      <c r="CF121" s="4">
        <v>0.26200000000000001</v>
      </c>
      <c r="CG121" s="4">
        <v>0.29499999999999998</v>
      </c>
      <c r="CH121" s="4">
        <v>0.27</v>
      </c>
      <c r="CI121" s="4">
        <v>0.20300000000000001</v>
      </c>
      <c r="CJ121" s="4">
        <v>0.30599999999999999</v>
      </c>
      <c r="CK121" s="4">
        <v>0.33800000000000002</v>
      </c>
      <c r="CL121" s="4">
        <v>0.67900000000000005</v>
      </c>
      <c r="CM121" s="4">
        <v>0.36</v>
      </c>
      <c r="CN121" s="4">
        <v>0.29399999999999998</v>
      </c>
      <c r="CO121" s="4">
        <v>0.39900000000000002</v>
      </c>
      <c r="CP121" s="4">
        <v>0.29099999999999998</v>
      </c>
      <c r="CQ121" s="4">
        <v>0.32900000000000001</v>
      </c>
      <c r="CR121" s="4">
        <v>0.25600000000000001</v>
      </c>
      <c r="CS121" s="4">
        <v>0.38900000000000001</v>
      </c>
      <c r="CT121" s="4">
        <v>0.53900000000000003</v>
      </c>
      <c r="CU121" s="4">
        <v>0.24399999999999999</v>
      </c>
      <c r="CV121" s="4">
        <v>0.35</v>
      </c>
      <c r="CW121" s="4">
        <v>-5.3120000000000003</v>
      </c>
      <c r="CX121" s="4">
        <v>0.26200000000000001</v>
      </c>
      <c r="CY121" s="4">
        <v>0.16600000000000001</v>
      </c>
      <c r="CZ121" s="4">
        <v>0.29399999999999998</v>
      </c>
      <c r="DA121" s="4">
        <v>0.23799999999999999</v>
      </c>
      <c r="DB121" s="4">
        <v>0.33200000000000002</v>
      </c>
      <c r="DC121" s="4">
        <v>0.16300000000000001</v>
      </c>
      <c r="DD121" s="4">
        <v>0.21</v>
      </c>
      <c r="DE121" s="4">
        <v>0.40600000000000003</v>
      </c>
      <c r="DF121" s="4">
        <v>0.48699999999999999</v>
      </c>
      <c r="DG121" s="4">
        <v>0.26700000000000002</v>
      </c>
      <c r="DH121" s="4">
        <v>0.222</v>
      </c>
      <c r="DI121" s="4">
        <v>-14.286</v>
      </c>
      <c r="DJ121" s="4">
        <v>0.57099999999999995</v>
      </c>
      <c r="DK121" s="4">
        <v>0.14199999999999999</v>
      </c>
      <c r="DL121" s="4">
        <v>0.20499999999999999</v>
      </c>
      <c r="DM121" s="4">
        <v>0.45300000000000001</v>
      </c>
      <c r="DN121" s="4">
        <v>0.191</v>
      </c>
    </row>
    <row r="122" spans="1:118" x14ac:dyDescent="0.45">
      <c r="A122" s="3" t="s">
        <v>15</v>
      </c>
      <c r="B122" t="s">
        <v>60</v>
      </c>
      <c r="K122" s="4">
        <v>-1.5E-3</v>
      </c>
      <c r="L122" s="4">
        <v>-6.0000000000000001E-3</v>
      </c>
      <c r="M122" s="4">
        <v>-0.40279999999999999</v>
      </c>
      <c r="N122" s="4">
        <v>-0.40760000000000002</v>
      </c>
      <c r="O122" s="4">
        <v>-0.40920000000000001</v>
      </c>
      <c r="P122" s="4">
        <v>-0.36230000000000001</v>
      </c>
      <c r="Q122" s="4">
        <v>3.5400000000000001E-2</v>
      </c>
      <c r="R122" s="4">
        <v>4.0099999999999997E-2</v>
      </c>
      <c r="S122" s="4">
        <v>3.5999999999999997E-2</v>
      </c>
      <c r="T122" s="4">
        <v>6.13E-2</v>
      </c>
      <c r="U122" s="4">
        <v>6.2899999999999998E-2</v>
      </c>
      <c r="V122" s="4">
        <v>4.5400000000000003E-2</v>
      </c>
      <c r="W122" s="4">
        <v>4.2099999999999999E-2</v>
      </c>
      <c r="X122" s="4">
        <v>-9.1000000000000004E-3</v>
      </c>
      <c r="Y122" s="4">
        <v>-1.12E-2</v>
      </c>
      <c r="Z122" s="4">
        <v>3.4200000000000001E-2</v>
      </c>
      <c r="AA122" s="4">
        <v>4.7199999999999999E-2</v>
      </c>
      <c r="AB122" s="4">
        <v>4.0899999999999999E-2</v>
      </c>
      <c r="AC122" s="4">
        <v>2.8500000000000001E-2</v>
      </c>
      <c r="AD122" s="4">
        <v>-8.3099999999999993E-2</v>
      </c>
      <c r="AE122" s="4">
        <v>-0.98399999999999999</v>
      </c>
      <c r="AF122" s="4">
        <v>-1.0891</v>
      </c>
      <c r="AG122" s="4">
        <v>-1.0852999999999999</v>
      </c>
      <c r="AH122" s="4">
        <v>-0.91900000000000004</v>
      </c>
      <c r="AI122" s="4">
        <v>-5.4699999999999999E-2</v>
      </c>
      <c r="AJ122" s="4">
        <v>-3.9399999999999998E-2</v>
      </c>
      <c r="AK122" s="4">
        <v>-0.52229999999999999</v>
      </c>
      <c r="AL122" s="4">
        <v>-0.621</v>
      </c>
      <c r="AM122" s="4">
        <v>-0.37590000000000001</v>
      </c>
      <c r="AN122" s="4">
        <v>-0.56220000000000003</v>
      </c>
      <c r="AO122" s="4">
        <v>-6.8400000000000002E-2</v>
      </c>
      <c r="AP122" s="4">
        <v>3.4000000000000002E-2</v>
      </c>
      <c r="AQ122" s="4">
        <v>-3.6299999999999999E-2</v>
      </c>
      <c r="AR122" s="4">
        <v>-1.6500000000000001E-2</v>
      </c>
      <c r="AS122" s="4">
        <v>-1.4200000000000001E-2</v>
      </c>
      <c r="AT122" s="4">
        <v>-4.4999999999999998E-2</v>
      </c>
      <c r="AU122" s="4">
        <v>8.8000000000000005E-3</v>
      </c>
      <c r="AV122" s="4">
        <v>2.7199999999999998E-2</v>
      </c>
      <c r="AW122" s="4">
        <v>6.1600000000000002E-2</v>
      </c>
      <c r="AX122" s="4">
        <v>7.3700000000000002E-2</v>
      </c>
      <c r="AY122" s="4">
        <v>0.109</v>
      </c>
      <c r="AZ122" s="4">
        <v>0.109</v>
      </c>
      <c r="BA122" s="4">
        <v>0.1007</v>
      </c>
      <c r="BB122" s="4">
        <v>0.10150000000000001</v>
      </c>
      <c r="BC122" s="4">
        <v>6.88E-2</v>
      </c>
      <c r="BD122" s="4">
        <v>5.5100000000000003E-2</v>
      </c>
      <c r="BE122" s="4">
        <v>4.6199999999999998E-2</v>
      </c>
      <c r="BF122" s="4">
        <v>5.1499999999999997E-2</v>
      </c>
      <c r="BG122" s="4">
        <v>8.14E-2</v>
      </c>
      <c r="BH122" s="4">
        <v>0.1275</v>
      </c>
      <c r="BI122" s="4">
        <v>0.1535</v>
      </c>
      <c r="BJ122" s="4">
        <v>0.1633</v>
      </c>
      <c r="BK122" s="4">
        <v>0.16389999999999999</v>
      </c>
      <c r="BL122" s="4">
        <v>0.15670000000000001</v>
      </c>
      <c r="BM122" s="4">
        <v>0.14710000000000001</v>
      </c>
      <c r="BN122" s="4">
        <v>0.1133</v>
      </c>
      <c r="BO122" s="4">
        <v>0.1057</v>
      </c>
      <c r="BP122" s="4">
        <v>8.8900000000000007E-2</v>
      </c>
      <c r="BQ122" s="4">
        <v>6.4500000000000002E-2</v>
      </c>
      <c r="BR122" s="4">
        <v>7.3099999999999998E-2</v>
      </c>
      <c r="BS122" s="4">
        <v>5.0599999999999999E-2</v>
      </c>
      <c r="BT122" s="4">
        <v>3.5099999999999999E-2</v>
      </c>
      <c r="BU122" s="4">
        <v>2.9899999999999999E-2</v>
      </c>
      <c r="BV122" s="4">
        <v>3.8699999999999998E-2</v>
      </c>
      <c r="BW122" s="4">
        <v>5.67E-2</v>
      </c>
      <c r="BX122" s="4">
        <v>7.1499999999999994E-2</v>
      </c>
      <c r="BY122" s="4">
        <v>8.7400000000000005E-2</v>
      </c>
      <c r="BZ122" s="4">
        <v>9.1200000000000003E-2</v>
      </c>
      <c r="CA122" s="4">
        <v>8.9300000000000004E-2</v>
      </c>
      <c r="CB122" s="4">
        <v>8.4900000000000003E-2</v>
      </c>
      <c r="CC122" s="4">
        <v>8.2799999999999999E-2</v>
      </c>
      <c r="CD122" s="4">
        <v>8.2299999999999998E-2</v>
      </c>
      <c r="CE122" s="4">
        <v>8.4699999999999998E-2</v>
      </c>
      <c r="CF122" s="4">
        <v>8.2000000000000003E-2</v>
      </c>
      <c r="CG122" s="4">
        <v>7.6700000000000004E-2</v>
      </c>
      <c r="CH122" s="4">
        <v>6.8199999999999997E-2</v>
      </c>
      <c r="CI122" s="4">
        <v>6.3799999999999996E-2</v>
      </c>
      <c r="CJ122" s="4">
        <v>5.1999999999999998E-2</v>
      </c>
      <c r="CK122" s="4">
        <v>4.6300000000000001E-2</v>
      </c>
      <c r="CL122" s="4">
        <v>4.5499999999999999E-2</v>
      </c>
      <c r="CM122" s="4">
        <v>2.6800000000000001E-2</v>
      </c>
      <c r="CN122" s="4">
        <v>3.0099999999999998E-2</v>
      </c>
      <c r="CO122" s="4">
        <v>3.1800000000000002E-2</v>
      </c>
      <c r="CP122" s="4">
        <v>2.9600000000000001E-2</v>
      </c>
      <c r="CQ122" s="4">
        <v>3.5200000000000002E-2</v>
      </c>
      <c r="CR122" s="4">
        <v>3.32E-2</v>
      </c>
      <c r="CS122" s="4">
        <v>2.7300000000000001E-2</v>
      </c>
      <c r="CT122" s="4">
        <v>2.46E-2</v>
      </c>
      <c r="CU122" s="4">
        <v>2.5899999999999999E-2</v>
      </c>
      <c r="CV122" s="4">
        <v>3.3599999999999998E-2</v>
      </c>
      <c r="CW122" s="4">
        <v>4.5900000000000003E-2</v>
      </c>
      <c r="CX122" s="4">
        <v>2.86E-2</v>
      </c>
      <c r="CY122" s="4">
        <v>1.5800000000000002E-2</v>
      </c>
      <c r="CZ122" s="4">
        <v>7.0000000000000001E-3</v>
      </c>
      <c r="DA122" s="4">
        <v>-6.0000000000000001E-3</v>
      </c>
      <c r="DB122" s="4">
        <v>1.6500000000000001E-2</v>
      </c>
      <c r="DC122" s="4">
        <v>3.49E-2</v>
      </c>
      <c r="DD122" s="4">
        <v>4.0899999999999999E-2</v>
      </c>
      <c r="DE122" s="4">
        <v>4.7399999999999998E-2</v>
      </c>
      <c r="DF122" s="4">
        <v>4.8800000000000003E-2</v>
      </c>
      <c r="DG122" s="4">
        <v>4.02E-2</v>
      </c>
      <c r="DH122" s="4">
        <v>3.8199999999999998E-2</v>
      </c>
      <c r="DI122" s="4">
        <v>4.7300000000000002E-2</v>
      </c>
      <c r="DJ122" s="4">
        <v>2.86E-2</v>
      </c>
      <c r="DK122" s="4">
        <v>2.0299999999999999E-2</v>
      </c>
      <c r="DL122" s="4">
        <v>1.0200000000000001E-2</v>
      </c>
      <c r="DM122" s="4">
        <v>-7.7999999999999996E-3</v>
      </c>
      <c r="DN122" s="4">
        <v>2.2000000000000001E-3</v>
      </c>
    </row>
    <row r="123" spans="1:118" x14ac:dyDescent="0.45">
      <c r="A123" s="3" t="s">
        <v>15</v>
      </c>
      <c r="B123" t="s">
        <v>61</v>
      </c>
      <c r="C123" s="4">
        <v>2.9000000000000001E-2</v>
      </c>
      <c r="D123" s="4">
        <v>0.03</v>
      </c>
      <c r="E123" s="4">
        <v>3.1E-2</v>
      </c>
      <c r="F123" s="4">
        <v>3.1E-2</v>
      </c>
      <c r="G123" s="4">
        <v>0.03</v>
      </c>
      <c r="H123" s="4">
        <v>2.8000000000000001E-2</v>
      </c>
      <c r="I123" s="4">
        <v>2.4E-2</v>
      </c>
      <c r="J123" s="4">
        <v>2.3E-2</v>
      </c>
      <c r="K123" s="4">
        <v>2.1499999999999998E-2</v>
      </c>
      <c r="L123" s="4">
        <v>1.7000000000000001E-2</v>
      </c>
      <c r="M123" s="4">
        <v>-0.37080000000000002</v>
      </c>
      <c r="N123" s="4">
        <v>-0.36159999999999998</v>
      </c>
      <c r="O123" s="4">
        <v>-0.36620000000000003</v>
      </c>
      <c r="P123" s="4">
        <v>-0.31530000000000002</v>
      </c>
      <c r="Q123" s="4">
        <v>7.1400000000000005E-2</v>
      </c>
      <c r="R123" s="4">
        <v>7.7100000000000002E-2</v>
      </c>
      <c r="S123" s="4">
        <v>6.7000000000000004E-2</v>
      </c>
      <c r="T123" s="4">
        <v>9.2299999999999993E-2</v>
      </c>
      <c r="U123" s="4">
        <v>9.3899999999999997E-2</v>
      </c>
      <c r="V123" s="4">
        <v>6.6400000000000001E-2</v>
      </c>
      <c r="W123" s="4">
        <v>6.2100000000000002E-2</v>
      </c>
      <c r="X123" s="4">
        <v>1.5900000000000001E-2</v>
      </c>
      <c r="Y123" s="4">
        <v>1.0800000000000001E-2</v>
      </c>
      <c r="Z123" s="4">
        <v>6.1199999999999997E-2</v>
      </c>
      <c r="AA123" s="4">
        <v>7.22E-2</v>
      </c>
      <c r="AB123" s="4">
        <v>6.59E-2</v>
      </c>
      <c r="AC123" s="4">
        <v>5.7500000000000002E-2</v>
      </c>
      <c r="AD123" s="4">
        <v>-4.3099999999999999E-2</v>
      </c>
      <c r="AE123" s="4">
        <v>-0.95</v>
      </c>
      <c r="AF123" s="4">
        <v>-1.0530999999999999</v>
      </c>
      <c r="AG123" s="4">
        <v>-1.0532999999999999</v>
      </c>
      <c r="AH123" s="4">
        <v>-0.88800000000000001</v>
      </c>
      <c r="AI123" s="4">
        <v>-2.5700000000000001E-2</v>
      </c>
      <c r="AJ123" s="4">
        <v>-5.4000000000000003E-3</v>
      </c>
      <c r="AK123" s="4">
        <v>-0.48530000000000001</v>
      </c>
      <c r="AL123" s="4">
        <v>-0.57699999999999996</v>
      </c>
      <c r="AM123" s="4">
        <v>-0.33889999999999998</v>
      </c>
      <c r="AN123" s="4">
        <v>-0.53220000000000001</v>
      </c>
      <c r="AO123" s="4">
        <v>-4.5400000000000003E-2</v>
      </c>
      <c r="AP123" s="4">
        <v>5.3999999999999999E-2</v>
      </c>
      <c r="AQ123" s="4">
        <v>-1.6299999999999999E-2</v>
      </c>
      <c r="AR123" s="4">
        <v>5.4999999999999997E-3</v>
      </c>
      <c r="AS123" s="4">
        <v>6.7999999999999996E-3</v>
      </c>
      <c r="AT123" s="4">
        <v>-2.4E-2</v>
      </c>
      <c r="AU123" s="4">
        <v>2.7799999999999998E-2</v>
      </c>
      <c r="AV123" s="4">
        <v>4.7199999999999999E-2</v>
      </c>
      <c r="AW123" s="4">
        <v>8.1600000000000006E-2</v>
      </c>
      <c r="AX123" s="4">
        <v>9.5699999999999993E-2</v>
      </c>
      <c r="AY123" s="4">
        <v>0.13</v>
      </c>
      <c r="AZ123" s="4">
        <v>0.13300000000000001</v>
      </c>
      <c r="BA123" s="4">
        <v>0.12770000000000001</v>
      </c>
      <c r="BB123" s="4">
        <v>0.1275</v>
      </c>
      <c r="BC123" s="4">
        <v>9.4799999999999995E-2</v>
      </c>
      <c r="BD123" s="4">
        <v>8.5099999999999995E-2</v>
      </c>
      <c r="BE123" s="4">
        <v>7.5200000000000003E-2</v>
      </c>
      <c r="BF123" s="4">
        <v>7.5499999999999998E-2</v>
      </c>
      <c r="BG123" s="4">
        <v>0.10639999999999999</v>
      </c>
      <c r="BH123" s="4">
        <v>0.15049999999999999</v>
      </c>
      <c r="BI123" s="4">
        <v>0.18049999999999999</v>
      </c>
      <c r="BJ123" s="4">
        <v>0.1893</v>
      </c>
      <c r="BK123" s="4">
        <v>0.18890000000000001</v>
      </c>
      <c r="BL123" s="4">
        <v>0.1807</v>
      </c>
      <c r="BM123" s="4">
        <v>0.1731</v>
      </c>
      <c r="BN123" s="4">
        <v>0.14530000000000001</v>
      </c>
      <c r="BO123" s="4">
        <v>0.13270000000000001</v>
      </c>
      <c r="BP123" s="4">
        <v>0.1169</v>
      </c>
      <c r="BQ123" s="4">
        <v>9.0499999999999997E-2</v>
      </c>
      <c r="BR123" s="4">
        <v>9.8100000000000007E-2</v>
      </c>
      <c r="BS123" s="4">
        <v>7.5600000000000001E-2</v>
      </c>
      <c r="BT123" s="4">
        <v>5.7099999999999998E-2</v>
      </c>
      <c r="BU123" s="4">
        <v>5.3900000000000003E-2</v>
      </c>
      <c r="BV123" s="4">
        <v>6.1699999999999998E-2</v>
      </c>
      <c r="BW123" s="4">
        <v>7.8700000000000006E-2</v>
      </c>
      <c r="BX123" s="4">
        <v>9.5500000000000002E-2</v>
      </c>
      <c r="BY123" s="4">
        <v>0.1094</v>
      </c>
      <c r="BZ123" s="4">
        <v>0.1132</v>
      </c>
      <c r="CA123" s="4">
        <v>0.10929999999999999</v>
      </c>
      <c r="CB123" s="4">
        <v>0.10489999999999999</v>
      </c>
      <c r="CC123" s="4">
        <v>0.10580000000000001</v>
      </c>
      <c r="CD123" s="4">
        <v>0.1053</v>
      </c>
      <c r="CE123" s="4">
        <v>0.1057</v>
      </c>
      <c r="CF123" s="4">
        <v>0.10299999999999999</v>
      </c>
      <c r="CG123" s="4">
        <v>9.7699999999999995E-2</v>
      </c>
      <c r="CH123" s="4">
        <v>9.0200000000000002E-2</v>
      </c>
      <c r="CI123" s="4">
        <v>8.48E-2</v>
      </c>
      <c r="CJ123" s="4">
        <v>7.3999999999999996E-2</v>
      </c>
      <c r="CK123" s="4">
        <v>6.83E-2</v>
      </c>
      <c r="CL123" s="4">
        <v>6.8500000000000005E-2</v>
      </c>
      <c r="CM123" s="4">
        <v>4.7800000000000002E-2</v>
      </c>
      <c r="CN123" s="4">
        <v>5.11E-2</v>
      </c>
      <c r="CO123" s="4">
        <v>5.5800000000000002E-2</v>
      </c>
      <c r="CP123" s="4">
        <v>5.2600000000000001E-2</v>
      </c>
      <c r="CQ123" s="4">
        <v>6.0199999999999997E-2</v>
      </c>
      <c r="CR123" s="4">
        <v>5.5199999999999999E-2</v>
      </c>
      <c r="CS123" s="4">
        <v>4.8300000000000003E-2</v>
      </c>
      <c r="CT123" s="4">
        <v>4.5600000000000002E-2</v>
      </c>
      <c r="CU123" s="4">
        <v>4.99E-2</v>
      </c>
      <c r="CV123" s="4">
        <v>6.6600000000000006E-2</v>
      </c>
      <c r="CW123" s="4">
        <v>7.4899999999999994E-2</v>
      </c>
      <c r="CX123" s="4">
        <v>5.96E-2</v>
      </c>
      <c r="CY123" s="4">
        <v>3.9800000000000002E-2</v>
      </c>
      <c r="CZ123" s="4">
        <v>0.03</v>
      </c>
      <c r="DA123" s="4">
        <v>1.7000000000000001E-2</v>
      </c>
      <c r="DB123" s="4">
        <v>3.95E-2</v>
      </c>
      <c r="DC123" s="4">
        <v>5.6899999999999999E-2</v>
      </c>
      <c r="DD123" s="4">
        <v>5.9900000000000002E-2</v>
      </c>
      <c r="DE123" s="4">
        <v>6.8400000000000002E-2</v>
      </c>
      <c r="DF123" s="4">
        <v>7.2800000000000004E-2</v>
      </c>
      <c r="DG123" s="4">
        <v>6.0199999999999997E-2</v>
      </c>
      <c r="DH123" s="4">
        <v>6.0199999999999997E-2</v>
      </c>
      <c r="DI123" s="4">
        <v>6.93E-2</v>
      </c>
      <c r="DJ123" s="4">
        <v>5.2600000000000001E-2</v>
      </c>
      <c r="DK123" s="4">
        <v>4.1300000000000003E-2</v>
      </c>
      <c r="DL123" s="4">
        <v>2.7199999999999998E-2</v>
      </c>
      <c r="DM123" s="4">
        <v>1.2200000000000001E-2</v>
      </c>
      <c r="DN123" s="4">
        <v>2.0199999999999999E-2</v>
      </c>
    </row>
    <row r="124" spans="1:118" x14ac:dyDescent="0.45">
      <c r="A124" s="2" t="s">
        <v>16</v>
      </c>
      <c r="B124" t="s">
        <v>49</v>
      </c>
      <c r="G124">
        <v>50823</v>
      </c>
      <c r="H124">
        <v>55118</v>
      </c>
      <c r="I124">
        <v>70152</v>
      </c>
      <c r="J124">
        <v>72439</v>
      </c>
      <c r="K124">
        <v>76322</v>
      </c>
      <c r="L124">
        <v>88057</v>
      </c>
      <c r="M124">
        <v>102147</v>
      </c>
      <c r="N124">
        <v>82299</v>
      </c>
      <c r="O124">
        <v>101458</v>
      </c>
      <c r="P124">
        <v>149337</v>
      </c>
      <c r="Q124">
        <v>145317</v>
      </c>
      <c r="R124">
        <v>134599</v>
      </c>
      <c r="S124">
        <v>167365</v>
      </c>
      <c r="T124">
        <v>169700</v>
      </c>
      <c r="U124">
        <v>181113</v>
      </c>
      <c r="V124">
        <v>221411</v>
      </c>
      <c r="W124">
        <v>228221</v>
      </c>
      <c r="X124">
        <v>186402</v>
      </c>
      <c r="Y124">
        <v>198160</v>
      </c>
      <c r="Z124">
        <v>181842</v>
      </c>
      <c r="AA124">
        <v>207431</v>
      </c>
      <c r="AB124">
        <v>188464</v>
      </c>
      <c r="AC124">
        <v>178278</v>
      </c>
      <c r="AD124">
        <v>142805</v>
      </c>
      <c r="AE124">
        <v>150907</v>
      </c>
      <c r="AF124">
        <v>129056</v>
      </c>
      <c r="AG124">
        <v>143931</v>
      </c>
      <c r="AH124">
        <v>150532</v>
      </c>
      <c r="AI124">
        <v>172855</v>
      </c>
      <c r="AJ124">
        <v>186148</v>
      </c>
      <c r="AK124">
        <v>185914</v>
      </c>
      <c r="AL124">
        <v>177141</v>
      </c>
      <c r="AM124">
        <v>171042</v>
      </c>
      <c r="AN124">
        <v>144319</v>
      </c>
      <c r="AO124">
        <v>150764</v>
      </c>
      <c r="AP124">
        <v>160791</v>
      </c>
      <c r="AQ124">
        <v>177098</v>
      </c>
      <c r="AR124">
        <v>171635</v>
      </c>
      <c r="AS124">
        <v>153381</v>
      </c>
      <c r="AT124">
        <v>172194</v>
      </c>
      <c r="AU124">
        <v>186296</v>
      </c>
      <c r="AV124">
        <v>174878</v>
      </c>
      <c r="AW124">
        <v>181674</v>
      </c>
      <c r="AX124">
        <v>173481</v>
      </c>
      <c r="AY124">
        <v>147863</v>
      </c>
      <c r="AZ124">
        <v>109091</v>
      </c>
      <c r="BA124">
        <v>65940</v>
      </c>
      <c r="BB124">
        <v>8954</v>
      </c>
      <c r="BC124">
        <v>4223</v>
      </c>
      <c r="BD124">
        <v>2691</v>
      </c>
      <c r="BE124">
        <v>3121</v>
      </c>
      <c r="BF124">
        <v>5936</v>
      </c>
      <c r="BG124">
        <v>4036</v>
      </c>
      <c r="BH124">
        <v>4606</v>
      </c>
      <c r="BI124">
        <v>4652</v>
      </c>
      <c r="BJ124">
        <v>5283</v>
      </c>
      <c r="BK124">
        <v>7787</v>
      </c>
      <c r="BL124">
        <v>63094</v>
      </c>
      <c r="BM124">
        <v>52681</v>
      </c>
      <c r="BN124">
        <v>41660</v>
      </c>
      <c r="BO124">
        <v>44062</v>
      </c>
      <c r="BP124">
        <v>58480</v>
      </c>
      <c r="BQ124">
        <v>57570</v>
      </c>
      <c r="BR124">
        <v>56677</v>
      </c>
      <c r="BS124">
        <v>52114</v>
      </c>
      <c r="BT124">
        <v>57311</v>
      </c>
      <c r="BU124">
        <v>65993</v>
      </c>
      <c r="BV124">
        <v>71795</v>
      </c>
      <c r="BW124">
        <v>75163</v>
      </c>
      <c r="BX124">
        <v>73218</v>
      </c>
      <c r="BY124">
        <v>78958</v>
      </c>
      <c r="BZ124">
        <v>77080</v>
      </c>
      <c r="CA124">
        <v>78409</v>
      </c>
      <c r="CB124">
        <v>75196</v>
      </c>
      <c r="CC124">
        <v>82431</v>
      </c>
      <c r="CD124">
        <v>73519</v>
      </c>
      <c r="CE124">
        <v>76658</v>
      </c>
      <c r="CF124">
        <v>62128</v>
      </c>
      <c r="CG124">
        <v>59186</v>
      </c>
      <c r="CH124">
        <v>63533</v>
      </c>
      <c r="CI124">
        <v>67082</v>
      </c>
      <c r="CJ124">
        <v>61154</v>
      </c>
      <c r="CK124">
        <v>57879</v>
      </c>
      <c r="CL124">
        <v>55460</v>
      </c>
      <c r="CM124">
        <v>53560</v>
      </c>
      <c r="CN124">
        <v>49112</v>
      </c>
      <c r="CO124">
        <v>47595</v>
      </c>
      <c r="CP124">
        <v>47301</v>
      </c>
      <c r="CQ124">
        <v>34864</v>
      </c>
      <c r="CR124">
        <v>37440</v>
      </c>
      <c r="CS124">
        <v>46340</v>
      </c>
      <c r="CT124">
        <v>48454</v>
      </c>
      <c r="CU124">
        <v>44655</v>
      </c>
      <c r="CV124">
        <v>21180</v>
      </c>
      <c r="CW124">
        <v>26855</v>
      </c>
      <c r="CX124">
        <v>23715</v>
      </c>
      <c r="CY124">
        <v>32617</v>
      </c>
      <c r="CZ124">
        <v>39962</v>
      </c>
      <c r="DA124">
        <v>40847</v>
      </c>
      <c r="DB124">
        <v>46942</v>
      </c>
      <c r="DC124">
        <v>47211</v>
      </c>
      <c r="DD124">
        <v>51142</v>
      </c>
      <c r="DE124">
        <v>40505</v>
      </c>
      <c r="DF124">
        <v>36105</v>
      </c>
      <c r="DG124">
        <v>46986</v>
      </c>
      <c r="DH124">
        <v>37128</v>
      </c>
      <c r="DI124">
        <v>41645</v>
      </c>
      <c r="DJ124">
        <v>43141</v>
      </c>
      <c r="DK124">
        <v>47563</v>
      </c>
      <c r="DL124">
        <v>53230</v>
      </c>
      <c r="DM124">
        <v>49271</v>
      </c>
      <c r="DN124">
        <v>49861</v>
      </c>
    </row>
    <row r="125" spans="1:118" x14ac:dyDescent="0.45">
      <c r="A125" s="2" t="s">
        <v>16</v>
      </c>
      <c r="B125" t="s">
        <v>50</v>
      </c>
      <c r="K125" s="4">
        <v>0.50170000000000003</v>
      </c>
      <c r="L125" s="4">
        <v>0.59760000000000002</v>
      </c>
      <c r="M125" s="4">
        <v>0.45610000000000001</v>
      </c>
      <c r="N125" s="4">
        <v>0.1361</v>
      </c>
      <c r="O125" s="4">
        <v>0.32929999999999998</v>
      </c>
      <c r="P125" s="4">
        <v>0.69589999999999996</v>
      </c>
      <c r="Q125" s="4">
        <v>0.42259999999999998</v>
      </c>
      <c r="R125" s="4">
        <v>0.63549999999999995</v>
      </c>
      <c r="S125" s="4">
        <v>0.64959999999999996</v>
      </c>
      <c r="T125" s="4">
        <v>0.13639999999999999</v>
      </c>
      <c r="U125" s="4">
        <v>0.24629999999999999</v>
      </c>
      <c r="V125" s="4">
        <v>0.64500000000000002</v>
      </c>
      <c r="W125" s="4">
        <v>0.36359999999999998</v>
      </c>
      <c r="X125" s="4">
        <v>9.8400000000000001E-2</v>
      </c>
      <c r="Y125" s="4">
        <v>9.4100000000000003E-2</v>
      </c>
      <c r="Z125" s="4">
        <v>-0.1787</v>
      </c>
      <c r="AA125" s="4">
        <v>-9.11E-2</v>
      </c>
      <c r="AB125" s="4">
        <v>1.11E-2</v>
      </c>
      <c r="AC125" s="4">
        <v>-0.1003</v>
      </c>
      <c r="AD125" s="4">
        <v>-0.2147</v>
      </c>
      <c r="AE125" s="4">
        <v>-0.27250000000000002</v>
      </c>
      <c r="AF125" s="4">
        <v>-0.31519999999999998</v>
      </c>
      <c r="AG125" s="4">
        <v>-0.19270000000000001</v>
      </c>
      <c r="AH125" s="4">
        <v>5.4100000000000002E-2</v>
      </c>
      <c r="AI125" s="4">
        <v>0.1454</v>
      </c>
      <c r="AJ125" s="4">
        <v>0.44240000000000002</v>
      </c>
      <c r="AK125" s="4">
        <v>0.29170000000000001</v>
      </c>
      <c r="AL125" s="4">
        <v>0.17680000000000001</v>
      </c>
      <c r="AM125" s="4">
        <v>-1.0500000000000001E-2</v>
      </c>
      <c r="AN125" s="4">
        <v>-0.22470000000000001</v>
      </c>
      <c r="AO125" s="4">
        <v>-0.18909999999999999</v>
      </c>
      <c r="AP125" s="4">
        <v>-9.2299999999999993E-2</v>
      </c>
      <c r="AQ125" s="4">
        <v>3.5400000000000001E-2</v>
      </c>
      <c r="AR125" s="4">
        <v>0.1893</v>
      </c>
      <c r="AS125" s="4">
        <v>1.7399999999999999E-2</v>
      </c>
      <c r="AT125" s="4">
        <v>7.0900000000000005E-2</v>
      </c>
      <c r="AU125" s="4">
        <v>5.1900000000000002E-2</v>
      </c>
      <c r="AV125" s="4">
        <v>1.89E-2</v>
      </c>
      <c r="AW125" s="4">
        <v>0.1845</v>
      </c>
      <c r="AX125" s="4">
        <v>7.4999999999999997E-3</v>
      </c>
      <c r="AY125" s="4">
        <v>-0.20630000000000001</v>
      </c>
      <c r="AZ125" s="4">
        <v>-0.37619999999999998</v>
      </c>
      <c r="BA125" s="4">
        <v>-0.63700000000000001</v>
      </c>
      <c r="BB125" s="4">
        <v>-0.94840000000000002</v>
      </c>
      <c r="BC125" s="4">
        <v>-0.97140000000000004</v>
      </c>
      <c r="BD125" s="4">
        <v>-0.97529999999999994</v>
      </c>
      <c r="BE125" s="4">
        <v>-0.95269999999999999</v>
      </c>
      <c r="BF125" s="4">
        <v>-0.33700000000000002</v>
      </c>
      <c r="BG125" s="4">
        <v>-4.4400000000000002E-2</v>
      </c>
      <c r="BH125" s="4">
        <v>0.71189999999999998</v>
      </c>
      <c r="BI125" s="4">
        <v>0.49030000000000001</v>
      </c>
      <c r="BJ125" s="4">
        <v>-0.11</v>
      </c>
      <c r="BK125" s="4">
        <v>0.92959999999999998</v>
      </c>
      <c r="BL125" s="4">
        <v>12.697100000000001</v>
      </c>
      <c r="BM125" s="4">
        <v>10.3247</v>
      </c>
      <c r="BN125" s="4">
        <v>6.8851000000000004</v>
      </c>
      <c r="BO125" s="4">
        <v>4.6584000000000003</v>
      </c>
      <c r="BP125" s="4">
        <v>-7.3099999999999998E-2</v>
      </c>
      <c r="BQ125" s="4">
        <v>9.2799999999999994E-2</v>
      </c>
      <c r="BR125" s="4">
        <v>0.3604</v>
      </c>
      <c r="BS125" s="4">
        <v>0.1827</v>
      </c>
      <c r="BT125" s="4">
        <v>-0.02</v>
      </c>
      <c r="BU125" s="4">
        <v>0.14630000000000001</v>
      </c>
      <c r="BV125" s="4">
        <v>0.26669999999999999</v>
      </c>
      <c r="BW125" s="4">
        <v>0.44230000000000003</v>
      </c>
      <c r="BX125" s="4">
        <v>0.27760000000000001</v>
      </c>
      <c r="BY125" s="4">
        <v>0.19650000000000001</v>
      </c>
      <c r="BZ125" s="4">
        <v>7.3599999999999999E-2</v>
      </c>
      <c r="CA125" s="4">
        <v>4.3200000000000002E-2</v>
      </c>
      <c r="CB125" s="4">
        <v>2.7E-2</v>
      </c>
      <c r="CC125" s="4">
        <v>4.3999999999999997E-2</v>
      </c>
      <c r="CD125" s="4">
        <v>-4.6199999999999998E-2</v>
      </c>
      <c r="CE125" s="4">
        <v>-2.23E-2</v>
      </c>
      <c r="CF125" s="4">
        <v>-0.17380000000000001</v>
      </c>
      <c r="CG125" s="4">
        <v>-0.28199999999999997</v>
      </c>
      <c r="CH125" s="4">
        <v>-0.1358</v>
      </c>
      <c r="CI125" s="4">
        <v>-0.1249</v>
      </c>
      <c r="CJ125" s="4">
        <v>-1.5699999999999999E-2</v>
      </c>
      <c r="CK125" s="4">
        <v>-2.2100000000000002E-2</v>
      </c>
      <c r="CL125" s="4">
        <v>-0.12709999999999999</v>
      </c>
      <c r="CM125" s="4">
        <v>-0.2016</v>
      </c>
      <c r="CN125" s="4">
        <v>-0.19689999999999999</v>
      </c>
      <c r="CO125" s="4">
        <v>-0.1777</v>
      </c>
      <c r="CP125" s="4">
        <v>-0.14710000000000001</v>
      </c>
      <c r="CQ125" s="4">
        <v>-0.34910000000000002</v>
      </c>
      <c r="CR125" s="4">
        <v>-0.23769999999999999</v>
      </c>
      <c r="CS125" s="4">
        <v>-2.64E-2</v>
      </c>
      <c r="CT125" s="4">
        <v>2.4400000000000002E-2</v>
      </c>
      <c r="CU125" s="4">
        <v>0.28079999999999999</v>
      </c>
      <c r="CV125" s="4">
        <v>-0.43430000000000002</v>
      </c>
      <c r="CW125" s="4">
        <v>-0.42049999999999998</v>
      </c>
      <c r="CX125" s="4">
        <v>-0.51060000000000005</v>
      </c>
      <c r="CY125" s="4">
        <v>-0.26960000000000001</v>
      </c>
      <c r="CZ125" s="4">
        <v>0.88670000000000004</v>
      </c>
      <c r="DA125" s="4">
        <v>0.52100000000000002</v>
      </c>
      <c r="DB125" s="4">
        <v>0.97940000000000005</v>
      </c>
      <c r="DC125" s="4">
        <v>0.44740000000000002</v>
      </c>
      <c r="DD125" s="4">
        <v>0.27979999999999999</v>
      </c>
      <c r="DE125" s="4">
        <v>-8.3999999999999995E-3</v>
      </c>
      <c r="DF125" s="4">
        <v>-0.23089999999999999</v>
      </c>
      <c r="DG125" s="4">
        <v>-4.7999999999999996E-3</v>
      </c>
      <c r="DH125" s="4">
        <v>-0.27400000000000002</v>
      </c>
      <c r="DI125" s="4">
        <v>2.81E-2</v>
      </c>
      <c r="DJ125" s="4">
        <v>0.19489999999999999</v>
      </c>
      <c r="DK125" s="4">
        <v>1.23E-2</v>
      </c>
      <c r="DL125" s="4">
        <v>0.43369999999999997</v>
      </c>
      <c r="DM125" s="4">
        <v>0.18310000000000001</v>
      </c>
      <c r="DN125" s="4">
        <v>0.18310000000000001</v>
      </c>
    </row>
    <row r="126" spans="1:118" x14ac:dyDescent="0.45">
      <c r="A126" s="2" t="s">
        <v>16</v>
      </c>
      <c r="B126" t="s">
        <v>51</v>
      </c>
      <c r="C126">
        <v>19797</v>
      </c>
      <c r="G126">
        <v>77324</v>
      </c>
      <c r="H126">
        <v>82174</v>
      </c>
      <c r="I126">
        <v>96176</v>
      </c>
      <c r="J126">
        <v>97407</v>
      </c>
      <c r="K126">
        <v>104202</v>
      </c>
      <c r="L126">
        <v>116969</v>
      </c>
      <c r="M126">
        <v>133919</v>
      </c>
      <c r="N126">
        <v>115212</v>
      </c>
      <c r="O126">
        <v>137538</v>
      </c>
      <c r="P126">
        <v>184937</v>
      </c>
      <c r="Q126">
        <v>182741</v>
      </c>
      <c r="R126">
        <v>174410</v>
      </c>
      <c r="S126">
        <v>206333</v>
      </c>
      <c r="T126">
        <v>210560</v>
      </c>
      <c r="U126">
        <v>222390</v>
      </c>
      <c r="V126">
        <v>267888</v>
      </c>
      <c r="W126">
        <v>293330</v>
      </c>
      <c r="X126">
        <v>240990</v>
      </c>
      <c r="Y126">
        <v>258004</v>
      </c>
      <c r="Z126">
        <v>259300</v>
      </c>
      <c r="AA126">
        <v>284282</v>
      </c>
      <c r="AB126">
        <v>265406</v>
      </c>
      <c r="AC126">
        <v>257187</v>
      </c>
      <c r="AD126">
        <v>220614</v>
      </c>
      <c r="AE126">
        <v>230789</v>
      </c>
      <c r="AF126">
        <v>214331</v>
      </c>
      <c r="AG126">
        <v>230471</v>
      </c>
      <c r="AH126">
        <v>237539</v>
      </c>
      <c r="AI126">
        <v>268493</v>
      </c>
      <c r="AJ126">
        <v>282407</v>
      </c>
      <c r="AK126">
        <v>287552</v>
      </c>
      <c r="AL126">
        <v>284751</v>
      </c>
      <c r="AM126">
        <v>288024</v>
      </c>
      <c r="AN126">
        <v>268132</v>
      </c>
      <c r="AO126">
        <v>261537</v>
      </c>
      <c r="AP126">
        <v>272712</v>
      </c>
      <c r="AQ126">
        <v>294706</v>
      </c>
      <c r="AR126">
        <v>291360</v>
      </c>
      <c r="AS126">
        <v>277090</v>
      </c>
      <c r="AT126">
        <v>313413</v>
      </c>
      <c r="AU126">
        <v>357138</v>
      </c>
      <c r="AV126">
        <v>338069</v>
      </c>
      <c r="AW126">
        <v>355213</v>
      </c>
      <c r="AX126">
        <v>361653</v>
      </c>
      <c r="AY126">
        <v>334668</v>
      </c>
      <c r="AZ126">
        <v>292252</v>
      </c>
      <c r="BA126">
        <v>255197</v>
      </c>
      <c r="BB126">
        <v>225907</v>
      </c>
      <c r="BC126">
        <v>196739</v>
      </c>
      <c r="BD126">
        <v>190443</v>
      </c>
      <c r="BE126">
        <v>181445</v>
      </c>
      <c r="BF126">
        <v>178113</v>
      </c>
      <c r="BG126">
        <v>145643</v>
      </c>
      <c r="BH126">
        <v>145778</v>
      </c>
      <c r="BI126">
        <v>140837</v>
      </c>
      <c r="BJ126">
        <v>121568</v>
      </c>
      <c r="BK126">
        <v>112690</v>
      </c>
      <c r="BL126">
        <v>143459</v>
      </c>
      <c r="BM126">
        <v>129552</v>
      </c>
      <c r="BN126">
        <v>117507</v>
      </c>
      <c r="BO126">
        <v>117841</v>
      </c>
      <c r="BP126">
        <v>133261</v>
      </c>
      <c r="BQ126">
        <v>130235</v>
      </c>
      <c r="BR126">
        <v>128817</v>
      </c>
      <c r="BS126">
        <v>99463</v>
      </c>
      <c r="BT126">
        <v>101350</v>
      </c>
      <c r="BU126">
        <v>106845</v>
      </c>
      <c r="BV126">
        <v>111968</v>
      </c>
      <c r="BW126">
        <v>114615</v>
      </c>
      <c r="BX126">
        <v>110236</v>
      </c>
      <c r="BY126">
        <v>115545</v>
      </c>
      <c r="BZ126">
        <v>111370</v>
      </c>
      <c r="CA126">
        <v>107868</v>
      </c>
      <c r="CB126">
        <v>105372</v>
      </c>
      <c r="CC126">
        <v>110854</v>
      </c>
      <c r="CD126">
        <v>102669</v>
      </c>
      <c r="CE126">
        <v>104278</v>
      </c>
      <c r="CF126">
        <v>92581</v>
      </c>
      <c r="CG126">
        <v>90731</v>
      </c>
      <c r="CH126">
        <v>93312</v>
      </c>
      <c r="CI126">
        <v>96126</v>
      </c>
      <c r="CJ126">
        <v>89983</v>
      </c>
      <c r="CK126">
        <v>87174</v>
      </c>
      <c r="CL126">
        <v>84066</v>
      </c>
      <c r="CM126">
        <v>82838</v>
      </c>
      <c r="CN126">
        <v>80628</v>
      </c>
      <c r="CO126">
        <v>79244</v>
      </c>
      <c r="CP126">
        <v>79154</v>
      </c>
      <c r="CQ126">
        <v>66531</v>
      </c>
      <c r="CR126">
        <v>70651</v>
      </c>
      <c r="CS126">
        <v>79696</v>
      </c>
      <c r="CT126">
        <v>80355</v>
      </c>
      <c r="CU126">
        <v>77149</v>
      </c>
      <c r="CV126">
        <v>53852</v>
      </c>
      <c r="CW126">
        <v>62727</v>
      </c>
      <c r="CX126">
        <v>58761</v>
      </c>
      <c r="CY126">
        <v>67324</v>
      </c>
      <c r="CZ126">
        <v>72814</v>
      </c>
      <c r="DA126">
        <v>73814</v>
      </c>
      <c r="DB126">
        <v>75793</v>
      </c>
      <c r="DC126">
        <v>75176</v>
      </c>
      <c r="DD126">
        <v>78543</v>
      </c>
      <c r="DE126">
        <v>66565</v>
      </c>
      <c r="DF126">
        <v>64243</v>
      </c>
      <c r="DG126">
        <v>72122</v>
      </c>
      <c r="DH126">
        <v>61249</v>
      </c>
      <c r="DI126">
        <v>63507</v>
      </c>
      <c r="DJ126">
        <v>65202</v>
      </c>
      <c r="DK126">
        <v>56629</v>
      </c>
      <c r="DL126">
        <v>73349</v>
      </c>
      <c r="DM126">
        <v>57830</v>
      </c>
      <c r="DN126">
        <v>58450</v>
      </c>
    </row>
    <row r="127" spans="1:118" x14ac:dyDescent="0.45">
      <c r="A127" s="2" t="s">
        <v>16</v>
      </c>
      <c r="B127" t="s">
        <v>52</v>
      </c>
      <c r="G127">
        <v>17.54</v>
      </c>
      <c r="H127">
        <v>18.329999999999998</v>
      </c>
      <c r="I127">
        <v>22.57</v>
      </c>
      <c r="J127">
        <v>22.51</v>
      </c>
      <c r="K127">
        <v>20.57</v>
      </c>
      <c r="L127">
        <v>22.35</v>
      </c>
      <c r="M127">
        <v>24.38</v>
      </c>
      <c r="N127">
        <v>18.600000000000001</v>
      </c>
      <c r="O127">
        <v>23.69</v>
      </c>
      <c r="P127">
        <v>33.4</v>
      </c>
      <c r="Q127">
        <v>31.1</v>
      </c>
      <c r="R127">
        <v>27.68</v>
      </c>
      <c r="S127">
        <v>27.06</v>
      </c>
      <c r="T127">
        <v>26.8</v>
      </c>
      <c r="U127">
        <v>28.02</v>
      </c>
      <c r="V127">
        <v>32.08</v>
      </c>
      <c r="W127">
        <v>34.380000000000003</v>
      </c>
      <c r="X127">
        <v>27.54</v>
      </c>
      <c r="Y127">
        <v>29.68</v>
      </c>
      <c r="Z127">
        <v>34.32</v>
      </c>
      <c r="AA127">
        <v>38.68</v>
      </c>
      <c r="AB127">
        <v>34.340000000000003</v>
      </c>
      <c r="AC127">
        <v>29.84</v>
      </c>
      <c r="AD127">
        <v>19.07</v>
      </c>
      <c r="AE127">
        <v>26.34</v>
      </c>
      <c r="AF127">
        <v>24.47</v>
      </c>
      <c r="AG127">
        <v>26.81</v>
      </c>
      <c r="AH127">
        <v>25.68</v>
      </c>
      <c r="AI127">
        <v>21.32</v>
      </c>
      <c r="AJ127">
        <v>22.51</v>
      </c>
      <c r="AK127">
        <v>19.66</v>
      </c>
      <c r="AL127">
        <v>18.07</v>
      </c>
      <c r="AM127">
        <v>17.38</v>
      </c>
      <c r="AN127">
        <v>12.99</v>
      </c>
      <c r="AO127">
        <v>12.04</v>
      </c>
      <c r="AP127">
        <v>13.88</v>
      </c>
      <c r="AQ127">
        <v>16.899999999999999</v>
      </c>
      <c r="AR127">
        <v>17.38</v>
      </c>
      <c r="AS127">
        <v>17.89</v>
      </c>
      <c r="AT127">
        <v>15.58</v>
      </c>
      <c r="AU127">
        <v>13.26</v>
      </c>
      <c r="AV127">
        <v>11.67</v>
      </c>
      <c r="AW127">
        <v>11.31</v>
      </c>
      <c r="AX127">
        <v>11.62</v>
      </c>
      <c r="AY127">
        <v>23.85</v>
      </c>
      <c r="AZ127">
        <v>-19.02</v>
      </c>
      <c r="BA127">
        <v>-4.29</v>
      </c>
      <c r="BB127">
        <v>-0.21</v>
      </c>
      <c r="BC127">
        <v>-0.04</v>
      </c>
      <c r="BD127">
        <v>-0.03</v>
      </c>
      <c r="BE127">
        <v>-0.03</v>
      </c>
      <c r="BF127">
        <v>-0.09</v>
      </c>
      <c r="BG127">
        <v>-0.33</v>
      </c>
      <c r="BH127">
        <v>-0.56999999999999995</v>
      </c>
      <c r="BI127">
        <v>-0.42</v>
      </c>
      <c r="BJ127">
        <v>-0.39</v>
      </c>
      <c r="BK127">
        <v>3.81</v>
      </c>
      <c r="BL127">
        <v>84.35</v>
      </c>
      <c r="BM127">
        <v>10.050000000000001</v>
      </c>
      <c r="BN127">
        <v>11.06</v>
      </c>
      <c r="BO127">
        <v>2.2200000000000002</v>
      </c>
      <c r="BP127">
        <v>2.6</v>
      </c>
      <c r="BQ127">
        <v>2.5</v>
      </c>
      <c r="BR127">
        <v>1.96</v>
      </c>
      <c r="BS127">
        <v>15.16</v>
      </c>
      <c r="BT127">
        <v>23.53</v>
      </c>
      <c r="BU127">
        <v>23.28</v>
      </c>
      <c r="BV127">
        <v>22.8</v>
      </c>
      <c r="BW127">
        <v>8.27</v>
      </c>
      <c r="BX127">
        <v>8.6300000000000008</v>
      </c>
      <c r="BY127">
        <v>8.94</v>
      </c>
      <c r="BZ127">
        <v>8.7100000000000009</v>
      </c>
      <c r="CA127">
        <v>10.41</v>
      </c>
      <c r="CB127">
        <v>8.9700000000000006</v>
      </c>
      <c r="CC127">
        <v>11.59</v>
      </c>
      <c r="CD127">
        <v>15.67</v>
      </c>
      <c r="CE127">
        <v>34.909999999999997</v>
      </c>
      <c r="CF127">
        <v>-136.54</v>
      </c>
      <c r="CG127">
        <v>-173.06</v>
      </c>
      <c r="CH127">
        <v>181.01</v>
      </c>
      <c r="CI127">
        <v>-79.010000000000005</v>
      </c>
      <c r="CJ127">
        <v>117.83</v>
      </c>
      <c r="CK127">
        <v>-219.24</v>
      </c>
      <c r="CL127">
        <v>-22.5</v>
      </c>
      <c r="CM127">
        <v>-8.8000000000000007</v>
      </c>
      <c r="CN127">
        <v>-7.76</v>
      </c>
      <c r="CO127">
        <v>-7.29</v>
      </c>
      <c r="CP127">
        <v>-7.83</v>
      </c>
      <c r="CQ127">
        <v>-5810.67</v>
      </c>
      <c r="CR127">
        <v>-129.1</v>
      </c>
      <c r="CS127">
        <v>-370.72</v>
      </c>
      <c r="CT127">
        <v>27.19</v>
      </c>
      <c r="CU127">
        <v>13.43</v>
      </c>
      <c r="CV127">
        <v>4.8</v>
      </c>
      <c r="CW127">
        <v>-5.81</v>
      </c>
      <c r="CX127">
        <v>-4.75</v>
      </c>
      <c r="CY127">
        <v>-5.46</v>
      </c>
      <c r="CZ127">
        <v>-10.39</v>
      </c>
      <c r="DA127">
        <v>9.77</v>
      </c>
      <c r="DB127">
        <v>8.44</v>
      </c>
      <c r="DC127">
        <v>4.57</v>
      </c>
      <c r="DD127">
        <v>4.8099999999999996</v>
      </c>
      <c r="DE127">
        <v>3.05</v>
      </c>
      <c r="DF127">
        <v>2.5099999999999998</v>
      </c>
      <c r="DG127">
        <v>4.6100000000000003</v>
      </c>
      <c r="DH127">
        <v>6.13</v>
      </c>
      <c r="DI127">
        <v>8.69</v>
      </c>
      <c r="DJ127">
        <v>10.59</v>
      </c>
      <c r="DK127">
        <v>13.16</v>
      </c>
      <c r="DL127">
        <v>11.12</v>
      </c>
      <c r="DM127">
        <v>-72.78</v>
      </c>
      <c r="DN127">
        <v>16.18</v>
      </c>
    </row>
    <row r="128" spans="1:118" x14ac:dyDescent="0.45">
      <c r="A128" s="2" t="s">
        <v>16</v>
      </c>
      <c r="B128" t="s">
        <v>53</v>
      </c>
      <c r="G128">
        <v>2.0099999999999998</v>
      </c>
      <c r="H128">
        <v>2.13</v>
      </c>
      <c r="I128">
        <v>2.65</v>
      </c>
      <c r="J128">
        <v>2.69</v>
      </c>
      <c r="K128">
        <v>2.64</v>
      </c>
      <c r="L128">
        <v>2.95</v>
      </c>
      <c r="M128">
        <v>3.33</v>
      </c>
      <c r="N128">
        <v>2.58</v>
      </c>
      <c r="O128">
        <v>3.18</v>
      </c>
      <c r="P128">
        <v>4.4800000000000004</v>
      </c>
      <c r="Q128">
        <v>4.1900000000000004</v>
      </c>
      <c r="R128">
        <v>3.82</v>
      </c>
      <c r="S128">
        <v>3.88</v>
      </c>
      <c r="T128">
        <v>3.85</v>
      </c>
      <c r="U128">
        <v>4.0199999999999996</v>
      </c>
      <c r="V128">
        <v>4.6100000000000003</v>
      </c>
      <c r="W128">
        <v>4.05</v>
      </c>
      <c r="X128">
        <v>3.36</v>
      </c>
      <c r="Y128">
        <v>3.4</v>
      </c>
      <c r="Z128">
        <v>2.92</v>
      </c>
      <c r="AA128">
        <v>3.36</v>
      </c>
      <c r="AB128">
        <v>3.1</v>
      </c>
      <c r="AC128">
        <v>2.76</v>
      </c>
      <c r="AD128">
        <v>2.16</v>
      </c>
      <c r="AE128">
        <v>2.2799999999999998</v>
      </c>
      <c r="AF128">
        <v>1.89</v>
      </c>
      <c r="AG128">
        <v>2.0299999999999998</v>
      </c>
      <c r="AH128">
        <v>2.04</v>
      </c>
      <c r="AI128">
        <v>2.1800000000000002</v>
      </c>
      <c r="AJ128">
        <v>2.2400000000000002</v>
      </c>
      <c r="AK128">
        <v>2.12</v>
      </c>
      <c r="AL128">
        <v>1.91</v>
      </c>
      <c r="AM128">
        <v>1.75</v>
      </c>
      <c r="AN128">
        <v>1.42</v>
      </c>
      <c r="AO128">
        <v>1.43</v>
      </c>
      <c r="AP128">
        <v>1.51</v>
      </c>
      <c r="AQ128">
        <v>1.63</v>
      </c>
      <c r="AR128">
        <v>1.58</v>
      </c>
      <c r="AS128">
        <v>1.42</v>
      </c>
      <c r="AT128">
        <v>1.56</v>
      </c>
      <c r="AU128">
        <v>1.64</v>
      </c>
      <c r="AV128">
        <v>1.5</v>
      </c>
      <c r="AW128">
        <v>1.5</v>
      </c>
      <c r="AX128">
        <v>1.43</v>
      </c>
      <c r="AY128">
        <v>1.43</v>
      </c>
      <c r="AZ128">
        <v>1.25</v>
      </c>
      <c r="BA128">
        <v>0.87</v>
      </c>
      <c r="BB128">
        <v>0.19</v>
      </c>
      <c r="BC128">
        <v>-0.62</v>
      </c>
      <c r="BD128">
        <v>-0.36</v>
      </c>
      <c r="BE128">
        <v>-0.87</v>
      </c>
      <c r="BF128">
        <v>0.39</v>
      </c>
      <c r="BG128">
        <v>0.05</v>
      </c>
      <c r="BH128">
        <v>0.06</v>
      </c>
      <c r="BI128">
        <v>0.06</v>
      </c>
      <c r="BJ128">
        <v>7.0000000000000007E-2</v>
      </c>
      <c r="BK128">
        <v>0.11</v>
      </c>
      <c r="BL128">
        <v>0.88</v>
      </c>
      <c r="BM128">
        <v>0.75</v>
      </c>
      <c r="BN128">
        <v>0.66</v>
      </c>
      <c r="BO128">
        <v>0.68</v>
      </c>
      <c r="BP128">
        <v>0.9</v>
      </c>
      <c r="BQ128">
        <v>0.89</v>
      </c>
      <c r="BR128">
        <v>0.83</v>
      </c>
      <c r="BS128">
        <v>0.73</v>
      </c>
      <c r="BT128">
        <v>0.81</v>
      </c>
      <c r="BU128">
        <v>0.91</v>
      </c>
      <c r="BV128">
        <v>1</v>
      </c>
      <c r="BW128">
        <v>1.0900000000000001</v>
      </c>
      <c r="BX128">
        <v>1.08</v>
      </c>
      <c r="BY128">
        <v>1.2</v>
      </c>
      <c r="BZ128">
        <v>1.1599999999999999</v>
      </c>
      <c r="CA128">
        <v>1.22</v>
      </c>
      <c r="CB128">
        <v>1.17</v>
      </c>
      <c r="CC128">
        <v>1.29</v>
      </c>
      <c r="CD128">
        <v>1.23</v>
      </c>
      <c r="CE128">
        <v>1.31</v>
      </c>
      <c r="CF128">
        <v>1.1499999999999999</v>
      </c>
      <c r="CG128">
        <v>1.1100000000000001</v>
      </c>
      <c r="CH128">
        <v>1.19</v>
      </c>
      <c r="CI128">
        <v>1.28</v>
      </c>
      <c r="CJ128">
        <v>1.1499999999999999</v>
      </c>
      <c r="CK128">
        <v>1.1399999999999999</v>
      </c>
      <c r="CL128">
        <v>1.1100000000000001</v>
      </c>
      <c r="CM128">
        <v>1.08</v>
      </c>
      <c r="CN128">
        <v>1.01</v>
      </c>
      <c r="CO128">
        <v>1</v>
      </c>
      <c r="CP128">
        <v>1</v>
      </c>
      <c r="CQ128">
        <v>0.74</v>
      </c>
      <c r="CR128">
        <v>0.78</v>
      </c>
      <c r="CS128">
        <v>0.95</v>
      </c>
      <c r="CT128">
        <v>0.96</v>
      </c>
      <c r="CU128">
        <v>0.9</v>
      </c>
      <c r="CV128">
        <v>0.41</v>
      </c>
      <c r="CW128">
        <v>0.55000000000000004</v>
      </c>
      <c r="CX128">
        <v>0.52</v>
      </c>
      <c r="CY128">
        <v>0.75</v>
      </c>
      <c r="CZ128">
        <v>0.91</v>
      </c>
      <c r="DA128">
        <v>0.91</v>
      </c>
      <c r="DB128">
        <v>0.99</v>
      </c>
      <c r="DC128">
        <v>0.91</v>
      </c>
      <c r="DD128">
        <v>0.97</v>
      </c>
      <c r="DE128">
        <v>0.73</v>
      </c>
      <c r="DF128">
        <v>0.64</v>
      </c>
      <c r="DG128">
        <v>0.86</v>
      </c>
      <c r="DH128">
        <v>0.74</v>
      </c>
      <c r="DI128">
        <v>0.94</v>
      </c>
      <c r="DJ128">
        <v>1</v>
      </c>
      <c r="DK128">
        <v>1.02</v>
      </c>
      <c r="DL128">
        <v>1.25</v>
      </c>
      <c r="DM128">
        <v>1.18</v>
      </c>
      <c r="DN128">
        <v>1.1599999999999999</v>
      </c>
    </row>
    <row r="129" spans="1:118" x14ac:dyDescent="0.45">
      <c r="A129" s="2" t="s">
        <v>16</v>
      </c>
      <c r="B129" t="s">
        <v>54</v>
      </c>
      <c r="G129">
        <v>2.31</v>
      </c>
      <c r="H129">
        <v>2.4700000000000002</v>
      </c>
      <c r="I129">
        <v>3.05</v>
      </c>
      <c r="J129">
        <v>3.04</v>
      </c>
      <c r="K129">
        <v>3.18</v>
      </c>
      <c r="L129">
        <v>3.53</v>
      </c>
      <c r="M129">
        <v>3.97</v>
      </c>
      <c r="N129">
        <v>3.19</v>
      </c>
      <c r="O129">
        <v>3.37</v>
      </c>
      <c r="P129">
        <v>4.82</v>
      </c>
      <c r="Q129">
        <v>4.5599999999999996</v>
      </c>
      <c r="R129">
        <v>4.17</v>
      </c>
      <c r="S129">
        <v>5.03</v>
      </c>
      <c r="T129">
        <v>5.01</v>
      </c>
      <c r="U129">
        <v>5.2</v>
      </c>
      <c r="V129">
        <v>6.05</v>
      </c>
      <c r="W129">
        <v>4.8099999999999996</v>
      </c>
      <c r="X129">
        <v>4.47</v>
      </c>
      <c r="Y129">
        <v>4.6500000000000004</v>
      </c>
      <c r="Z129">
        <v>3.58</v>
      </c>
      <c r="AA129">
        <v>3.98</v>
      </c>
      <c r="AB129">
        <v>3.58</v>
      </c>
      <c r="AC129">
        <v>3.24</v>
      </c>
      <c r="AD129">
        <v>2.4300000000000002</v>
      </c>
      <c r="AE129">
        <v>2.5499999999999998</v>
      </c>
      <c r="AF129">
        <v>2.0699999999999998</v>
      </c>
      <c r="AG129">
        <v>2.11</v>
      </c>
      <c r="AH129">
        <v>2.21</v>
      </c>
      <c r="AI129">
        <v>2.5</v>
      </c>
      <c r="AJ129">
        <v>2.46</v>
      </c>
      <c r="AK129">
        <v>2.61</v>
      </c>
      <c r="AL129">
        <v>2.25</v>
      </c>
      <c r="AM129">
        <v>2.15</v>
      </c>
      <c r="AN129">
        <v>1.77</v>
      </c>
      <c r="AO129">
        <v>1.7</v>
      </c>
      <c r="AP129">
        <v>1.8</v>
      </c>
      <c r="AQ129">
        <v>2.0499999999999998</v>
      </c>
      <c r="AR129">
        <v>1.94</v>
      </c>
      <c r="AS129">
        <v>1.75</v>
      </c>
      <c r="AT129">
        <v>1.79</v>
      </c>
      <c r="AU129">
        <v>1.83</v>
      </c>
      <c r="AV129">
        <v>1.7</v>
      </c>
      <c r="AW129">
        <v>1.74</v>
      </c>
      <c r="AX129">
        <v>1.67</v>
      </c>
      <c r="AY129">
        <v>1.54</v>
      </c>
      <c r="AZ129">
        <v>1.37</v>
      </c>
      <c r="BA129">
        <v>0.84</v>
      </c>
      <c r="BB129">
        <v>0.13</v>
      </c>
      <c r="BC129">
        <v>0.08</v>
      </c>
      <c r="BD129">
        <v>0.06</v>
      </c>
      <c r="BE129">
        <v>0.05</v>
      </c>
      <c r="BF129">
        <v>0.08</v>
      </c>
      <c r="BG129">
        <v>0.06</v>
      </c>
      <c r="BH129">
        <v>0.06</v>
      </c>
      <c r="BI129">
        <v>0.06</v>
      </c>
      <c r="BJ129">
        <v>7.0000000000000007E-2</v>
      </c>
      <c r="BK129">
        <v>0.09</v>
      </c>
      <c r="BL129">
        <v>0.74</v>
      </c>
      <c r="BM129">
        <v>0.56999999999999995</v>
      </c>
      <c r="BN129">
        <v>0.48</v>
      </c>
      <c r="BO129">
        <v>0.43</v>
      </c>
      <c r="BP129">
        <v>0.56000000000000005</v>
      </c>
      <c r="BQ129">
        <v>0.55000000000000004</v>
      </c>
      <c r="BR129">
        <v>0.56000000000000005</v>
      </c>
      <c r="BS129">
        <v>0.53</v>
      </c>
      <c r="BT129">
        <v>0.57999999999999996</v>
      </c>
      <c r="BU129">
        <v>0.68</v>
      </c>
      <c r="BV129">
        <v>0.73</v>
      </c>
      <c r="BW129">
        <v>0.75</v>
      </c>
      <c r="BX129">
        <v>0.71</v>
      </c>
      <c r="BY129">
        <v>0.73</v>
      </c>
      <c r="BZ129">
        <v>0.71</v>
      </c>
      <c r="CA129">
        <v>0.73</v>
      </c>
      <c r="CB129">
        <v>0.7</v>
      </c>
      <c r="CC129">
        <v>0.79</v>
      </c>
      <c r="CD129">
        <v>0.74</v>
      </c>
      <c r="CE129">
        <v>0.86</v>
      </c>
      <c r="CF129">
        <v>0.7</v>
      </c>
      <c r="CG129">
        <v>0.66</v>
      </c>
      <c r="CH129">
        <v>0.72</v>
      </c>
      <c r="CI129">
        <v>0.88</v>
      </c>
      <c r="CJ129">
        <v>0.83</v>
      </c>
      <c r="CK129">
        <v>0.79</v>
      </c>
      <c r="CL129">
        <v>0.77</v>
      </c>
      <c r="CM129">
        <v>0.82</v>
      </c>
      <c r="CN129">
        <v>0.78</v>
      </c>
      <c r="CO129">
        <v>0.78</v>
      </c>
      <c r="CP129">
        <v>0.81</v>
      </c>
      <c r="CQ129">
        <v>0.62</v>
      </c>
      <c r="CR129">
        <v>0.62</v>
      </c>
      <c r="CS129">
        <v>0.72</v>
      </c>
      <c r="CT129">
        <v>0.74</v>
      </c>
      <c r="CU129">
        <v>0.68</v>
      </c>
      <c r="CV129">
        <v>0.35</v>
      </c>
      <c r="CW129">
        <v>0.43</v>
      </c>
      <c r="CX129">
        <v>0.37</v>
      </c>
      <c r="CY129">
        <v>0.49</v>
      </c>
      <c r="CZ129">
        <v>0.64</v>
      </c>
      <c r="DA129">
        <v>0.62</v>
      </c>
      <c r="DB129">
        <v>0.72</v>
      </c>
      <c r="DC129">
        <v>0.72</v>
      </c>
      <c r="DD129">
        <v>0.91</v>
      </c>
      <c r="DE129">
        <v>0.89</v>
      </c>
      <c r="DF129">
        <v>0.93</v>
      </c>
      <c r="DG129">
        <v>1.1499999999999999</v>
      </c>
      <c r="DH129">
        <v>0.86</v>
      </c>
      <c r="DI129">
        <v>0.98</v>
      </c>
      <c r="DJ129">
        <v>1.08</v>
      </c>
      <c r="DK129">
        <v>1.05</v>
      </c>
      <c r="DL129">
        <v>1.23</v>
      </c>
      <c r="DM129">
        <v>1.1100000000000001</v>
      </c>
      <c r="DN129">
        <v>1.1299999999999999</v>
      </c>
    </row>
    <row r="130" spans="1:118" x14ac:dyDescent="0.45">
      <c r="A130" s="2" t="s">
        <v>16</v>
      </c>
      <c r="B130" t="s">
        <v>55</v>
      </c>
      <c r="G130">
        <v>6.61</v>
      </c>
      <c r="H130">
        <v>9.66</v>
      </c>
      <c r="I130">
        <v>9.83</v>
      </c>
      <c r="J130">
        <v>16.11</v>
      </c>
      <c r="K130">
        <v>34.24</v>
      </c>
      <c r="L130">
        <v>28.88</v>
      </c>
      <c r="M130">
        <v>120.91</v>
      </c>
      <c r="N130">
        <v>78.180000000000007</v>
      </c>
      <c r="O130">
        <v>20.43</v>
      </c>
      <c r="P130">
        <v>31.98</v>
      </c>
      <c r="Q130">
        <v>25.72</v>
      </c>
      <c r="R130">
        <v>11.65</v>
      </c>
      <c r="S130">
        <v>15.25</v>
      </c>
      <c r="T130">
        <v>13.47</v>
      </c>
      <c r="U130">
        <v>14.42</v>
      </c>
      <c r="V130">
        <v>23.99</v>
      </c>
      <c r="W130">
        <v>35.869999999999997</v>
      </c>
      <c r="X130">
        <v>25.27</v>
      </c>
      <c r="Y130">
        <v>46.11</v>
      </c>
      <c r="Z130">
        <v>27.51</v>
      </c>
      <c r="AA130">
        <v>45.03</v>
      </c>
      <c r="AB130">
        <v>35.75</v>
      </c>
      <c r="AC130">
        <v>22.12</v>
      </c>
      <c r="AD130">
        <v>21.1</v>
      </c>
      <c r="AE130">
        <v>11.48</v>
      </c>
      <c r="AF130">
        <v>8.0299999999999994</v>
      </c>
      <c r="AG130">
        <v>8.36</v>
      </c>
      <c r="AH130">
        <v>7.13</v>
      </c>
      <c r="AI130">
        <v>6.42</v>
      </c>
      <c r="AJ130">
        <v>6.64</v>
      </c>
      <c r="AK130">
        <v>6.3</v>
      </c>
      <c r="AL130">
        <v>6.6</v>
      </c>
      <c r="AM130">
        <v>7.39</v>
      </c>
      <c r="AN130">
        <v>10.82</v>
      </c>
      <c r="AO130">
        <v>6.52</v>
      </c>
      <c r="AP130">
        <v>6.9</v>
      </c>
      <c r="AQ130">
        <v>10.51</v>
      </c>
      <c r="AR130">
        <v>8.08</v>
      </c>
      <c r="AS130">
        <v>18.88</v>
      </c>
      <c r="AT130">
        <v>244.25</v>
      </c>
      <c r="AU130">
        <v>-1186.5999999999999</v>
      </c>
      <c r="AV130">
        <v>30.35</v>
      </c>
      <c r="AW130">
        <v>15.15</v>
      </c>
      <c r="AX130">
        <v>7.34</v>
      </c>
      <c r="AY130">
        <v>4.63</v>
      </c>
      <c r="AZ130">
        <v>3.52</v>
      </c>
      <c r="BA130">
        <v>2.08</v>
      </c>
      <c r="BB130">
        <v>1.42</v>
      </c>
      <c r="BC130">
        <v>-3.69</v>
      </c>
      <c r="BD130">
        <v>-0.63</v>
      </c>
      <c r="BE130">
        <v>-0.5</v>
      </c>
      <c r="BF130">
        <v>0.44</v>
      </c>
      <c r="BG130">
        <v>0.22</v>
      </c>
      <c r="BH130">
        <v>0.25</v>
      </c>
      <c r="BI130">
        <v>0.23</v>
      </c>
      <c r="BJ130">
        <v>0.24</v>
      </c>
      <c r="BK130">
        <v>0.47</v>
      </c>
      <c r="BL130">
        <v>7.8</v>
      </c>
      <c r="BM130">
        <v>16.02</v>
      </c>
      <c r="BN130">
        <v>148.26</v>
      </c>
      <c r="BO130">
        <v>-543.98</v>
      </c>
      <c r="BP130">
        <v>10.98</v>
      </c>
      <c r="BQ130">
        <v>11.31</v>
      </c>
      <c r="BR130">
        <v>14.32</v>
      </c>
      <c r="BS130">
        <v>14.18</v>
      </c>
      <c r="BT130">
        <v>16.690000000000001</v>
      </c>
      <c r="BU130">
        <v>17.75</v>
      </c>
      <c r="BV130">
        <v>15</v>
      </c>
      <c r="BW130">
        <v>12.82</v>
      </c>
      <c r="BX130">
        <v>10.8</v>
      </c>
      <c r="BY130">
        <v>13.54</v>
      </c>
      <c r="BZ130">
        <v>12.29</v>
      </c>
      <c r="CA130">
        <v>15.66</v>
      </c>
      <c r="CB130">
        <v>16.23</v>
      </c>
      <c r="CC130">
        <v>21.36</v>
      </c>
      <c r="CD130">
        <v>25.49</v>
      </c>
      <c r="CE130">
        <v>26.65</v>
      </c>
      <c r="CF130">
        <v>40.85</v>
      </c>
      <c r="CG130">
        <v>20.03</v>
      </c>
      <c r="CH130">
        <v>26.52</v>
      </c>
      <c r="CI130">
        <v>19.16</v>
      </c>
      <c r="CJ130">
        <v>-10.43</v>
      </c>
      <c r="CK130">
        <v>-9.48</v>
      </c>
      <c r="CL130">
        <v>-7.8</v>
      </c>
      <c r="CM130">
        <v>-6.85</v>
      </c>
      <c r="CN130">
        <v>31.08</v>
      </c>
      <c r="CO130">
        <v>54.21</v>
      </c>
      <c r="CP130">
        <v>47.02</v>
      </c>
      <c r="CQ130">
        <v>-88.49</v>
      </c>
      <c r="CR130">
        <v>-86.67</v>
      </c>
      <c r="CS130">
        <v>-34.950000000000003</v>
      </c>
      <c r="CT130">
        <v>-42.32</v>
      </c>
      <c r="CU130">
        <v>-24.71</v>
      </c>
      <c r="CV130">
        <v>-14.95</v>
      </c>
      <c r="CW130">
        <v>-34.700000000000003</v>
      </c>
      <c r="CX130">
        <v>-57.98</v>
      </c>
      <c r="CY130">
        <v>31.42</v>
      </c>
      <c r="CZ130">
        <v>17.649999999999999</v>
      </c>
      <c r="DA130">
        <v>9.99</v>
      </c>
      <c r="DB130">
        <v>7.58</v>
      </c>
      <c r="DC130">
        <v>7.59</v>
      </c>
      <c r="DD130">
        <v>9.1</v>
      </c>
      <c r="DE130">
        <v>10.1</v>
      </c>
      <c r="DF130">
        <v>8.16</v>
      </c>
      <c r="DG130">
        <v>11.37</v>
      </c>
      <c r="DH130">
        <v>8.09</v>
      </c>
      <c r="DI130">
        <v>8.9600000000000009</v>
      </c>
      <c r="DJ130">
        <v>9.01</v>
      </c>
      <c r="DK130">
        <v>7.62</v>
      </c>
      <c r="DL130">
        <v>8.5</v>
      </c>
      <c r="DM130">
        <v>7.49</v>
      </c>
      <c r="DN130">
        <v>7.58</v>
      </c>
    </row>
    <row r="131" spans="1:118" x14ac:dyDescent="0.45">
      <c r="A131" s="2" t="s">
        <v>16</v>
      </c>
      <c r="B131" t="s">
        <v>56</v>
      </c>
      <c r="G131">
        <v>5.31</v>
      </c>
      <c r="H131">
        <v>6.84</v>
      </c>
      <c r="I131">
        <v>7.4</v>
      </c>
      <c r="J131">
        <v>10.62</v>
      </c>
      <c r="K131">
        <v>22.23</v>
      </c>
      <c r="L131">
        <v>23.06</v>
      </c>
      <c r="M131">
        <v>56.16</v>
      </c>
      <c r="N131">
        <v>33.44</v>
      </c>
      <c r="O131">
        <v>13.64</v>
      </c>
      <c r="P131">
        <v>20.149999999999999</v>
      </c>
      <c r="Q131">
        <v>17.48</v>
      </c>
      <c r="R131">
        <v>9.8800000000000008</v>
      </c>
      <c r="S131">
        <v>13.24</v>
      </c>
      <c r="T131">
        <v>11.96</v>
      </c>
      <c r="U131">
        <v>12.73</v>
      </c>
      <c r="V131">
        <v>18.79</v>
      </c>
      <c r="W131">
        <v>25.13</v>
      </c>
      <c r="X131">
        <v>17.93</v>
      </c>
      <c r="Y131">
        <v>25.78</v>
      </c>
      <c r="Z131">
        <v>17.98</v>
      </c>
      <c r="AA131">
        <v>23.57</v>
      </c>
      <c r="AB131">
        <v>19.010000000000002</v>
      </c>
      <c r="AC131">
        <v>13.87</v>
      </c>
      <c r="AD131">
        <v>12.27</v>
      </c>
      <c r="AE131">
        <v>8.2899999999999991</v>
      </c>
      <c r="AF131">
        <v>6.09</v>
      </c>
      <c r="AG131">
        <v>6.42</v>
      </c>
      <c r="AH131">
        <v>5.85</v>
      </c>
      <c r="AI131">
        <v>5.55</v>
      </c>
      <c r="AJ131">
        <v>5.96</v>
      </c>
      <c r="AK131">
        <v>5.72</v>
      </c>
      <c r="AL131">
        <v>5.86</v>
      </c>
      <c r="AM131">
        <v>6.25</v>
      </c>
      <c r="AN131">
        <v>7.63</v>
      </c>
      <c r="AO131">
        <v>5.17</v>
      </c>
      <c r="AP131">
        <v>5.36</v>
      </c>
      <c r="AQ131">
        <v>7.56</v>
      </c>
      <c r="AR131">
        <v>6.2</v>
      </c>
      <c r="AS131">
        <v>10.23</v>
      </c>
      <c r="AT131">
        <v>23.72</v>
      </c>
      <c r="AU131">
        <v>29.8</v>
      </c>
      <c r="AV131">
        <v>14.18</v>
      </c>
      <c r="AW131">
        <v>9.86</v>
      </c>
      <c r="AX131">
        <v>5.83</v>
      </c>
      <c r="AY131">
        <v>4.51</v>
      </c>
      <c r="AZ131">
        <v>3.5</v>
      </c>
      <c r="BA131">
        <v>2.09</v>
      </c>
      <c r="BB131">
        <v>1.46</v>
      </c>
      <c r="BC131">
        <v>-34.619999999999997</v>
      </c>
      <c r="BD131">
        <v>-0.57999999999999996</v>
      </c>
      <c r="BE131">
        <v>-0.38</v>
      </c>
      <c r="BF131">
        <v>0.54</v>
      </c>
      <c r="BG131">
        <v>0.22</v>
      </c>
      <c r="BH131">
        <v>0.26</v>
      </c>
      <c r="BI131">
        <v>0.23</v>
      </c>
      <c r="BJ131">
        <v>0.24</v>
      </c>
      <c r="BK131">
        <v>0.47</v>
      </c>
      <c r="BL131">
        <v>7.8</v>
      </c>
      <c r="BM131">
        <v>16.02</v>
      </c>
      <c r="BN131">
        <v>148.26</v>
      </c>
      <c r="BO131">
        <v>-543.98</v>
      </c>
      <c r="BP131">
        <v>10.98</v>
      </c>
      <c r="BQ131">
        <v>11.31</v>
      </c>
      <c r="BR131">
        <v>14.32</v>
      </c>
      <c r="BS131">
        <v>14.18</v>
      </c>
      <c r="BT131">
        <v>16.690000000000001</v>
      </c>
      <c r="BU131">
        <v>17.75</v>
      </c>
      <c r="BV131">
        <v>15</v>
      </c>
      <c r="BW131">
        <v>12.82</v>
      </c>
      <c r="BX131">
        <v>10.8</v>
      </c>
      <c r="BY131">
        <v>13.54</v>
      </c>
      <c r="BZ131">
        <v>12.29</v>
      </c>
      <c r="CA131">
        <v>15.66</v>
      </c>
      <c r="CB131">
        <v>16.23</v>
      </c>
      <c r="CC131">
        <v>21.36</v>
      </c>
      <c r="CD131">
        <v>25.49</v>
      </c>
      <c r="CE131">
        <v>26.65</v>
      </c>
      <c r="CF131">
        <v>40.85</v>
      </c>
      <c r="CG131">
        <v>20.03</v>
      </c>
      <c r="CH131">
        <v>26.52</v>
      </c>
      <c r="CI131">
        <v>19.16</v>
      </c>
      <c r="CJ131">
        <v>-10.43</v>
      </c>
      <c r="CK131">
        <v>-9.48</v>
      </c>
      <c r="CL131">
        <v>-7.8</v>
      </c>
      <c r="CM131">
        <v>-6.85</v>
      </c>
      <c r="CN131">
        <v>31.08</v>
      </c>
      <c r="CO131">
        <v>54.21</v>
      </c>
      <c r="CP131">
        <v>47.02</v>
      </c>
      <c r="CQ131">
        <v>-88.49</v>
      </c>
      <c r="CR131">
        <v>-86.67</v>
      </c>
      <c r="CS131">
        <v>-34.950000000000003</v>
      </c>
      <c r="CT131">
        <v>-42.32</v>
      </c>
      <c r="CU131">
        <v>-24.71</v>
      </c>
      <c r="CV131">
        <v>-14.95</v>
      </c>
      <c r="CW131">
        <v>-34.700000000000003</v>
      </c>
      <c r="CX131">
        <v>-57.98</v>
      </c>
      <c r="CY131">
        <v>31.42</v>
      </c>
      <c r="CZ131">
        <v>17.649999999999999</v>
      </c>
      <c r="DA131">
        <v>9.99</v>
      </c>
      <c r="DB131">
        <v>7.58</v>
      </c>
      <c r="DC131">
        <v>7.59</v>
      </c>
      <c r="DD131">
        <v>9.1</v>
      </c>
      <c r="DE131">
        <v>10.1</v>
      </c>
      <c r="DF131">
        <v>8.16</v>
      </c>
      <c r="DG131">
        <v>11.37</v>
      </c>
      <c r="DH131">
        <v>8.09</v>
      </c>
      <c r="DI131">
        <v>8.9600000000000009</v>
      </c>
      <c r="DJ131">
        <v>9.01</v>
      </c>
      <c r="DK131">
        <v>7.62</v>
      </c>
      <c r="DL131">
        <v>8.5</v>
      </c>
      <c r="DM131">
        <v>7.49</v>
      </c>
      <c r="DN131">
        <v>7.58</v>
      </c>
    </row>
    <row r="132" spans="1:118" x14ac:dyDescent="0.45">
      <c r="A132" s="2" t="s">
        <v>16</v>
      </c>
      <c r="B132" t="s">
        <v>57</v>
      </c>
      <c r="C132">
        <v>1</v>
      </c>
      <c r="G132">
        <v>1.2</v>
      </c>
      <c r="H132">
        <v>1.21</v>
      </c>
      <c r="I132">
        <v>1.1299999999999999</v>
      </c>
      <c r="J132">
        <v>1.05</v>
      </c>
      <c r="K132">
        <v>1.17</v>
      </c>
      <c r="L132">
        <v>1.1599999999999999</v>
      </c>
      <c r="M132">
        <v>1.24</v>
      </c>
      <c r="N132">
        <v>1.28</v>
      </c>
      <c r="O132">
        <v>1.21</v>
      </c>
      <c r="P132">
        <v>1.1599999999999999</v>
      </c>
      <c r="Q132">
        <v>1.18</v>
      </c>
      <c r="R132">
        <v>1.24</v>
      </c>
      <c r="S132">
        <v>1.17</v>
      </c>
      <c r="T132">
        <v>1.21</v>
      </c>
      <c r="U132">
        <v>1.19</v>
      </c>
      <c r="V132">
        <v>1.28</v>
      </c>
      <c r="W132">
        <v>1.38</v>
      </c>
      <c r="X132">
        <v>1.31</v>
      </c>
      <c r="Y132">
        <v>1.41</v>
      </c>
      <c r="Z132">
        <v>1.53</v>
      </c>
      <c r="AA132">
        <v>1.49</v>
      </c>
      <c r="AB132">
        <v>1.48</v>
      </c>
      <c r="AC132">
        <v>1.45</v>
      </c>
      <c r="AD132">
        <v>1.34</v>
      </c>
      <c r="AE132">
        <v>1.37</v>
      </c>
      <c r="AF132">
        <v>1.38</v>
      </c>
      <c r="AG132">
        <v>1.28</v>
      </c>
      <c r="AH132">
        <v>1.29</v>
      </c>
      <c r="AI132">
        <v>1.39</v>
      </c>
      <c r="AJ132">
        <v>1.3</v>
      </c>
      <c r="AK132">
        <v>1.45</v>
      </c>
      <c r="AL132">
        <v>1.39</v>
      </c>
      <c r="AM132">
        <v>1.49</v>
      </c>
      <c r="AN132">
        <v>1.55</v>
      </c>
      <c r="AO132">
        <v>1.27</v>
      </c>
      <c r="AP132">
        <v>1.28</v>
      </c>
      <c r="AQ132">
        <v>1.38</v>
      </c>
      <c r="AR132">
        <v>1.37</v>
      </c>
      <c r="AS132">
        <v>1.43</v>
      </c>
      <c r="AT132">
        <v>1.48</v>
      </c>
      <c r="AU132">
        <v>1.7</v>
      </c>
      <c r="AV132">
        <v>1.6</v>
      </c>
      <c r="AW132">
        <v>1.68</v>
      </c>
      <c r="AX132">
        <v>1.83</v>
      </c>
      <c r="AY132">
        <v>1.97</v>
      </c>
      <c r="AZ132">
        <v>2.33</v>
      </c>
      <c r="BA132">
        <v>2.4500000000000002</v>
      </c>
      <c r="BB132">
        <v>3.31</v>
      </c>
      <c r="BC132">
        <v>3.82</v>
      </c>
      <c r="BD132">
        <v>4.1900000000000004</v>
      </c>
      <c r="BE132">
        <v>3.18</v>
      </c>
      <c r="BF132">
        <v>2.44</v>
      </c>
      <c r="BG132">
        <v>2.09</v>
      </c>
      <c r="BH132">
        <v>1.91</v>
      </c>
      <c r="BI132">
        <v>1.84</v>
      </c>
      <c r="BJ132">
        <v>1.46</v>
      </c>
      <c r="BK132">
        <v>1.25</v>
      </c>
      <c r="BL132">
        <v>0.97</v>
      </c>
      <c r="BM132">
        <v>0.86</v>
      </c>
      <c r="BN132">
        <v>0.9</v>
      </c>
      <c r="BO132">
        <v>0.74</v>
      </c>
      <c r="BP132">
        <v>0.74</v>
      </c>
      <c r="BQ132">
        <v>0.71</v>
      </c>
      <c r="BR132">
        <v>0.73</v>
      </c>
      <c r="BS132">
        <v>0.49</v>
      </c>
      <c r="BT132">
        <v>0.45</v>
      </c>
      <c r="BU132">
        <v>0.44</v>
      </c>
      <c r="BV132">
        <v>0.43</v>
      </c>
      <c r="BW132">
        <v>0.41</v>
      </c>
      <c r="BX132">
        <v>0.38</v>
      </c>
      <c r="BY132">
        <v>0.36</v>
      </c>
      <c r="BZ132">
        <v>0.33</v>
      </c>
      <c r="CA132">
        <v>0.28999999999999998</v>
      </c>
      <c r="CB132">
        <v>0.3</v>
      </c>
      <c r="CC132">
        <v>0.28999999999999998</v>
      </c>
      <c r="CD132">
        <v>0.31</v>
      </c>
      <c r="CE132">
        <v>0.33</v>
      </c>
      <c r="CF132">
        <v>0.36</v>
      </c>
      <c r="CG132">
        <v>0.37</v>
      </c>
      <c r="CH132">
        <v>0.36</v>
      </c>
      <c r="CI132">
        <v>0.41</v>
      </c>
      <c r="CJ132">
        <v>0.42</v>
      </c>
      <c r="CK132">
        <v>0.43</v>
      </c>
      <c r="CL132">
        <v>0.43</v>
      </c>
      <c r="CM132">
        <v>0.49</v>
      </c>
      <c r="CN132">
        <v>0.54</v>
      </c>
      <c r="CO132">
        <v>0.55000000000000004</v>
      </c>
      <c r="CP132">
        <v>0.59</v>
      </c>
      <c r="CQ132">
        <v>0.61</v>
      </c>
      <c r="CR132">
        <v>0.59</v>
      </c>
      <c r="CS132">
        <v>0.56000000000000005</v>
      </c>
      <c r="CT132">
        <v>0.54</v>
      </c>
      <c r="CU132">
        <v>0.54</v>
      </c>
      <c r="CV132">
        <v>0.59</v>
      </c>
      <c r="CW132">
        <v>0.63</v>
      </c>
      <c r="CX132">
        <v>0.6</v>
      </c>
      <c r="CY132">
        <v>0.56999999999999995</v>
      </c>
      <c r="CZ132">
        <v>0.56999999999999995</v>
      </c>
      <c r="DA132">
        <v>0.54</v>
      </c>
      <c r="DB132">
        <v>0.49</v>
      </c>
      <c r="DC132">
        <v>0.46</v>
      </c>
      <c r="DD132">
        <v>0.54</v>
      </c>
      <c r="DE132">
        <v>0.63</v>
      </c>
      <c r="DF132">
        <v>0.78</v>
      </c>
      <c r="DG132">
        <v>0.66</v>
      </c>
      <c r="DH132">
        <v>0.6</v>
      </c>
      <c r="DI132">
        <v>0.56999999999999995</v>
      </c>
      <c r="DJ132">
        <v>0.6</v>
      </c>
      <c r="DK132">
        <v>0.23</v>
      </c>
      <c r="DL132">
        <v>0.51</v>
      </c>
      <c r="DM132">
        <v>0.22</v>
      </c>
      <c r="DN132">
        <v>0.22</v>
      </c>
    </row>
    <row r="133" spans="1:118" x14ac:dyDescent="0.45">
      <c r="A133" s="2" t="s">
        <v>16</v>
      </c>
      <c r="B133" t="s">
        <v>58</v>
      </c>
      <c r="AU133">
        <v>2.34</v>
      </c>
      <c r="AX133">
        <v>4.6900000000000004</v>
      </c>
      <c r="AY133">
        <v>-5.71</v>
      </c>
      <c r="AZ133">
        <v>-7.92</v>
      </c>
      <c r="BA133">
        <v>-5.54</v>
      </c>
      <c r="BB133">
        <v>-11.17</v>
      </c>
      <c r="BC133">
        <v>-4.6399999999999997</v>
      </c>
      <c r="BD133">
        <v>-1.19</v>
      </c>
      <c r="BE133">
        <v>1.55</v>
      </c>
      <c r="BF133">
        <v>1.02</v>
      </c>
      <c r="BG133">
        <v>-0.15</v>
      </c>
      <c r="BH133">
        <v>1.76</v>
      </c>
      <c r="BI133">
        <v>0.05</v>
      </c>
      <c r="BJ133">
        <v>0.12</v>
      </c>
      <c r="BK133">
        <v>21.48</v>
      </c>
      <c r="BL133">
        <v>2.0099999999999998</v>
      </c>
      <c r="BM133">
        <v>2.54</v>
      </c>
      <c r="BN133">
        <v>-3.8</v>
      </c>
      <c r="BP133">
        <v>8.59</v>
      </c>
      <c r="BQ133">
        <v>4.25</v>
      </c>
      <c r="BR133">
        <v>5.3</v>
      </c>
      <c r="BS133">
        <v>-9.41</v>
      </c>
      <c r="BT133">
        <v>6.07</v>
      </c>
      <c r="BU133">
        <v>6.9</v>
      </c>
      <c r="BV133">
        <v>3.33</v>
      </c>
      <c r="BW133">
        <v>5.21</v>
      </c>
      <c r="BX133">
        <v>5.64</v>
      </c>
      <c r="BY133">
        <v>10.82</v>
      </c>
      <c r="BZ133">
        <v>8</v>
      </c>
      <c r="CA133">
        <v>2.95</v>
      </c>
      <c r="CB133">
        <v>12.08</v>
      </c>
      <c r="CC133">
        <v>9.16</v>
      </c>
      <c r="CD133">
        <v>0.48</v>
      </c>
      <c r="CE133">
        <v>-8.6199999999999992</v>
      </c>
      <c r="CF133">
        <v>0.21</v>
      </c>
      <c r="CG133">
        <v>9.8699999999999992</v>
      </c>
      <c r="CH133">
        <v>3.33</v>
      </c>
      <c r="CI133">
        <v>-12.2</v>
      </c>
      <c r="CJ133">
        <v>6.71</v>
      </c>
      <c r="CK133">
        <v>6.78</v>
      </c>
      <c r="CL133">
        <v>-8.76</v>
      </c>
      <c r="CM133">
        <v>4.07</v>
      </c>
      <c r="CN133">
        <v>5.39</v>
      </c>
      <c r="CO133">
        <v>5.21</v>
      </c>
      <c r="CP133">
        <v>-3.8</v>
      </c>
      <c r="CQ133">
        <v>-0.86</v>
      </c>
      <c r="CR133">
        <v>3.5</v>
      </c>
      <c r="CS133">
        <v>5.32</v>
      </c>
      <c r="CT133">
        <v>3.71</v>
      </c>
      <c r="CU133">
        <v>4.18</v>
      </c>
      <c r="CV133">
        <v>8.4700000000000006</v>
      </c>
      <c r="CW133">
        <v>-25.92</v>
      </c>
      <c r="CX133">
        <v>1.96</v>
      </c>
      <c r="CY133">
        <v>-0.66</v>
      </c>
      <c r="CZ133">
        <v>14.67</v>
      </c>
      <c r="DA133">
        <v>1.28</v>
      </c>
      <c r="DB133">
        <v>7.42</v>
      </c>
      <c r="DC133">
        <v>20.97</v>
      </c>
      <c r="DD133">
        <v>21.25</v>
      </c>
      <c r="DE133">
        <v>14.53</v>
      </c>
      <c r="DF133">
        <v>13.64</v>
      </c>
      <c r="DG133">
        <v>3.42</v>
      </c>
      <c r="DH133">
        <v>0.63</v>
      </c>
      <c r="DI133">
        <v>12.92</v>
      </c>
      <c r="DJ133">
        <v>11.17</v>
      </c>
      <c r="DK133">
        <v>-1.88</v>
      </c>
      <c r="DL133">
        <v>7.41</v>
      </c>
      <c r="DM133">
        <v>-29.68</v>
      </c>
      <c r="DN133">
        <v>0.89</v>
      </c>
    </row>
    <row r="134" spans="1:118" x14ac:dyDescent="0.45">
      <c r="A134" s="2" t="s">
        <v>16</v>
      </c>
      <c r="B134" t="s">
        <v>59</v>
      </c>
      <c r="G134" s="4">
        <v>5.2400000000000002E-2</v>
      </c>
      <c r="H134" s="4">
        <v>5.3499999999999999E-2</v>
      </c>
      <c r="I134" s="4">
        <v>5.5399999999999998E-2</v>
      </c>
      <c r="J134" s="4">
        <v>5.7099999999999998E-2</v>
      </c>
      <c r="K134" s="4">
        <v>6.1600000000000002E-2</v>
      </c>
      <c r="L134" s="4">
        <v>6.2899999999999998E-2</v>
      </c>
      <c r="M134" s="4">
        <v>6.25E-2</v>
      </c>
      <c r="N134" s="4">
        <v>6.54E-2</v>
      </c>
      <c r="O134" s="4">
        <v>5.62E-2</v>
      </c>
      <c r="P134" s="4">
        <v>5.8799999999999998E-2</v>
      </c>
      <c r="Q134" s="4">
        <v>5.9700000000000003E-2</v>
      </c>
      <c r="R134" s="4">
        <v>5.91E-2</v>
      </c>
      <c r="S134" s="4">
        <v>7.2900000000000006E-2</v>
      </c>
      <c r="T134" s="4">
        <v>7.1599999999999997E-2</v>
      </c>
      <c r="U134" s="4">
        <v>7.1300000000000002E-2</v>
      </c>
      <c r="V134" s="4">
        <v>6.9400000000000003E-2</v>
      </c>
      <c r="W134" s="4">
        <v>5.8900000000000001E-2</v>
      </c>
      <c r="X134" s="4">
        <v>7.1900000000000006E-2</v>
      </c>
      <c r="Y134" s="4">
        <v>6.6400000000000001E-2</v>
      </c>
      <c r="Z134" s="4">
        <v>4.4999999999999998E-2</v>
      </c>
      <c r="AA134" s="4">
        <v>3.73E-2</v>
      </c>
      <c r="AB134" s="4">
        <v>4.1599999999999998E-2</v>
      </c>
      <c r="AC134" s="4">
        <v>4.6199999999999998E-2</v>
      </c>
      <c r="AD134" s="4">
        <v>5.6000000000000001E-2</v>
      </c>
      <c r="AE134" s="4">
        <v>3.6700000000000003E-2</v>
      </c>
      <c r="AF134" s="4">
        <v>3.1600000000000003E-2</v>
      </c>
      <c r="AG134" s="4">
        <v>3.0499999999999999E-2</v>
      </c>
      <c r="AH134" s="4">
        <v>3.3700000000000001E-2</v>
      </c>
      <c r="AI134" s="4">
        <v>4.48E-2</v>
      </c>
      <c r="AJ134" s="4">
        <v>4.8899999999999999E-2</v>
      </c>
      <c r="AK134" s="4">
        <v>5.5500000000000001E-2</v>
      </c>
      <c r="AL134" s="4">
        <v>5.3499999999999999E-2</v>
      </c>
      <c r="AM134" s="4">
        <v>5.1499999999999997E-2</v>
      </c>
      <c r="AN134" s="4">
        <v>5.5300000000000002E-2</v>
      </c>
      <c r="AO134" s="4">
        <v>6.4199999999999993E-2</v>
      </c>
      <c r="AP134" s="4">
        <v>5.8599999999999999E-2</v>
      </c>
      <c r="AQ134" s="4">
        <v>5.3999999999999999E-2</v>
      </c>
      <c r="AR134" s="4">
        <v>5.0200000000000002E-2</v>
      </c>
      <c r="AS134" s="4">
        <v>4.3900000000000002E-2</v>
      </c>
      <c r="AT134" s="4">
        <v>4.9799999999999997E-2</v>
      </c>
      <c r="AU134" s="4">
        <v>6.3299999999999995E-2</v>
      </c>
      <c r="AV134" s="4">
        <v>6.8699999999999997E-2</v>
      </c>
      <c r="AW134" s="4">
        <v>6.9800000000000001E-2</v>
      </c>
      <c r="AX134" s="4">
        <v>6.5699999999999995E-2</v>
      </c>
      <c r="AY134" s="4">
        <v>1.7999999999999999E-2</v>
      </c>
      <c r="AZ134" s="4">
        <v>-3.4799999999999998E-2</v>
      </c>
      <c r="BA134" s="4">
        <v>-7.8600000000000003E-2</v>
      </c>
      <c r="BB134" s="4">
        <v>-0.16700000000000001</v>
      </c>
      <c r="BC134" s="4">
        <v>-0.34389999999999998</v>
      </c>
      <c r="BD134" s="4">
        <v>-0.34210000000000002</v>
      </c>
      <c r="BE134" s="4">
        <v>-0.29039999999999999</v>
      </c>
      <c r="BF134" s="4">
        <v>-0.1167</v>
      </c>
      <c r="BG134" s="4">
        <v>6.5100000000000005E-2</v>
      </c>
      <c r="BH134" s="4">
        <v>0.1031</v>
      </c>
      <c r="BI134" s="4">
        <v>0.1036</v>
      </c>
      <c r="BJ134" s="4">
        <v>4.82E-2</v>
      </c>
      <c r="BK134" s="4">
        <v>0.1186</v>
      </c>
      <c r="BL134" s="4">
        <v>0.13120000000000001</v>
      </c>
      <c r="BM134" s="4">
        <v>0.1285</v>
      </c>
      <c r="BN134" s="4">
        <v>9.9199999999999997E-2</v>
      </c>
      <c r="BO134" s="4">
        <v>9.6600000000000005E-2</v>
      </c>
      <c r="BP134" s="4">
        <v>9.5500000000000002E-2</v>
      </c>
      <c r="BQ134" s="4">
        <v>9.2700000000000005E-2</v>
      </c>
      <c r="BR134" s="4">
        <v>0.12609999999999999</v>
      </c>
      <c r="BS134" s="4">
        <v>2.5100000000000001E-2</v>
      </c>
      <c r="BT134" s="4">
        <v>1.9199999999999998E-2</v>
      </c>
      <c r="BU134" s="4">
        <v>2.2599999999999999E-2</v>
      </c>
      <c r="BV134" s="4">
        <v>2.92E-2</v>
      </c>
      <c r="BW134" s="4">
        <v>8.3799999999999999E-2</v>
      </c>
      <c r="BX134" s="4">
        <v>7.8299999999999995E-2</v>
      </c>
      <c r="BY134" s="4">
        <v>7.7399999999999997E-2</v>
      </c>
      <c r="BZ134" s="4">
        <v>7.7200000000000005E-2</v>
      </c>
      <c r="CA134" s="4">
        <v>7.8600000000000003E-2</v>
      </c>
      <c r="CB134" s="4">
        <v>8.1699999999999995E-2</v>
      </c>
      <c r="CC134" s="4">
        <v>7.6600000000000001E-2</v>
      </c>
      <c r="CD134" s="4">
        <v>6.0199999999999997E-2</v>
      </c>
      <c r="CE134" s="4">
        <v>2.4400000000000002E-2</v>
      </c>
      <c r="CF134" s="4">
        <v>2.8E-3</v>
      </c>
      <c r="CG134" s="4">
        <v>2E-3</v>
      </c>
      <c r="CH134" s="4">
        <v>2.7000000000000001E-3</v>
      </c>
      <c r="CI134" s="4">
        <v>-1.8E-3</v>
      </c>
      <c r="CJ134" s="4">
        <v>9.9000000000000008E-3</v>
      </c>
      <c r="CK134" s="4">
        <v>1.9E-3</v>
      </c>
      <c r="CL134" s="4">
        <v>-2.8400000000000002E-2</v>
      </c>
      <c r="CM134" s="4">
        <v>-8.8300000000000003E-2</v>
      </c>
      <c r="CN134" s="4">
        <v>-9.1200000000000003E-2</v>
      </c>
      <c r="CO134" s="4">
        <v>-9.4200000000000006E-2</v>
      </c>
      <c r="CP134" s="4">
        <v>-8.1900000000000001E-2</v>
      </c>
      <c r="CQ134" s="4">
        <v>9.1999999999999998E-3</v>
      </c>
      <c r="CR134" s="4">
        <v>8.2000000000000007E-3</v>
      </c>
      <c r="CS134" s="4">
        <v>1.2E-2</v>
      </c>
      <c r="CT134" s="4">
        <v>3.5000000000000003E-2</v>
      </c>
      <c r="CU134" s="4">
        <v>4.9799999999999997E-2</v>
      </c>
      <c r="CV134" s="4">
        <v>6.1100000000000002E-2</v>
      </c>
      <c r="CW134" s="4">
        <v>-4.9599999999999998E-2</v>
      </c>
      <c r="CX134" s="4">
        <v>-5.4199999999999998E-2</v>
      </c>
      <c r="CY134" s="4">
        <v>-0.1502</v>
      </c>
      <c r="CZ134" s="4">
        <v>-0.13569999999999999</v>
      </c>
      <c r="DA134" s="4">
        <v>-3.3799999999999997E-2</v>
      </c>
      <c r="DB134" s="4">
        <v>-2.1899999999999999E-2</v>
      </c>
      <c r="DC134" s="4">
        <v>0.12770000000000001</v>
      </c>
      <c r="DD134" s="4">
        <v>0.14860000000000001</v>
      </c>
      <c r="DE134" s="4">
        <v>0.21129999999999999</v>
      </c>
      <c r="DF134" s="4">
        <v>0.2429</v>
      </c>
      <c r="DG134" s="4">
        <v>0.1779</v>
      </c>
      <c r="DH134" s="4">
        <v>0.1084</v>
      </c>
      <c r="DI134" s="4">
        <v>7.6100000000000001E-2</v>
      </c>
      <c r="DJ134" s="4">
        <v>7.17E-2</v>
      </c>
      <c r="DK134" s="4">
        <v>4.7899999999999998E-2</v>
      </c>
      <c r="DL134" s="4">
        <v>6.5699999999999995E-2</v>
      </c>
      <c r="DM134" s="4">
        <v>7.4499999999999997E-2</v>
      </c>
    </row>
    <row r="135" spans="1:118" x14ac:dyDescent="0.45">
      <c r="A135" s="2" t="s">
        <v>16</v>
      </c>
      <c r="B135" t="s">
        <v>62</v>
      </c>
      <c r="C135" s="4">
        <v>3.0000000000000001E-3</v>
      </c>
      <c r="D135" s="4">
        <v>3.0000000000000001E-3</v>
      </c>
      <c r="E135" s="4">
        <v>4.0000000000000001E-3</v>
      </c>
      <c r="F135" s="4">
        <v>4.0000000000000001E-3</v>
      </c>
      <c r="G135" s="4">
        <v>4.0000000000000001E-3</v>
      </c>
      <c r="H135" s="4">
        <v>4.0000000000000001E-3</v>
      </c>
      <c r="I135" s="4">
        <v>3.0000000000000001E-3</v>
      </c>
      <c r="J135" s="4">
        <v>3.0000000000000001E-3</v>
      </c>
      <c r="K135" s="4">
        <v>3.0000000000000001E-3</v>
      </c>
      <c r="L135" s="4">
        <v>2E-3</v>
      </c>
      <c r="M135" s="4">
        <v>2E-3</v>
      </c>
      <c r="N135" s="4">
        <v>3.0000000000000001E-3</v>
      </c>
      <c r="O135" s="4">
        <v>2E-3</v>
      </c>
      <c r="P135" s="4">
        <v>2E-3</v>
      </c>
      <c r="Q135" s="4">
        <v>2E-3</v>
      </c>
      <c r="R135" s="4">
        <v>2E-3</v>
      </c>
      <c r="S135" s="4">
        <v>2E-3</v>
      </c>
      <c r="T135" s="4">
        <v>2E-3</v>
      </c>
      <c r="U135" s="4">
        <v>2E-3</v>
      </c>
      <c r="V135" s="4">
        <v>1E-3</v>
      </c>
      <c r="W135" s="4">
        <v>1E-3</v>
      </c>
      <c r="X135" s="4">
        <v>2E-3</v>
      </c>
      <c r="Y135" s="4">
        <v>2E-3</v>
      </c>
      <c r="Z135" s="4">
        <v>2E-3</v>
      </c>
      <c r="AA135" s="4">
        <v>2E-3</v>
      </c>
      <c r="AB135" s="4">
        <v>2E-3</v>
      </c>
      <c r="AC135" s="4">
        <v>2E-3</v>
      </c>
      <c r="AD135" s="4">
        <v>3.0000000000000001E-3</v>
      </c>
      <c r="AE135" s="4">
        <v>3.0000000000000001E-3</v>
      </c>
      <c r="AF135" s="4">
        <v>1.2E-2</v>
      </c>
      <c r="AG135" s="4">
        <v>1.0999999999999999E-2</v>
      </c>
      <c r="AH135" s="4">
        <v>1.0999999999999999E-2</v>
      </c>
      <c r="AI135" s="4">
        <v>0.01</v>
      </c>
      <c r="AJ135" s="4">
        <v>3.0000000000000001E-3</v>
      </c>
      <c r="AK135" s="4">
        <v>4.0000000000000001E-3</v>
      </c>
      <c r="AL135" s="4">
        <v>4.0000000000000001E-3</v>
      </c>
      <c r="AM135" s="4">
        <v>4.0000000000000001E-3</v>
      </c>
      <c r="AN135" s="4">
        <v>6.0000000000000001E-3</v>
      </c>
      <c r="AO135" s="4">
        <v>7.0000000000000001E-3</v>
      </c>
      <c r="AP135" s="4">
        <v>8.0000000000000002E-3</v>
      </c>
      <c r="AQ135" s="4">
        <v>8.0000000000000002E-3</v>
      </c>
      <c r="AR135" s="4">
        <v>8.9999999999999993E-3</v>
      </c>
      <c r="AS135" s="4">
        <v>0.01</v>
      </c>
      <c r="AT135" s="4">
        <v>8.9999999999999993E-3</v>
      </c>
      <c r="AU135" s="4">
        <v>8.9999999999999993E-3</v>
      </c>
      <c r="AV135" s="4">
        <v>0.01</v>
      </c>
      <c r="AW135" s="4">
        <v>8.9999999999999993E-3</v>
      </c>
      <c r="AX135" s="4">
        <v>0.01</v>
      </c>
      <c r="AY135" s="4">
        <v>1.2999999999999999E-2</v>
      </c>
      <c r="AZ135" s="4">
        <v>1.7999999999999999E-2</v>
      </c>
      <c r="BA135" s="4">
        <v>0.03</v>
      </c>
      <c r="BB135" s="4">
        <v>0.246</v>
      </c>
      <c r="BC135" s="4">
        <v>0.39500000000000002</v>
      </c>
      <c r="BD135" s="4">
        <v>0.42</v>
      </c>
      <c r="BE135" s="4">
        <v>0.19</v>
      </c>
      <c r="BF135" s="4">
        <v>0</v>
      </c>
      <c r="BG135" s="4">
        <v>0</v>
      </c>
      <c r="BH135" s="4">
        <v>0</v>
      </c>
      <c r="BI135" s="4">
        <v>0</v>
      </c>
      <c r="BJ135" s="4">
        <v>0</v>
      </c>
      <c r="BK135" s="4">
        <v>0</v>
      </c>
      <c r="BL135" s="4">
        <v>0.23499999999999999</v>
      </c>
      <c r="BM135" s="4">
        <v>0.28199999999999997</v>
      </c>
      <c r="BN135" s="4">
        <v>0.377</v>
      </c>
      <c r="BO135" s="4">
        <v>0.35699999999999998</v>
      </c>
      <c r="BP135" s="4">
        <v>0</v>
      </c>
      <c r="BQ135" s="4">
        <v>0</v>
      </c>
      <c r="BR135" s="4">
        <v>0</v>
      </c>
      <c r="BS135" s="4">
        <v>0</v>
      </c>
      <c r="BT135" s="4">
        <v>0</v>
      </c>
      <c r="BU135" s="4">
        <v>0</v>
      </c>
      <c r="BV135" s="4">
        <v>2E-3</v>
      </c>
      <c r="BW135" s="4">
        <v>4.0000000000000001E-3</v>
      </c>
      <c r="BX135" s="4">
        <v>6.0000000000000001E-3</v>
      </c>
      <c r="BY135" s="4">
        <v>8.0000000000000002E-3</v>
      </c>
      <c r="BZ135" s="4">
        <v>8.9999999999999993E-3</v>
      </c>
      <c r="CA135" s="4">
        <v>8.9999999999999993E-3</v>
      </c>
      <c r="CB135" s="4">
        <v>8.9999999999999993E-3</v>
      </c>
      <c r="CC135" s="4">
        <v>8.0000000000000002E-3</v>
      </c>
      <c r="CD135" s="4">
        <v>1.2E-2</v>
      </c>
      <c r="CE135" s="4">
        <v>1.2999999999999999E-2</v>
      </c>
      <c r="CF135" s="4">
        <v>1.9E-2</v>
      </c>
      <c r="CG135" s="4">
        <v>2.3E-2</v>
      </c>
      <c r="CH135" s="4">
        <v>2.1000000000000001E-2</v>
      </c>
      <c r="CI135" s="4">
        <v>0.02</v>
      </c>
      <c r="CJ135" s="4">
        <v>2.1000000000000001E-2</v>
      </c>
      <c r="CK135" s="4">
        <v>0.02</v>
      </c>
      <c r="CL135" s="4">
        <v>2.1000000000000001E-2</v>
      </c>
      <c r="CM135" s="4">
        <v>2.1000000000000001E-2</v>
      </c>
      <c r="CN135" s="4">
        <v>2.4E-2</v>
      </c>
      <c r="CO135" s="4">
        <v>2.4E-2</v>
      </c>
      <c r="CP135" s="4">
        <v>2.4E-2</v>
      </c>
      <c r="CQ135" s="4">
        <v>3.2000000000000001E-2</v>
      </c>
      <c r="CR135" s="4">
        <v>0.03</v>
      </c>
      <c r="CS135" s="4">
        <v>2.4E-2</v>
      </c>
      <c r="CT135" s="4">
        <v>2.3E-2</v>
      </c>
      <c r="CU135" s="4">
        <v>2.5000000000000001E-2</v>
      </c>
      <c r="CV135" s="4">
        <v>5.2999999999999999E-2</v>
      </c>
      <c r="CW135" s="4">
        <v>4.1000000000000002E-2</v>
      </c>
      <c r="CX135" s="4">
        <v>4.5999999999999999E-2</v>
      </c>
      <c r="CY135" s="4">
        <v>3.4000000000000002E-2</v>
      </c>
      <c r="CZ135" s="4">
        <v>2.8000000000000001E-2</v>
      </c>
      <c r="DA135" s="4">
        <v>2.7E-2</v>
      </c>
      <c r="DB135" s="4">
        <v>2.3E-2</v>
      </c>
      <c r="DC135" s="4">
        <v>2.3E-2</v>
      </c>
      <c r="DD135" s="4">
        <v>0.02</v>
      </c>
      <c r="DE135" s="4">
        <v>2.5000000000000001E-2</v>
      </c>
      <c r="DF135" s="4">
        <v>2.7E-2</v>
      </c>
      <c r="DG135" s="4">
        <v>0.02</v>
      </c>
      <c r="DH135" s="4">
        <v>2.5000000000000001E-2</v>
      </c>
      <c r="DI135" s="4">
        <v>2.3E-2</v>
      </c>
      <c r="DJ135" s="4">
        <v>2.1999999999999999E-2</v>
      </c>
      <c r="DK135" s="4">
        <v>2.1000000000000001E-2</v>
      </c>
      <c r="DL135" s="4">
        <v>1.7999999999999999E-2</v>
      </c>
      <c r="DM135" s="4">
        <v>0.02</v>
      </c>
      <c r="DN135" s="4">
        <v>2.07E-2</v>
      </c>
    </row>
    <row r="136" spans="1:118" x14ac:dyDescent="0.45">
      <c r="A136" s="2" t="s">
        <v>16</v>
      </c>
      <c r="B136" t="s">
        <v>63</v>
      </c>
      <c r="D136" s="4">
        <v>0.06</v>
      </c>
      <c r="E136" s="4">
        <v>0.11</v>
      </c>
      <c r="F136" s="4">
        <v>6.4000000000000001E-2</v>
      </c>
      <c r="G136" s="4">
        <v>6.0999999999999999E-2</v>
      </c>
      <c r="H136" s="4">
        <v>0.06</v>
      </c>
      <c r="I136" s="4">
        <v>5.7000000000000002E-2</v>
      </c>
      <c r="J136" s="4">
        <v>6.2E-2</v>
      </c>
      <c r="K136" s="4">
        <v>6.7000000000000004E-2</v>
      </c>
      <c r="L136" s="4">
        <v>0.06</v>
      </c>
      <c r="M136" s="4">
        <v>5.6000000000000001E-2</v>
      </c>
      <c r="N136" s="4">
        <v>6.3E-2</v>
      </c>
      <c r="O136" s="4">
        <v>6.2E-2</v>
      </c>
      <c r="P136" s="4">
        <v>5.8000000000000003E-2</v>
      </c>
      <c r="Q136" s="4">
        <v>5.3999999999999999E-2</v>
      </c>
      <c r="R136" s="4">
        <v>6.0999999999999999E-2</v>
      </c>
      <c r="S136" s="4">
        <v>4.3999999999999997E-2</v>
      </c>
      <c r="T136" s="4">
        <v>5.8000000000000003E-2</v>
      </c>
      <c r="U136" s="4">
        <v>5.5E-2</v>
      </c>
      <c r="V136" s="4">
        <v>5.6000000000000001E-2</v>
      </c>
      <c r="W136" s="4">
        <v>5.3999999999999999E-2</v>
      </c>
      <c r="X136" s="4">
        <v>5.1999999999999998E-2</v>
      </c>
      <c r="Y136" s="4">
        <v>7.3999999999999996E-2</v>
      </c>
      <c r="Z136" s="4">
        <v>0.35</v>
      </c>
      <c r="AA136" s="4">
        <v>5.8000000000000003E-2</v>
      </c>
      <c r="AB136" s="4">
        <v>5.5E-2</v>
      </c>
      <c r="AC136" s="4">
        <v>6.0999999999999999E-2</v>
      </c>
      <c r="AD136" s="4">
        <v>6.7000000000000004E-2</v>
      </c>
      <c r="AE136" s="4">
        <v>0.94</v>
      </c>
      <c r="AF136" s="4">
        <v>0.81</v>
      </c>
      <c r="AG136" s="4">
        <v>6.4000000000000001E-2</v>
      </c>
      <c r="AH136" s="4">
        <v>7.1999999999999995E-2</v>
      </c>
      <c r="AI136" s="4">
        <v>0.112</v>
      </c>
      <c r="AJ136" s="4">
        <v>6.8000000000000005E-2</v>
      </c>
      <c r="AK136" s="4">
        <v>5.5E-2</v>
      </c>
      <c r="AL136" s="4">
        <v>7.1999999999999995E-2</v>
      </c>
      <c r="AM136" s="4">
        <v>0.127</v>
      </c>
      <c r="AN136" s="4">
        <v>8.5999999999999993E-2</v>
      </c>
      <c r="AO136" s="4">
        <v>7.1999999999999995E-2</v>
      </c>
      <c r="AP136" s="4">
        <v>0.224</v>
      </c>
      <c r="AQ136" s="4">
        <v>0.88200000000000001</v>
      </c>
      <c r="AR136" s="4">
        <v>0.123</v>
      </c>
      <c r="AS136" s="4">
        <v>0.122</v>
      </c>
      <c r="AT136" s="4">
        <v>0.10199999999999999</v>
      </c>
      <c r="AU136" s="4">
        <v>0.125</v>
      </c>
      <c r="AV136" s="4">
        <v>0.104</v>
      </c>
      <c r="AW136" s="4">
        <v>0.10100000000000001</v>
      </c>
      <c r="AX136" s="4">
        <v>0.16700000000000001</v>
      </c>
      <c r="AY136" s="4">
        <v>-9.8000000000000004E-2</v>
      </c>
      <c r="AZ136" s="4">
        <v>-6.5000000000000002E-2</v>
      </c>
      <c r="BA136" s="4">
        <v>-9.7000000000000003E-2</v>
      </c>
      <c r="BB136" s="4">
        <v>-2.4E-2</v>
      </c>
      <c r="BC136" s="4">
        <v>0</v>
      </c>
      <c r="BD136" s="4">
        <v>0</v>
      </c>
      <c r="BE136" s="4">
        <v>0</v>
      </c>
      <c r="BF136" s="4">
        <v>0</v>
      </c>
      <c r="BG136" s="4">
        <v>0</v>
      </c>
      <c r="BH136" s="4">
        <v>0</v>
      </c>
      <c r="BI136" s="4">
        <v>0</v>
      </c>
      <c r="BJ136" s="4">
        <v>0</v>
      </c>
      <c r="BK136" s="4">
        <v>0</v>
      </c>
      <c r="BL136" s="4">
        <v>26.693999999999999</v>
      </c>
      <c r="BM136" s="4">
        <v>0</v>
      </c>
      <c r="BN136" s="4">
        <v>0</v>
      </c>
      <c r="BO136" s="4">
        <v>0</v>
      </c>
      <c r="BP136" s="4">
        <v>0</v>
      </c>
      <c r="BQ136" s="4">
        <v>0</v>
      </c>
      <c r="BR136" s="4">
        <v>0</v>
      </c>
      <c r="BS136" s="4">
        <v>0</v>
      </c>
      <c r="BT136" s="4">
        <v>0</v>
      </c>
      <c r="BU136" s="4">
        <v>0</v>
      </c>
      <c r="BV136" s="4">
        <v>6.8000000000000005E-2</v>
      </c>
      <c r="BW136" s="4">
        <v>7.4999999999999997E-2</v>
      </c>
      <c r="BX136" s="4">
        <v>0.114</v>
      </c>
      <c r="BY136" s="4">
        <v>5.8999999999999997E-2</v>
      </c>
      <c r="BZ136" s="4">
        <v>8.1000000000000003E-2</v>
      </c>
      <c r="CA136" s="4">
        <v>0.25</v>
      </c>
      <c r="CB136" s="4">
        <v>6.9000000000000006E-2</v>
      </c>
      <c r="CC136" s="4">
        <v>9.2999999999999999E-2</v>
      </c>
      <c r="CD136" s="4">
        <v>-1.556</v>
      </c>
      <c r="CE136" s="4">
        <v>-0.20599999999999999</v>
      </c>
      <c r="CF136" s="4">
        <v>-2</v>
      </c>
      <c r="CG136" s="4">
        <v>0.186</v>
      </c>
      <c r="CH136" s="4">
        <v>0.74399999999999999</v>
      </c>
      <c r="CI136" s="4">
        <v>-0.11600000000000001</v>
      </c>
      <c r="CJ136" s="4">
        <v>0.26400000000000001</v>
      </c>
      <c r="CK136" s="4">
        <v>0.26200000000000001</v>
      </c>
      <c r="CL136" s="4">
        <v>-0.16800000000000001</v>
      </c>
      <c r="CM136" s="4">
        <v>-4.4999999999999998E-2</v>
      </c>
      <c r="CN136" s="4">
        <v>0.311</v>
      </c>
      <c r="CO136" s="4">
        <v>0.308</v>
      </c>
      <c r="CP136" s="4">
        <v>-0.22700000000000001</v>
      </c>
      <c r="CQ136" s="4">
        <v>-0.46400000000000002</v>
      </c>
      <c r="CR136" s="4">
        <v>0.42699999999999999</v>
      </c>
      <c r="CS136" s="4">
        <v>0.254</v>
      </c>
      <c r="CT136" s="4">
        <v>0.432</v>
      </c>
      <c r="CU136" s="4">
        <v>0.30499999999999999</v>
      </c>
      <c r="CV136" s="4">
        <v>0.161</v>
      </c>
      <c r="CW136" s="4">
        <v>-3.5000000000000003E-2</v>
      </c>
      <c r="CX136" s="4">
        <v>1</v>
      </c>
      <c r="CY136" s="4">
        <v>-4</v>
      </c>
      <c r="CZ136" s="4">
        <v>7.1999999999999995E-2</v>
      </c>
      <c r="DA136" s="4">
        <v>2.9089999999999998</v>
      </c>
      <c r="DB136" s="4">
        <v>0.16400000000000001</v>
      </c>
      <c r="DC136" s="4">
        <v>5.7000000000000002E-2</v>
      </c>
      <c r="DD136" s="4">
        <v>6.3E-2</v>
      </c>
      <c r="DE136" s="4">
        <v>9.1999999999999998E-2</v>
      </c>
      <c r="DF136" s="4">
        <v>8.8999999999999996E-2</v>
      </c>
      <c r="DG136" s="4">
        <v>0.36399999999999999</v>
      </c>
      <c r="DH136" s="4">
        <v>10.667</v>
      </c>
      <c r="DI136" s="4">
        <v>0.17599999999999999</v>
      </c>
      <c r="DJ136" s="4">
        <v>0.127</v>
      </c>
      <c r="DK136" s="4">
        <v>2.25</v>
      </c>
      <c r="DL136" s="4">
        <v>0.20599999999999999</v>
      </c>
      <c r="DM136" s="4">
        <v>-6.6000000000000003E-2</v>
      </c>
      <c r="DN136" s="4">
        <v>-1.1559999999999999</v>
      </c>
    </row>
    <row r="137" spans="1:118" x14ac:dyDescent="0.45">
      <c r="A137" s="2" t="s">
        <v>16</v>
      </c>
      <c r="B137" t="s">
        <v>60</v>
      </c>
      <c r="G137" s="4">
        <v>8.6999999999999994E-3</v>
      </c>
      <c r="H137" s="4">
        <v>9.4000000000000004E-3</v>
      </c>
      <c r="I137" s="4">
        <v>6.3E-3</v>
      </c>
      <c r="J137" s="4">
        <v>3.8999999999999998E-3</v>
      </c>
      <c r="K137" s="4">
        <v>-0.1411</v>
      </c>
      <c r="L137" s="4">
        <v>-0.17269999999999999</v>
      </c>
      <c r="M137" s="4">
        <v>-0.1774</v>
      </c>
      <c r="N137" s="4">
        <v>-0.17549999999999999</v>
      </c>
      <c r="O137" s="4">
        <v>-5.7999999999999996E-3</v>
      </c>
      <c r="P137" s="4">
        <v>-8.3999999999999995E-3</v>
      </c>
      <c r="Q137" s="4">
        <v>-7.4999999999999997E-3</v>
      </c>
      <c r="R137" s="4">
        <v>-9.1999999999999998E-3</v>
      </c>
      <c r="S137" s="4">
        <v>-0.1391</v>
      </c>
      <c r="T137" s="4">
        <v>2.5999999999999999E-3</v>
      </c>
      <c r="U137" s="4">
        <v>5.8999999999999999E-3</v>
      </c>
      <c r="V137" s="4">
        <v>-0.11990000000000001</v>
      </c>
      <c r="W137" s="4">
        <v>3.3999999999999998E-3</v>
      </c>
      <c r="X137" s="4">
        <v>-0.13</v>
      </c>
      <c r="Y137" s="4">
        <v>-0.13339999999999999</v>
      </c>
      <c r="Z137" s="4">
        <v>-6.7999999999999996E-3</v>
      </c>
      <c r="AA137" s="4">
        <v>-1.9E-3</v>
      </c>
      <c r="AB137" s="4">
        <v>3.8E-3</v>
      </c>
      <c r="AC137" s="4">
        <v>4.1000000000000003E-3</v>
      </c>
      <c r="AD137" s="4">
        <v>6.4000000000000003E-3</v>
      </c>
      <c r="AE137" s="4">
        <v>-9.7999999999999997E-3</v>
      </c>
      <c r="AF137" s="4">
        <v>1.5E-3</v>
      </c>
      <c r="AG137" s="4">
        <v>1.1000000000000001E-3</v>
      </c>
      <c r="AH137" s="4">
        <v>2.3E-3</v>
      </c>
      <c r="AI137" s="4">
        <v>1.1000000000000001E-3</v>
      </c>
      <c r="AJ137" s="4">
        <v>-1.9E-3</v>
      </c>
      <c r="AK137" s="4">
        <v>-1.1000000000000001E-3</v>
      </c>
      <c r="AL137" s="4">
        <v>-3.8E-3</v>
      </c>
      <c r="AM137" s="4">
        <v>1.24E-2</v>
      </c>
      <c r="AN137" s="4">
        <v>6.7999999999999996E-3</v>
      </c>
      <c r="AO137" s="4">
        <v>6.4000000000000003E-3</v>
      </c>
      <c r="AP137" s="4">
        <v>5.3E-3</v>
      </c>
      <c r="AQ137" s="4">
        <v>-1.9E-3</v>
      </c>
      <c r="AR137" s="4">
        <v>-3.0999999999999999E-3</v>
      </c>
      <c r="AS137" s="4">
        <v>-8.0000000000000004E-4</v>
      </c>
      <c r="AT137" s="4">
        <v>-8.0000000000000004E-4</v>
      </c>
      <c r="AU137" s="4">
        <v>7.1999999999999998E-3</v>
      </c>
      <c r="AV137" s="4">
        <v>1.1000000000000001E-3</v>
      </c>
      <c r="AW137" s="4">
        <v>4.5999999999999999E-3</v>
      </c>
      <c r="AX137" s="4">
        <v>1.41E-2</v>
      </c>
      <c r="AY137" s="4">
        <v>1.9800000000000002E-2</v>
      </c>
      <c r="AZ137" s="4">
        <v>3.5499999999999997E-2</v>
      </c>
      <c r="BA137" s="4">
        <v>3.0999999999999999E-3</v>
      </c>
      <c r="BB137" s="4">
        <v>-4.4200000000000003E-2</v>
      </c>
      <c r="BC137" s="4">
        <v>-5.1499999999999997E-2</v>
      </c>
      <c r="BD137" s="4">
        <v>-7.0000000000000007E-2</v>
      </c>
      <c r="BE137" s="4">
        <v>-3.9100000000000003E-2</v>
      </c>
      <c r="BF137" s="4">
        <v>-2.0999999999999999E-3</v>
      </c>
      <c r="BG137" s="4">
        <v>-4.4999999999999997E-3</v>
      </c>
      <c r="BH137" s="4">
        <v>-3.5000000000000001E-3</v>
      </c>
      <c r="BI137" s="4">
        <v>-3.5000000000000001E-3</v>
      </c>
      <c r="BJ137" s="4">
        <v>-3.0999999999999999E-3</v>
      </c>
      <c r="BK137" s="4">
        <v>-2.63E-2</v>
      </c>
      <c r="BL137" s="4">
        <v>-10.4772</v>
      </c>
      <c r="BM137" s="4">
        <v>-12.5243</v>
      </c>
      <c r="BN137" s="4">
        <v>-12.9793</v>
      </c>
      <c r="BO137" s="4">
        <v>-12.6668</v>
      </c>
      <c r="BP137" s="4">
        <v>-0.20430000000000001</v>
      </c>
      <c r="BQ137" s="4">
        <v>4.36E-2</v>
      </c>
      <c r="BR137" s="4">
        <v>0.1353</v>
      </c>
      <c r="BS137" s="4">
        <v>0.2238</v>
      </c>
      <c r="BT137" s="4">
        <v>0.21290000000000001</v>
      </c>
      <c r="BU137" s="4">
        <v>0.15620000000000001</v>
      </c>
      <c r="BV137" s="4">
        <v>9.5699999999999993E-2</v>
      </c>
      <c r="BW137" s="4">
        <v>-3.8E-3</v>
      </c>
      <c r="BX137" s="4">
        <v>2.8E-3</v>
      </c>
      <c r="BY137" s="4">
        <v>1.1900000000000001E-2</v>
      </c>
      <c r="BZ137" s="4">
        <v>2.9100000000000001E-2</v>
      </c>
      <c r="CA137" s="4">
        <v>4.65E-2</v>
      </c>
      <c r="CB137" s="4">
        <v>5.8599999999999999E-2</v>
      </c>
      <c r="CC137" s="4">
        <v>6.7799999999999999E-2</v>
      </c>
      <c r="CD137" s="4">
        <v>0.113</v>
      </c>
      <c r="CE137" s="4">
        <v>0.10290000000000001</v>
      </c>
      <c r="CF137" s="4">
        <v>0.16569999999999999</v>
      </c>
      <c r="CG137" s="4">
        <v>0.16500000000000001</v>
      </c>
      <c r="CH137" s="4">
        <v>0.1381</v>
      </c>
      <c r="CI137" s="4">
        <v>0.26079999999999998</v>
      </c>
      <c r="CJ137" s="4">
        <v>0.1308</v>
      </c>
      <c r="CK137" s="4">
        <v>0.16819999999999999</v>
      </c>
      <c r="CL137" s="4">
        <v>0.1757</v>
      </c>
      <c r="CM137" s="4">
        <v>0.1045</v>
      </c>
      <c r="CN137" s="4">
        <v>7.9600000000000004E-2</v>
      </c>
      <c r="CO137" s="4">
        <v>3.3399999999999999E-2</v>
      </c>
      <c r="CP137" s="4">
        <v>1.4800000000000001E-2</v>
      </c>
      <c r="CQ137" s="4">
        <v>-6.1699999999999998E-2</v>
      </c>
      <c r="CR137" s="4">
        <v>5.16E-2</v>
      </c>
      <c r="CS137" s="4">
        <v>3.0800000000000001E-2</v>
      </c>
      <c r="CT137" s="4">
        <v>-5.9999999999999995E-4</v>
      </c>
      <c r="CU137" s="4">
        <v>-7.0000000000000001E-3</v>
      </c>
      <c r="CV137" s="4">
        <v>-1.5E-3</v>
      </c>
      <c r="CW137" s="4">
        <v>2.4E-2</v>
      </c>
      <c r="CX137" s="4">
        <v>2.53E-2</v>
      </c>
      <c r="CY137" s="4">
        <v>3.1300000000000001E-2</v>
      </c>
      <c r="CZ137" s="4">
        <v>3.0000000000000001E-3</v>
      </c>
      <c r="DA137" s="4">
        <v>-6.7999999999999996E-3</v>
      </c>
      <c r="DB137" s="4">
        <v>1.04E-2</v>
      </c>
      <c r="DC137" s="4">
        <v>2.5100000000000001E-2</v>
      </c>
      <c r="DD137" s="4">
        <v>5.74E-2</v>
      </c>
      <c r="DE137" s="4">
        <v>8.2699999999999996E-2</v>
      </c>
      <c r="DF137" s="4">
        <v>0.1075</v>
      </c>
      <c r="DG137" s="4">
        <v>0.1087</v>
      </c>
      <c r="DH137" s="4">
        <v>9.9199999999999997E-2</v>
      </c>
      <c r="DI137" s="4">
        <v>8.7599999999999997E-2</v>
      </c>
      <c r="DJ137" s="4">
        <v>6.8000000000000005E-2</v>
      </c>
      <c r="DK137" s="4">
        <v>6.1800000000000001E-2</v>
      </c>
      <c r="DL137" s="4">
        <v>7.5399999999999995E-2</v>
      </c>
      <c r="DM137" s="4">
        <v>8.6999999999999994E-2</v>
      </c>
      <c r="DN137" s="4">
        <v>8.09E-2</v>
      </c>
    </row>
    <row r="138" spans="1:118" x14ac:dyDescent="0.45">
      <c r="A138" s="2" t="s">
        <v>16</v>
      </c>
      <c r="B138" t="s">
        <v>61</v>
      </c>
      <c r="C138" s="4">
        <v>3.0000000000000001E-3</v>
      </c>
      <c r="D138" s="4">
        <v>3.0000000000000001E-3</v>
      </c>
      <c r="E138" s="4">
        <v>4.0000000000000001E-3</v>
      </c>
      <c r="F138" s="4">
        <v>4.0000000000000001E-3</v>
      </c>
      <c r="G138" s="4">
        <v>1.2699999999999999E-2</v>
      </c>
      <c r="H138" s="4">
        <v>1.34E-2</v>
      </c>
      <c r="I138" s="4">
        <v>9.2999999999999992E-3</v>
      </c>
      <c r="J138" s="4">
        <v>6.8999999999999999E-3</v>
      </c>
      <c r="K138" s="4">
        <v>-0.1381</v>
      </c>
      <c r="L138" s="4">
        <v>-0.17069999999999999</v>
      </c>
      <c r="M138" s="4">
        <v>-0.1754</v>
      </c>
      <c r="N138" s="4">
        <v>-0.17249999999999999</v>
      </c>
      <c r="O138" s="4">
        <v>-3.8E-3</v>
      </c>
      <c r="P138" s="4">
        <v>-6.4000000000000003E-3</v>
      </c>
      <c r="Q138" s="4">
        <v>-5.4999999999999997E-3</v>
      </c>
      <c r="R138" s="4">
        <v>-7.1999999999999998E-3</v>
      </c>
      <c r="S138" s="4">
        <v>-0.1371</v>
      </c>
      <c r="T138" s="4">
        <v>4.5999999999999999E-3</v>
      </c>
      <c r="U138" s="4">
        <v>7.9000000000000008E-3</v>
      </c>
      <c r="V138" s="4">
        <v>-0.11890000000000001</v>
      </c>
      <c r="W138" s="4">
        <v>4.4000000000000003E-3</v>
      </c>
      <c r="X138" s="4">
        <v>-0.128</v>
      </c>
      <c r="Y138" s="4">
        <v>-0.13139999999999999</v>
      </c>
      <c r="Z138" s="4">
        <v>-4.7999999999999996E-3</v>
      </c>
      <c r="AA138" s="4">
        <v>1E-4</v>
      </c>
      <c r="AB138" s="4">
        <v>5.7999999999999996E-3</v>
      </c>
      <c r="AC138" s="4">
        <v>6.1000000000000004E-3</v>
      </c>
      <c r="AD138" s="4">
        <v>9.4000000000000004E-3</v>
      </c>
      <c r="AE138" s="4">
        <v>-6.7999999999999996E-3</v>
      </c>
      <c r="AF138" s="4">
        <v>1.35E-2</v>
      </c>
      <c r="AG138" s="4">
        <v>1.21E-2</v>
      </c>
      <c r="AH138" s="4">
        <v>1.3299999999999999E-2</v>
      </c>
      <c r="AI138" s="4">
        <v>1.11E-2</v>
      </c>
      <c r="AJ138" s="4">
        <v>1.1000000000000001E-3</v>
      </c>
      <c r="AK138" s="4">
        <v>2.8999999999999998E-3</v>
      </c>
      <c r="AL138" s="4">
        <v>2.0000000000000001E-4</v>
      </c>
      <c r="AM138" s="4">
        <v>1.6400000000000001E-2</v>
      </c>
      <c r="AN138" s="4">
        <v>1.2800000000000001E-2</v>
      </c>
      <c r="AO138" s="4">
        <v>1.34E-2</v>
      </c>
      <c r="AP138" s="4">
        <v>1.3299999999999999E-2</v>
      </c>
      <c r="AQ138" s="4">
        <v>6.1000000000000004E-3</v>
      </c>
      <c r="AR138" s="4">
        <v>5.8999999999999999E-3</v>
      </c>
      <c r="AS138" s="4">
        <v>9.1999999999999998E-3</v>
      </c>
      <c r="AT138" s="4">
        <v>8.2000000000000007E-3</v>
      </c>
      <c r="AU138" s="4">
        <v>1.6199999999999999E-2</v>
      </c>
      <c r="AV138" s="4">
        <v>1.11E-2</v>
      </c>
      <c r="AW138" s="4">
        <v>1.3599999999999999E-2</v>
      </c>
      <c r="AX138" s="4">
        <v>2.41E-2</v>
      </c>
      <c r="AY138" s="4">
        <v>3.2800000000000003E-2</v>
      </c>
      <c r="AZ138" s="4">
        <v>5.3499999999999999E-2</v>
      </c>
      <c r="BA138" s="4">
        <v>3.3099999999999997E-2</v>
      </c>
      <c r="BB138" s="4">
        <v>0.20180000000000001</v>
      </c>
      <c r="BC138" s="4">
        <v>0.34350000000000003</v>
      </c>
      <c r="BD138" s="4">
        <v>0.35</v>
      </c>
      <c r="BE138" s="4">
        <v>0.15090000000000001</v>
      </c>
      <c r="BF138" s="4">
        <v>-2.0999999999999999E-3</v>
      </c>
      <c r="BG138" s="4">
        <v>-4.4999999999999997E-3</v>
      </c>
      <c r="BH138" s="4">
        <v>-3.5000000000000001E-3</v>
      </c>
      <c r="BI138" s="4">
        <v>-3.5000000000000001E-3</v>
      </c>
      <c r="BJ138" s="4">
        <v>-3.0999999999999999E-3</v>
      </c>
      <c r="BK138" s="4">
        <v>-2.63E-2</v>
      </c>
      <c r="BL138" s="4">
        <v>-10.2422</v>
      </c>
      <c r="BM138" s="4">
        <v>-12.2423</v>
      </c>
      <c r="BN138" s="4">
        <v>-12.6023</v>
      </c>
      <c r="BO138" s="4">
        <v>-12.309799999999999</v>
      </c>
      <c r="BP138" s="4">
        <v>-0.20430000000000001</v>
      </c>
      <c r="BQ138" s="4">
        <v>4.36E-2</v>
      </c>
      <c r="BR138" s="4">
        <v>0.1353</v>
      </c>
      <c r="BS138" s="4">
        <v>0.2238</v>
      </c>
      <c r="BT138" s="4">
        <v>0.21290000000000001</v>
      </c>
      <c r="BU138" s="4">
        <v>0.15620000000000001</v>
      </c>
      <c r="BV138" s="4">
        <v>9.7699999999999995E-2</v>
      </c>
      <c r="BW138" s="4">
        <v>2.0000000000000001E-4</v>
      </c>
      <c r="BX138" s="4">
        <v>8.8000000000000005E-3</v>
      </c>
      <c r="BY138" s="4">
        <v>1.9900000000000001E-2</v>
      </c>
      <c r="BZ138" s="4">
        <v>3.8100000000000002E-2</v>
      </c>
      <c r="CA138" s="4">
        <v>5.5500000000000001E-2</v>
      </c>
      <c r="CB138" s="4">
        <v>6.7599999999999993E-2</v>
      </c>
      <c r="CC138" s="4">
        <v>7.5800000000000006E-2</v>
      </c>
      <c r="CD138" s="4">
        <v>0.125</v>
      </c>
      <c r="CE138" s="4">
        <v>0.1159</v>
      </c>
      <c r="CF138" s="4">
        <v>0.1847</v>
      </c>
      <c r="CG138" s="4">
        <v>0.188</v>
      </c>
      <c r="CH138" s="4">
        <v>0.15909999999999999</v>
      </c>
      <c r="CI138" s="4">
        <v>0.28079999999999999</v>
      </c>
      <c r="CJ138" s="4">
        <v>0.15179999999999999</v>
      </c>
      <c r="CK138" s="4">
        <v>0.18820000000000001</v>
      </c>
      <c r="CL138" s="4">
        <v>0.19670000000000001</v>
      </c>
      <c r="CM138" s="4">
        <v>0.1255</v>
      </c>
      <c r="CN138" s="4">
        <v>0.1036</v>
      </c>
      <c r="CO138" s="4">
        <v>5.74E-2</v>
      </c>
      <c r="CP138" s="4">
        <v>3.8800000000000001E-2</v>
      </c>
      <c r="CQ138" s="4">
        <v>-2.9700000000000001E-2</v>
      </c>
      <c r="CR138" s="4">
        <v>8.1600000000000006E-2</v>
      </c>
      <c r="CS138" s="4">
        <v>5.4800000000000001E-2</v>
      </c>
      <c r="CT138" s="4">
        <v>2.24E-2</v>
      </c>
      <c r="CU138" s="4">
        <v>1.7999999999999999E-2</v>
      </c>
      <c r="CV138" s="4">
        <v>5.1499999999999997E-2</v>
      </c>
      <c r="CW138" s="4">
        <v>6.5000000000000002E-2</v>
      </c>
      <c r="CX138" s="4">
        <v>7.1300000000000002E-2</v>
      </c>
      <c r="CY138" s="4">
        <v>6.5299999999999997E-2</v>
      </c>
      <c r="CZ138" s="4">
        <v>3.1E-2</v>
      </c>
      <c r="DA138" s="4">
        <v>2.0199999999999999E-2</v>
      </c>
      <c r="DB138" s="4">
        <v>3.3399999999999999E-2</v>
      </c>
      <c r="DC138" s="4">
        <v>4.8099999999999997E-2</v>
      </c>
      <c r="DD138" s="4">
        <v>7.7399999999999997E-2</v>
      </c>
      <c r="DE138" s="4">
        <v>0.1077</v>
      </c>
      <c r="DF138" s="4">
        <v>0.13450000000000001</v>
      </c>
      <c r="DG138" s="4">
        <v>0.12870000000000001</v>
      </c>
      <c r="DH138" s="4">
        <v>0.1242</v>
      </c>
      <c r="DI138" s="4">
        <v>0.1106</v>
      </c>
      <c r="DJ138" s="4">
        <v>0.09</v>
      </c>
      <c r="DK138" s="4">
        <v>8.2799999999999999E-2</v>
      </c>
      <c r="DL138" s="4">
        <v>9.3399999999999997E-2</v>
      </c>
      <c r="DM138" s="4">
        <v>0.107</v>
      </c>
      <c r="DN138" s="4">
        <v>0.1016</v>
      </c>
    </row>
    <row r="139" spans="1:118" x14ac:dyDescent="0.45">
      <c r="A139" s="3" t="s">
        <v>17</v>
      </c>
      <c r="B139" t="s">
        <v>49</v>
      </c>
      <c r="AQ139">
        <v>4225</v>
      </c>
      <c r="AR139">
        <v>3969</v>
      </c>
      <c r="AS139">
        <v>3429</v>
      </c>
      <c r="AT139">
        <v>3654</v>
      </c>
      <c r="AU139">
        <v>4163</v>
      </c>
      <c r="AV139">
        <v>5319</v>
      </c>
      <c r="AW139">
        <v>5252</v>
      </c>
      <c r="AX139">
        <v>3862</v>
      </c>
      <c r="AY139">
        <v>3151</v>
      </c>
      <c r="AZ139">
        <v>3907</v>
      </c>
      <c r="BA139">
        <v>2695</v>
      </c>
      <c r="BB139">
        <v>3108</v>
      </c>
      <c r="BC139">
        <v>3760</v>
      </c>
      <c r="BD139">
        <v>4196</v>
      </c>
      <c r="BE139">
        <v>3177</v>
      </c>
      <c r="BF139">
        <v>3478</v>
      </c>
      <c r="BG139">
        <v>3101</v>
      </c>
      <c r="BH139">
        <v>3370</v>
      </c>
      <c r="BI139">
        <v>2984</v>
      </c>
      <c r="BJ139">
        <v>3585</v>
      </c>
      <c r="BK139">
        <v>3105</v>
      </c>
      <c r="BL139">
        <v>3161</v>
      </c>
      <c r="BM139">
        <v>3514</v>
      </c>
      <c r="BN139">
        <v>3393</v>
      </c>
      <c r="BO139">
        <v>3491</v>
      </c>
      <c r="BP139">
        <v>3995</v>
      </c>
      <c r="BQ139">
        <v>4291</v>
      </c>
      <c r="BR139">
        <v>4796</v>
      </c>
      <c r="BS139">
        <v>5307</v>
      </c>
      <c r="BT139">
        <v>5767</v>
      </c>
      <c r="BU139">
        <v>5418</v>
      </c>
      <c r="BV139">
        <v>6071</v>
      </c>
      <c r="BW139">
        <v>8103</v>
      </c>
      <c r="BX139">
        <v>8688</v>
      </c>
      <c r="BY139">
        <v>9070</v>
      </c>
      <c r="BZ139">
        <v>7697</v>
      </c>
      <c r="CA139">
        <v>9574</v>
      </c>
      <c r="CB139">
        <v>10290</v>
      </c>
      <c r="CC139">
        <v>10374</v>
      </c>
      <c r="CD139">
        <v>9916</v>
      </c>
      <c r="CE139">
        <v>9622</v>
      </c>
      <c r="CF139">
        <v>9341</v>
      </c>
      <c r="CG139">
        <v>10277</v>
      </c>
      <c r="CH139">
        <v>10063</v>
      </c>
      <c r="CI139">
        <v>9235</v>
      </c>
      <c r="CJ139">
        <v>10600</v>
      </c>
      <c r="CK139">
        <v>12207</v>
      </c>
      <c r="CL139">
        <v>12949</v>
      </c>
      <c r="CM139">
        <v>10719</v>
      </c>
      <c r="CN139">
        <v>10983</v>
      </c>
      <c r="CO139">
        <v>10330</v>
      </c>
      <c r="CP139">
        <v>10817</v>
      </c>
      <c r="CQ139">
        <v>8653</v>
      </c>
      <c r="CR139">
        <v>10063</v>
      </c>
      <c r="CS139">
        <v>11077</v>
      </c>
      <c r="CT139">
        <v>12187</v>
      </c>
      <c r="CU139">
        <v>12475</v>
      </c>
      <c r="CV139">
        <v>6857</v>
      </c>
      <c r="CW139">
        <v>8340</v>
      </c>
      <c r="CX139">
        <v>9138</v>
      </c>
      <c r="CY139">
        <v>11480</v>
      </c>
      <c r="CZ139">
        <v>11839</v>
      </c>
      <c r="DA139">
        <v>12562</v>
      </c>
      <c r="DB139">
        <v>12936</v>
      </c>
      <c r="DC139">
        <v>14847</v>
      </c>
      <c r="DD139">
        <v>13850</v>
      </c>
      <c r="DE139">
        <v>10375</v>
      </c>
      <c r="DF139">
        <v>10003</v>
      </c>
      <c r="DG139">
        <v>10238</v>
      </c>
      <c r="DH139">
        <v>9508</v>
      </c>
      <c r="DI139">
        <v>9799</v>
      </c>
      <c r="DJ139">
        <v>11241</v>
      </c>
      <c r="DK139">
        <v>13886</v>
      </c>
      <c r="DL139">
        <v>14507</v>
      </c>
      <c r="DM139">
        <v>13503</v>
      </c>
      <c r="DN139">
        <v>16399</v>
      </c>
    </row>
    <row r="140" spans="1:118" x14ac:dyDescent="0.45">
      <c r="A140" s="3" t="s">
        <v>17</v>
      </c>
      <c r="B140" t="s">
        <v>50</v>
      </c>
      <c r="AU140" s="4">
        <v>-1.4800000000000001E-2</v>
      </c>
      <c r="AV140" s="4">
        <v>0.34010000000000001</v>
      </c>
      <c r="AW140" s="4">
        <v>0.53159999999999996</v>
      </c>
      <c r="AX140" s="4">
        <v>5.6800000000000003E-2</v>
      </c>
      <c r="AY140" s="4">
        <v>-0.24299999999999999</v>
      </c>
      <c r="AZ140" s="4">
        <v>-0.26550000000000001</v>
      </c>
      <c r="BA140" s="4">
        <v>-0.48680000000000001</v>
      </c>
      <c r="BB140" s="4">
        <v>-0.19500000000000001</v>
      </c>
      <c r="BC140" s="4">
        <v>0.19309999999999999</v>
      </c>
      <c r="BD140" s="4">
        <v>7.3999999999999996E-2</v>
      </c>
      <c r="BE140" s="4">
        <v>0.17879999999999999</v>
      </c>
      <c r="BF140" s="4">
        <v>0.1188</v>
      </c>
      <c r="BG140" s="4">
        <v>-0.17510000000000001</v>
      </c>
      <c r="BH140" s="4">
        <v>-0.19689999999999999</v>
      </c>
      <c r="BI140" s="4">
        <v>-6.0900000000000003E-2</v>
      </c>
      <c r="BJ140" s="4">
        <v>3.0700000000000002E-2</v>
      </c>
      <c r="BK140" s="4">
        <v>1.2999999999999999E-3</v>
      </c>
      <c r="BL140" s="4">
        <v>-6.1899999999999997E-2</v>
      </c>
      <c r="BM140" s="4">
        <v>0.1779</v>
      </c>
      <c r="BN140" s="4">
        <v>-5.3600000000000002E-2</v>
      </c>
      <c r="BO140" s="4">
        <v>0.1244</v>
      </c>
      <c r="BP140" s="4">
        <v>0.26369999999999999</v>
      </c>
      <c r="BQ140" s="4">
        <v>0.22109999999999999</v>
      </c>
      <c r="BR140" s="4">
        <v>0.4138</v>
      </c>
      <c r="BS140" s="4">
        <v>0.51990000000000003</v>
      </c>
      <c r="BT140" s="4">
        <v>0.44369999999999998</v>
      </c>
      <c r="BU140" s="4">
        <v>0.2626</v>
      </c>
      <c r="BV140" s="4">
        <v>0.26579999999999998</v>
      </c>
      <c r="BW140" s="4">
        <v>0.52700000000000002</v>
      </c>
      <c r="BX140" s="4">
        <v>0.50629999999999997</v>
      </c>
      <c r="BY140" s="4">
        <v>0.67400000000000004</v>
      </c>
      <c r="BZ140" s="4">
        <v>0.26779999999999998</v>
      </c>
      <c r="CA140" s="4">
        <v>0.18149999999999999</v>
      </c>
      <c r="CB140" s="4">
        <v>0.1845</v>
      </c>
      <c r="CC140" s="4">
        <v>0.14380000000000001</v>
      </c>
      <c r="CD140" s="4">
        <v>0.2883</v>
      </c>
      <c r="CE140" s="4">
        <v>5.0000000000000001E-3</v>
      </c>
      <c r="CF140" s="4">
        <v>-9.2200000000000004E-2</v>
      </c>
      <c r="CG140" s="4">
        <v>-9.4000000000000004E-3</v>
      </c>
      <c r="CH140" s="4">
        <v>1.4800000000000001E-2</v>
      </c>
      <c r="CI140" s="4">
        <v>-4.0099999999999997E-2</v>
      </c>
      <c r="CJ140" s="4">
        <v>0.13469999999999999</v>
      </c>
      <c r="CK140" s="4">
        <v>0.18779999999999999</v>
      </c>
      <c r="CL140" s="4">
        <v>0.2868</v>
      </c>
      <c r="CM140" s="4">
        <v>0.16059999999999999</v>
      </c>
      <c r="CN140" s="4">
        <v>3.61E-2</v>
      </c>
      <c r="CO140" s="4">
        <v>-0.15379999999999999</v>
      </c>
      <c r="CP140" s="4">
        <v>-0.1646</v>
      </c>
      <c r="CQ140" s="4">
        <v>-0.19270000000000001</v>
      </c>
      <c r="CR140" s="4">
        <v>-8.3699999999999997E-2</v>
      </c>
      <c r="CS140" s="4">
        <v>7.2300000000000003E-2</v>
      </c>
      <c r="CT140" s="4">
        <v>0.12659999999999999</v>
      </c>
      <c r="CU140" s="4">
        <v>0.44169999999999998</v>
      </c>
      <c r="CV140" s="4">
        <v>-0.31859999999999999</v>
      </c>
      <c r="CW140" s="4">
        <v>-0.24709999999999999</v>
      </c>
      <c r="CX140" s="4">
        <v>-0.25019999999999998</v>
      </c>
      <c r="CY140" s="4">
        <v>-7.9799999999999996E-2</v>
      </c>
      <c r="CZ140" s="4">
        <v>0.72650000000000003</v>
      </c>
      <c r="DA140" s="4">
        <v>0.50629999999999997</v>
      </c>
      <c r="DB140" s="4">
        <v>0.41570000000000001</v>
      </c>
      <c r="DC140" s="4">
        <v>0.29330000000000001</v>
      </c>
      <c r="DD140" s="4">
        <v>0.16980000000000001</v>
      </c>
      <c r="DE140" s="4">
        <v>-0.1741</v>
      </c>
      <c r="DF140" s="4">
        <v>-0.2268</v>
      </c>
      <c r="DG140" s="4">
        <v>-0.3105</v>
      </c>
      <c r="DH140" s="4">
        <v>-0.3135</v>
      </c>
      <c r="DI140" s="4">
        <v>-5.5500000000000001E-2</v>
      </c>
      <c r="DJ140" s="4">
        <v>0.12379999999999999</v>
      </c>
      <c r="DK140" s="4">
        <v>0.35630000000000001</v>
      </c>
      <c r="DL140" s="4">
        <v>0.52580000000000005</v>
      </c>
      <c r="DM140" s="4">
        <v>0.37809999999999999</v>
      </c>
      <c r="DN140" s="4">
        <v>0.37809999999999999</v>
      </c>
    </row>
    <row r="141" spans="1:118" x14ac:dyDescent="0.45">
      <c r="A141" s="3" t="s">
        <v>17</v>
      </c>
      <c r="B141" t="s">
        <v>51</v>
      </c>
      <c r="AK141">
        <v>-342</v>
      </c>
      <c r="AM141">
        <v>1039</v>
      </c>
      <c r="AO141">
        <v>-607</v>
      </c>
      <c r="AP141">
        <v>129</v>
      </c>
      <c r="AQ141">
        <v>6929</v>
      </c>
      <c r="AR141">
        <v>4018</v>
      </c>
      <c r="AS141">
        <v>3324</v>
      </c>
      <c r="AT141">
        <v>3586</v>
      </c>
      <c r="AU141">
        <v>3978</v>
      </c>
      <c r="AV141">
        <v>5227</v>
      </c>
      <c r="AW141">
        <v>4973</v>
      </c>
      <c r="AX141">
        <v>3952</v>
      </c>
      <c r="AY141">
        <v>3749</v>
      </c>
      <c r="AZ141">
        <v>4496</v>
      </c>
      <c r="BA141">
        <v>3397</v>
      </c>
      <c r="BB141">
        <v>3985</v>
      </c>
      <c r="BC141">
        <v>4795</v>
      </c>
      <c r="BD141">
        <v>5178</v>
      </c>
      <c r="BE141">
        <v>3821</v>
      </c>
      <c r="BF141">
        <v>4047</v>
      </c>
      <c r="BG141">
        <v>3761</v>
      </c>
      <c r="BH141">
        <v>4073</v>
      </c>
      <c r="BI141">
        <v>3118</v>
      </c>
      <c r="BJ141">
        <v>3928</v>
      </c>
      <c r="BK141">
        <v>3476</v>
      </c>
      <c r="BL141">
        <v>3583</v>
      </c>
      <c r="BM141">
        <v>3899</v>
      </c>
      <c r="BN141">
        <v>3806</v>
      </c>
      <c r="BO141">
        <v>3742</v>
      </c>
      <c r="BP141">
        <v>4333</v>
      </c>
      <c r="BQ141">
        <v>4335</v>
      </c>
      <c r="BR141">
        <v>5069</v>
      </c>
      <c r="BS141">
        <v>5519</v>
      </c>
      <c r="BT141">
        <v>6173</v>
      </c>
      <c r="BU141">
        <v>5478</v>
      </c>
      <c r="BV141">
        <v>6126</v>
      </c>
      <c r="BW141">
        <v>7457</v>
      </c>
      <c r="BX141">
        <v>11493</v>
      </c>
      <c r="BY141">
        <v>11287</v>
      </c>
      <c r="BZ141">
        <v>9742</v>
      </c>
      <c r="CA141">
        <v>11677</v>
      </c>
      <c r="CB141">
        <v>12486</v>
      </c>
      <c r="CC141">
        <v>11820</v>
      </c>
      <c r="CD141">
        <v>11709</v>
      </c>
      <c r="CE141">
        <v>11635</v>
      </c>
      <c r="CF141">
        <v>11000</v>
      </c>
      <c r="CG141">
        <v>11928</v>
      </c>
      <c r="CH141">
        <v>11756</v>
      </c>
      <c r="CI141">
        <v>9173</v>
      </c>
      <c r="CJ141">
        <v>12020</v>
      </c>
      <c r="CK141">
        <v>13204</v>
      </c>
      <c r="CL141">
        <v>12607</v>
      </c>
      <c r="CM141">
        <v>10368</v>
      </c>
      <c r="CN141">
        <v>10771</v>
      </c>
      <c r="CO141">
        <v>9744</v>
      </c>
      <c r="CP141">
        <v>10231</v>
      </c>
      <c r="CQ141">
        <v>8232</v>
      </c>
      <c r="CR141">
        <v>10196</v>
      </c>
      <c r="CS141">
        <v>10738</v>
      </c>
      <c r="CT141">
        <v>11917</v>
      </c>
      <c r="CU141">
        <v>12379</v>
      </c>
      <c r="CV141">
        <v>7245</v>
      </c>
      <c r="CW141">
        <v>8847</v>
      </c>
      <c r="CX141">
        <v>9361</v>
      </c>
      <c r="CY141">
        <v>11837</v>
      </c>
      <c r="CZ141">
        <v>11874</v>
      </c>
      <c r="DA141">
        <v>12155</v>
      </c>
      <c r="DB141">
        <v>11294</v>
      </c>
      <c r="DC141">
        <v>13997</v>
      </c>
      <c r="DD141">
        <v>14562</v>
      </c>
      <c r="DE141">
        <v>11472</v>
      </c>
      <c r="DF141">
        <v>10657</v>
      </c>
      <c r="DG141">
        <v>11608</v>
      </c>
      <c r="DH141">
        <v>10793</v>
      </c>
      <c r="DI141">
        <v>10770</v>
      </c>
      <c r="DJ141">
        <v>12123</v>
      </c>
      <c r="DK141">
        <v>15400</v>
      </c>
      <c r="DL141">
        <v>15264</v>
      </c>
      <c r="DM141">
        <v>13174</v>
      </c>
      <c r="DN141">
        <v>17380</v>
      </c>
    </row>
    <row r="142" spans="1:118" x14ac:dyDescent="0.45">
      <c r="A142" s="3" t="s">
        <v>17</v>
      </c>
      <c r="B142" t="s">
        <v>52</v>
      </c>
      <c r="AQ142">
        <v>4.38</v>
      </c>
      <c r="AR142">
        <v>4.0199999999999996</v>
      </c>
      <c r="AS142">
        <v>3.57</v>
      </c>
      <c r="AT142">
        <v>3.98</v>
      </c>
      <c r="AU142">
        <v>9.51</v>
      </c>
      <c r="AV142">
        <v>12.82</v>
      </c>
      <c r="AW142">
        <v>14.31</v>
      </c>
      <c r="AX142">
        <v>15.7</v>
      </c>
      <c r="AY142">
        <v>24.28</v>
      </c>
      <c r="AZ142">
        <v>53.05</v>
      </c>
      <c r="BA142">
        <v>-632.07000000000005</v>
      </c>
      <c r="BB142">
        <v>-14.87</v>
      </c>
      <c r="BC142">
        <v>-21</v>
      </c>
      <c r="BD142">
        <v>-19.190000000000001</v>
      </c>
      <c r="BE142">
        <v>-23.79</v>
      </c>
      <c r="BF142">
        <v>25.18</v>
      </c>
      <c r="BG142">
        <v>13.95</v>
      </c>
      <c r="BH142">
        <v>13.42</v>
      </c>
      <c r="BI142">
        <v>9.99</v>
      </c>
      <c r="BJ142">
        <v>11.62</v>
      </c>
      <c r="BK142">
        <v>8.39</v>
      </c>
      <c r="BL142">
        <v>7.98</v>
      </c>
      <c r="BM142">
        <v>10.44</v>
      </c>
      <c r="BN142">
        <v>10.36</v>
      </c>
      <c r="BO142">
        <v>9.4600000000000009</v>
      </c>
      <c r="BP142">
        <v>9.98</v>
      </c>
      <c r="BQ142">
        <v>9.18</v>
      </c>
      <c r="BR142">
        <v>7.65</v>
      </c>
      <c r="BS142">
        <v>8.74</v>
      </c>
      <c r="BT142">
        <v>9.26</v>
      </c>
      <c r="BU142">
        <v>8.82</v>
      </c>
      <c r="BV142">
        <v>12.81</v>
      </c>
      <c r="BW142">
        <v>20.16</v>
      </c>
      <c r="BX142">
        <v>30.38</v>
      </c>
      <c r="BY142">
        <v>34.880000000000003</v>
      </c>
      <c r="BZ142">
        <v>28.72</v>
      </c>
      <c r="CA142">
        <v>16.420000000000002</v>
      </c>
      <c r="CB142">
        <v>14.87</v>
      </c>
      <c r="CC142">
        <v>13.83</v>
      </c>
      <c r="CD142">
        <v>12.71</v>
      </c>
      <c r="CE142">
        <v>18.260000000000002</v>
      </c>
      <c r="CF142">
        <v>18.14</v>
      </c>
      <c r="CG142">
        <v>18.96</v>
      </c>
      <c r="CH142">
        <v>17.78</v>
      </c>
      <c r="CI142">
        <v>14.21</v>
      </c>
      <c r="CJ142">
        <v>16.36</v>
      </c>
      <c r="CK142">
        <v>16.34</v>
      </c>
      <c r="CL142">
        <v>17.13</v>
      </c>
      <c r="CM142">
        <v>13.9</v>
      </c>
      <c r="CN142">
        <v>13.8</v>
      </c>
      <c r="CO142">
        <v>13.76</v>
      </c>
      <c r="CP142">
        <v>13.16</v>
      </c>
      <c r="CQ142">
        <v>13.78</v>
      </c>
      <c r="CR142">
        <v>13.65</v>
      </c>
      <c r="CS142">
        <v>14.73</v>
      </c>
      <c r="CT142">
        <v>15.91</v>
      </c>
      <c r="CU142">
        <v>11.75</v>
      </c>
      <c r="CV142">
        <v>8.6300000000000008</v>
      </c>
      <c r="CW142">
        <v>9.9499999999999993</v>
      </c>
      <c r="CX142">
        <v>9.4600000000000009</v>
      </c>
      <c r="CY142">
        <v>8.0500000000000007</v>
      </c>
      <c r="CZ142">
        <v>5.66</v>
      </c>
      <c r="DA142">
        <v>5.38</v>
      </c>
      <c r="DB142">
        <v>4.8099999999999996</v>
      </c>
      <c r="DC142">
        <v>5.31</v>
      </c>
      <c r="DD142">
        <v>5.34</v>
      </c>
      <c r="DE142">
        <v>4.03</v>
      </c>
      <c r="DF142">
        <v>4.53</v>
      </c>
      <c r="DG142">
        <v>7.91</v>
      </c>
      <c r="DH142">
        <v>11.39</v>
      </c>
      <c r="DI142">
        <v>18.95</v>
      </c>
      <c r="DJ142">
        <v>19.350000000000001</v>
      </c>
      <c r="DK142">
        <v>26.86</v>
      </c>
      <c r="DL142">
        <v>17.61</v>
      </c>
      <c r="DM142">
        <v>14.82</v>
      </c>
      <c r="DN142">
        <v>17.84</v>
      </c>
    </row>
    <row r="143" spans="1:118" x14ac:dyDescent="0.45">
      <c r="A143" s="3" t="s">
        <v>17</v>
      </c>
      <c r="B143" t="s">
        <v>53</v>
      </c>
      <c r="AQ143">
        <v>0.44</v>
      </c>
      <c r="AR143">
        <v>0.37</v>
      </c>
      <c r="AS143">
        <v>0.28999999999999998</v>
      </c>
      <c r="AT143">
        <v>0.28999999999999998</v>
      </c>
      <c r="AU143">
        <v>0.44</v>
      </c>
      <c r="AV143">
        <v>0.63</v>
      </c>
      <c r="AW143">
        <v>0.72</v>
      </c>
      <c r="AX143">
        <v>0.64</v>
      </c>
      <c r="AY143">
        <v>0.57999999999999996</v>
      </c>
      <c r="AZ143">
        <v>0.75</v>
      </c>
      <c r="BA143">
        <v>0.55000000000000004</v>
      </c>
      <c r="BB143">
        <v>0.69</v>
      </c>
      <c r="BC143">
        <v>0.88</v>
      </c>
      <c r="BD143">
        <v>0.94</v>
      </c>
      <c r="BE143">
        <v>0.65</v>
      </c>
      <c r="BF143">
        <v>0.65</v>
      </c>
      <c r="BG143">
        <v>0.56000000000000005</v>
      </c>
      <c r="BH143">
        <v>0.63</v>
      </c>
      <c r="BI143">
        <v>0.56000000000000005</v>
      </c>
      <c r="BJ143">
        <v>0.69</v>
      </c>
      <c r="BK143">
        <v>0.56999999999999995</v>
      </c>
      <c r="BL143">
        <v>0.57999999999999996</v>
      </c>
      <c r="BM143">
        <v>0.68</v>
      </c>
      <c r="BN143">
        <v>0.68</v>
      </c>
      <c r="BO143">
        <v>0.73</v>
      </c>
      <c r="BP143">
        <v>0.82</v>
      </c>
      <c r="BQ143">
        <v>0.8</v>
      </c>
      <c r="BR143">
        <v>0.78</v>
      </c>
      <c r="BS143">
        <v>0.74</v>
      </c>
      <c r="BT143">
        <v>0.72</v>
      </c>
      <c r="BU143">
        <v>0.63</v>
      </c>
      <c r="BV143">
        <v>0.7</v>
      </c>
      <c r="BW143">
        <v>0.95</v>
      </c>
      <c r="BX143">
        <v>1.05</v>
      </c>
      <c r="BY143">
        <v>1.1200000000000001</v>
      </c>
      <c r="BZ143">
        <v>0.96</v>
      </c>
      <c r="CA143">
        <v>1.19</v>
      </c>
      <c r="CB143">
        <v>1.24</v>
      </c>
      <c r="CC143">
        <v>1.2</v>
      </c>
      <c r="CD143">
        <v>1.1100000000000001</v>
      </c>
      <c r="CE143">
        <v>1.44</v>
      </c>
      <c r="CF143">
        <v>1.41</v>
      </c>
      <c r="CG143">
        <v>1.53</v>
      </c>
      <c r="CH143">
        <v>1.52</v>
      </c>
      <c r="CI143">
        <v>1.27</v>
      </c>
      <c r="CJ143">
        <v>1.45</v>
      </c>
      <c r="CK143">
        <v>1.77</v>
      </c>
      <c r="CL143">
        <v>1.96</v>
      </c>
      <c r="CM143">
        <v>1.4</v>
      </c>
      <c r="CN143">
        <v>1.42</v>
      </c>
      <c r="CO143">
        <v>1.33</v>
      </c>
      <c r="CP143">
        <v>1.37</v>
      </c>
      <c r="CQ143">
        <v>1.1399999999999999</v>
      </c>
      <c r="CR143">
        <v>1.32</v>
      </c>
      <c r="CS143">
        <v>1.45</v>
      </c>
      <c r="CT143">
        <v>1.56</v>
      </c>
      <c r="CU143">
        <v>1.47</v>
      </c>
      <c r="CV143">
        <v>0.82</v>
      </c>
      <c r="CW143">
        <v>0.97</v>
      </c>
      <c r="CX143">
        <v>0.98</v>
      </c>
      <c r="CY143">
        <v>1.07</v>
      </c>
      <c r="CZ143">
        <v>0.97</v>
      </c>
      <c r="DA143">
        <v>0.92</v>
      </c>
      <c r="DB143">
        <v>0.89</v>
      </c>
      <c r="DC143">
        <v>0.95</v>
      </c>
      <c r="DD143">
        <v>0.88</v>
      </c>
      <c r="DE143">
        <v>0.72</v>
      </c>
      <c r="DF143">
        <v>0.72</v>
      </c>
      <c r="DG143">
        <v>0.89</v>
      </c>
      <c r="DH143">
        <v>0.88</v>
      </c>
      <c r="DI143">
        <v>0.87</v>
      </c>
      <c r="DJ143">
        <v>1.03</v>
      </c>
      <c r="DK143">
        <v>1.18</v>
      </c>
      <c r="DL143">
        <v>1.1499999999999999</v>
      </c>
      <c r="DM143">
        <v>1.07</v>
      </c>
      <c r="DN143">
        <v>1.29</v>
      </c>
    </row>
    <row r="144" spans="1:118" x14ac:dyDescent="0.45">
      <c r="A144" s="3" t="s">
        <v>17</v>
      </c>
      <c r="B144" t="s">
        <v>54</v>
      </c>
      <c r="AQ144">
        <v>1.29</v>
      </c>
      <c r="AR144">
        <v>1.58</v>
      </c>
      <c r="AS144">
        <v>1.34</v>
      </c>
      <c r="AT144">
        <v>1.39</v>
      </c>
      <c r="AU144">
        <v>1.2</v>
      </c>
      <c r="AV144">
        <v>1.52</v>
      </c>
      <c r="AW144">
        <v>1.48</v>
      </c>
      <c r="AX144">
        <v>1.1299999999999999</v>
      </c>
      <c r="AY144">
        <v>0.97</v>
      </c>
      <c r="AZ144">
        <v>1.21</v>
      </c>
      <c r="BA144">
        <v>0.87</v>
      </c>
      <c r="BB144">
        <v>1.1000000000000001</v>
      </c>
      <c r="BC144">
        <v>1.34</v>
      </c>
      <c r="BD144">
        <v>1.54</v>
      </c>
      <c r="BE144">
        <v>1.02</v>
      </c>
      <c r="BF144">
        <v>1.08</v>
      </c>
      <c r="BG144">
        <v>0.93</v>
      </c>
      <c r="BH144">
        <v>1.02</v>
      </c>
      <c r="BI144">
        <v>0.88</v>
      </c>
      <c r="BJ144">
        <v>1.04</v>
      </c>
      <c r="BK144">
        <v>0.91</v>
      </c>
      <c r="BL144">
        <v>0.92</v>
      </c>
      <c r="BM144">
        <v>1</v>
      </c>
      <c r="BN144">
        <v>0.97</v>
      </c>
      <c r="BO144">
        <v>0.96</v>
      </c>
      <c r="BP144">
        <v>1.07</v>
      </c>
      <c r="BQ144">
        <v>1.1100000000000001</v>
      </c>
      <c r="BR144">
        <v>1.1599999999999999</v>
      </c>
      <c r="BS144">
        <v>1.24</v>
      </c>
      <c r="BT144">
        <v>1.34</v>
      </c>
      <c r="BU144">
        <v>1.24</v>
      </c>
      <c r="BV144">
        <v>1.36</v>
      </c>
      <c r="BW144">
        <v>1.6</v>
      </c>
      <c r="BX144">
        <v>1.48</v>
      </c>
      <c r="BY144">
        <v>1.52</v>
      </c>
      <c r="BZ144">
        <v>1.29</v>
      </c>
      <c r="CA144">
        <v>1.6</v>
      </c>
      <c r="CB144">
        <v>1.76</v>
      </c>
      <c r="CC144">
        <v>1.74</v>
      </c>
      <c r="CD144">
        <v>1.71</v>
      </c>
      <c r="CE144">
        <v>1.67</v>
      </c>
      <c r="CF144">
        <v>1.63</v>
      </c>
      <c r="CG144">
        <v>1.77</v>
      </c>
      <c r="CH144">
        <v>1.71</v>
      </c>
      <c r="CI144">
        <v>1.54</v>
      </c>
      <c r="CJ144">
        <v>1.77</v>
      </c>
      <c r="CK144">
        <v>2.02</v>
      </c>
      <c r="CL144">
        <v>2.46</v>
      </c>
      <c r="CM144">
        <v>2.41</v>
      </c>
      <c r="CN144">
        <v>2.46</v>
      </c>
      <c r="CO144">
        <v>2.2400000000000002</v>
      </c>
      <c r="CP144">
        <v>2.31</v>
      </c>
      <c r="CQ144">
        <v>1.87</v>
      </c>
      <c r="CR144">
        <v>2.11</v>
      </c>
      <c r="CS144">
        <v>2.23</v>
      </c>
      <c r="CT144">
        <v>2.37</v>
      </c>
      <c r="CU144">
        <v>2.3199999999999998</v>
      </c>
      <c r="CV144">
        <v>1.34</v>
      </c>
      <c r="CW144">
        <v>1.31</v>
      </c>
      <c r="CX144">
        <v>1.28</v>
      </c>
      <c r="CY144">
        <v>1.38</v>
      </c>
      <c r="CZ144">
        <v>1.45</v>
      </c>
      <c r="DA144">
        <v>1.42</v>
      </c>
      <c r="DB144">
        <v>1.39</v>
      </c>
      <c r="DC144">
        <v>1.58</v>
      </c>
      <c r="DD144">
        <v>1.72</v>
      </c>
      <c r="DE144">
        <v>1.55</v>
      </c>
      <c r="DF144">
        <v>1.75</v>
      </c>
      <c r="DG144">
        <v>1.67</v>
      </c>
      <c r="DH144">
        <v>1.54</v>
      </c>
      <c r="DI144">
        <v>1.57</v>
      </c>
      <c r="DJ144">
        <v>1.83</v>
      </c>
      <c r="DK144">
        <v>2.0099999999999998</v>
      </c>
      <c r="DL144">
        <v>2.04</v>
      </c>
      <c r="DM144">
        <v>1.86</v>
      </c>
      <c r="DN144">
        <v>2.29</v>
      </c>
    </row>
    <row r="145" spans="1:118" x14ac:dyDescent="0.45">
      <c r="A145" s="3" t="s">
        <v>17</v>
      </c>
      <c r="B145" t="s">
        <v>55</v>
      </c>
      <c r="AQ145">
        <v>4.13</v>
      </c>
      <c r="AR145">
        <v>4.45</v>
      </c>
      <c r="AS145">
        <v>4.4000000000000004</v>
      </c>
      <c r="AT145">
        <v>4.7699999999999996</v>
      </c>
      <c r="AU145">
        <v>10.46</v>
      </c>
      <c r="AV145">
        <v>10.01</v>
      </c>
      <c r="AW145">
        <v>12.79</v>
      </c>
      <c r="AX145">
        <v>12.98</v>
      </c>
      <c r="AY145">
        <v>13.59</v>
      </c>
      <c r="AZ145">
        <v>43.62</v>
      </c>
      <c r="BA145">
        <v>-74.150000000000006</v>
      </c>
      <c r="BB145">
        <v>-28.59</v>
      </c>
      <c r="BC145">
        <v>-40.43</v>
      </c>
      <c r="BD145">
        <v>36.54</v>
      </c>
      <c r="BE145">
        <v>11.79</v>
      </c>
      <c r="BF145">
        <v>9.73</v>
      </c>
      <c r="BG145">
        <v>9.6199999999999992</v>
      </c>
      <c r="BH145">
        <v>29.8</v>
      </c>
      <c r="BI145">
        <v>31.81</v>
      </c>
      <c r="BJ145">
        <v>105.12</v>
      </c>
      <c r="BK145">
        <v>23.07</v>
      </c>
      <c r="BL145">
        <v>21.05</v>
      </c>
      <c r="BM145">
        <v>48.74</v>
      </c>
      <c r="BN145">
        <v>26.8</v>
      </c>
      <c r="BO145">
        <v>47.18</v>
      </c>
      <c r="BP145">
        <v>41.31</v>
      </c>
      <c r="BQ145">
        <v>15.63</v>
      </c>
      <c r="BR145">
        <v>12.58</v>
      </c>
      <c r="BS145">
        <v>9.81</v>
      </c>
      <c r="BT145">
        <v>10.86</v>
      </c>
      <c r="BU145">
        <v>10.58</v>
      </c>
      <c r="BV145">
        <v>13.96</v>
      </c>
      <c r="BW145">
        <v>23.9</v>
      </c>
      <c r="BX145">
        <v>68.41</v>
      </c>
      <c r="BY145">
        <v>83.98</v>
      </c>
      <c r="BZ145">
        <v>30.07</v>
      </c>
      <c r="CA145">
        <v>24.93</v>
      </c>
      <c r="CB145">
        <v>14.37</v>
      </c>
      <c r="CC145">
        <v>12.65</v>
      </c>
      <c r="CD145">
        <v>12.46</v>
      </c>
      <c r="CE145">
        <v>12.56</v>
      </c>
      <c r="CF145">
        <v>12.39</v>
      </c>
      <c r="CG145">
        <v>16.63</v>
      </c>
      <c r="CH145">
        <v>13.9</v>
      </c>
      <c r="CI145">
        <v>10.52</v>
      </c>
      <c r="CJ145">
        <v>13.35</v>
      </c>
      <c r="CK145">
        <v>13.76</v>
      </c>
      <c r="CL145">
        <v>16.27</v>
      </c>
      <c r="CM145">
        <v>18.11</v>
      </c>
      <c r="CN145">
        <v>16.82</v>
      </c>
      <c r="CO145">
        <v>14.33</v>
      </c>
      <c r="CP145">
        <v>13.61</v>
      </c>
      <c r="CQ145">
        <v>9.82</v>
      </c>
      <c r="CR145">
        <v>12.04</v>
      </c>
      <c r="CS145">
        <v>12.67</v>
      </c>
      <c r="CT145">
        <v>13.9</v>
      </c>
      <c r="CU145">
        <v>12.12</v>
      </c>
      <c r="CV145">
        <v>6.01</v>
      </c>
      <c r="CW145">
        <v>6.85</v>
      </c>
      <c r="CX145">
        <v>7.05</v>
      </c>
      <c r="CY145">
        <v>7.82</v>
      </c>
      <c r="CZ145">
        <v>5.85</v>
      </c>
      <c r="DA145">
        <v>5.19</v>
      </c>
      <c r="DB145">
        <v>4.21</v>
      </c>
      <c r="DC145">
        <v>3.75</v>
      </c>
      <c r="DD145">
        <v>3.51</v>
      </c>
      <c r="DE145">
        <v>2.65</v>
      </c>
      <c r="DF145">
        <v>2.31</v>
      </c>
      <c r="DG145">
        <v>2.4300000000000002</v>
      </c>
      <c r="DH145">
        <v>1.91</v>
      </c>
      <c r="DI145">
        <v>1.67</v>
      </c>
      <c r="DJ145">
        <v>2.06</v>
      </c>
      <c r="DK145">
        <v>2.19</v>
      </c>
      <c r="DL145">
        <v>2.23</v>
      </c>
      <c r="DM145">
        <v>2.19</v>
      </c>
      <c r="DN145">
        <v>2.7</v>
      </c>
    </row>
    <row r="146" spans="1:118" x14ac:dyDescent="0.45">
      <c r="A146" s="3" t="s">
        <v>17</v>
      </c>
      <c r="B146" t="s">
        <v>56</v>
      </c>
      <c r="AQ146">
        <v>3.21</v>
      </c>
      <c r="AR146">
        <v>3.14</v>
      </c>
      <c r="AS146">
        <v>2.74</v>
      </c>
      <c r="AT146">
        <v>2.79</v>
      </c>
      <c r="AU146">
        <v>5.79</v>
      </c>
      <c r="AV146">
        <v>6.69</v>
      </c>
      <c r="AW146">
        <v>8.5500000000000007</v>
      </c>
      <c r="AX146">
        <v>9.18</v>
      </c>
      <c r="AY146">
        <v>9.35</v>
      </c>
      <c r="AZ146">
        <v>21.95</v>
      </c>
      <c r="BA146">
        <v>57.21</v>
      </c>
      <c r="BB146">
        <v>-165.43</v>
      </c>
      <c r="BC146">
        <v>817.3</v>
      </c>
      <c r="BD146">
        <v>20.2</v>
      </c>
      <c r="BE146">
        <v>9.08</v>
      </c>
      <c r="BF146">
        <v>8.1199999999999992</v>
      </c>
      <c r="BG146">
        <v>8.15</v>
      </c>
      <c r="BH146">
        <v>20.56</v>
      </c>
      <c r="BI146">
        <v>20.58</v>
      </c>
      <c r="BJ146">
        <v>43.88</v>
      </c>
      <c r="BK146">
        <v>16.47</v>
      </c>
      <c r="BL146">
        <v>15.05</v>
      </c>
      <c r="BM146">
        <v>27.56</v>
      </c>
      <c r="BN146">
        <v>19.420000000000002</v>
      </c>
      <c r="BO146">
        <v>31.74</v>
      </c>
      <c r="BP146">
        <v>30.38</v>
      </c>
      <c r="BQ146">
        <v>13.58</v>
      </c>
      <c r="BR146">
        <v>11.11</v>
      </c>
      <c r="BS146">
        <v>8.56</v>
      </c>
      <c r="BT146">
        <v>9.17</v>
      </c>
      <c r="BU146">
        <v>8.4499999999999993</v>
      </c>
      <c r="BV146">
        <v>10.34</v>
      </c>
      <c r="BW146">
        <v>16.739999999999998</v>
      </c>
      <c r="BX146">
        <v>31.25</v>
      </c>
      <c r="BY146">
        <v>35.020000000000003</v>
      </c>
      <c r="BZ146">
        <v>17.940000000000001</v>
      </c>
      <c r="CA146">
        <v>16.12</v>
      </c>
      <c r="CB146">
        <v>11.73</v>
      </c>
      <c r="CC146">
        <v>10.44</v>
      </c>
      <c r="CD146">
        <v>10.14</v>
      </c>
      <c r="CE146">
        <v>10.119999999999999</v>
      </c>
      <c r="CF146">
        <v>9.32</v>
      </c>
      <c r="CG146">
        <v>10.98</v>
      </c>
      <c r="CH146">
        <v>9.84</v>
      </c>
      <c r="CI146">
        <v>7.95</v>
      </c>
      <c r="CJ146">
        <v>9.8699999999999992</v>
      </c>
      <c r="CK146">
        <v>11.31</v>
      </c>
      <c r="CL146">
        <v>13.21</v>
      </c>
      <c r="CM146">
        <v>14.54</v>
      </c>
      <c r="CN146">
        <v>14.62</v>
      </c>
      <c r="CO146">
        <v>12.98</v>
      </c>
      <c r="CP146">
        <v>12.8</v>
      </c>
      <c r="CQ146">
        <v>9.18</v>
      </c>
      <c r="CR146">
        <v>10.93</v>
      </c>
      <c r="CS146">
        <v>11.48</v>
      </c>
      <c r="CT146">
        <v>12.54</v>
      </c>
      <c r="CU146">
        <v>11.13</v>
      </c>
      <c r="CV146">
        <v>5.57</v>
      </c>
      <c r="CW146">
        <v>6.41</v>
      </c>
      <c r="CX146">
        <v>6.59</v>
      </c>
      <c r="CY146">
        <v>7.27</v>
      </c>
      <c r="CZ146">
        <v>5.54</v>
      </c>
      <c r="DA146">
        <v>4.9400000000000004</v>
      </c>
      <c r="DB146">
        <v>4.03</v>
      </c>
      <c r="DC146">
        <v>3.63</v>
      </c>
      <c r="DD146">
        <v>3.38</v>
      </c>
      <c r="DE146">
        <v>2.5499999999999998</v>
      </c>
      <c r="DF146">
        <v>2.2400000000000002</v>
      </c>
      <c r="DG146">
        <v>2.35</v>
      </c>
      <c r="DH146">
        <v>1.86</v>
      </c>
      <c r="DI146">
        <v>1.63</v>
      </c>
      <c r="DJ146">
        <v>2.0099999999999998</v>
      </c>
      <c r="DK146">
        <v>2.14</v>
      </c>
      <c r="DL146">
        <v>2.1800000000000002</v>
      </c>
      <c r="DM146">
        <v>2.15</v>
      </c>
      <c r="DN146">
        <v>2.64</v>
      </c>
    </row>
    <row r="147" spans="1:118" x14ac:dyDescent="0.45">
      <c r="A147" s="3" t="s">
        <v>17</v>
      </c>
      <c r="B147" t="s">
        <v>57</v>
      </c>
      <c r="AK147">
        <v>0.02</v>
      </c>
      <c r="AM147">
        <v>0.28999999999999998</v>
      </c>
      <c r="AO147">
        <v>0</v>
      </c>
      <c r="AP147">
        <v>0.27</v>
      </c>
      <c r="AQ147">
        <v>0.98</v>
      </c>
      <c r="AR147">
        <v>0.24</v>
      </c>
      <c r="AS147">
        <v>0.22</v>
      </c>
      <c r="AT147">
        <v>0.22</v>
      </c>
      <c r="AU147">
        <v>0.14000000000000001</v>
      </c>
      <c r="AV147">
        <v>0.14000000000000001</v>
      </c>
      <c r="AW147">
        <v>0.14000000000000001</v>
      </c>
      <c r="AX147">
        <v>0.19</v>
      </c>
      <c r="AY147">
        <v>0.36</v>
      </c>
      <c r="AZ147">
        <v>0.37</v>
      </c>
      <c r="BA147">
        <v>0.38</v>
      </c>
      <c r="BB147">
        <v>0.48</v>
      </c>
      <c r="BC147">
        <v>0.48</v>
      </c>
      <c r="BD147">
        <v>0.48</v>
      </c>
      <c r="BE147">
        <v>0.35</v>
      </c>
      <c r="BF147">
        <v>0.27</v>
      </c>
      <c r="BG147">
        <v>0.26</v>
      </c>
      <c r="BH147">
        <v>0.26</v>
      </c>
      <c r="BI147">
        <v>0.22</v>
      </c>
      <c r="BJ147">
        <v>0.23</v>
      </c>
      <c r="BK147">
        <v>0.28000000000000003</v>
      </c>
      <c r="BL147">
        <v>0.28000000000000003</v>
      </c>
      <c r="BM147">
        <v>0.27</v>
      </c>
      <c r="BN147">
        <v>0.28999999999999998</v>
      </c>
      <c r="BO147">
        <v>0.25</v>
      </c>
      <c r="BP147">
        <v>0.28999999999999998</v>
      </c>
      <c r="BQ147">
        <v>0.25</v>
      </c>
      <c r="BR147">
        <v>0.33</v>
      </c>
      <c r="BS147">
        <v>0.31</v>
      </c>
      <c r="BT147">
        <v>0.32</v>
      </c>
      <c r="BU147">
        <v>0.31</v>
      </c>
      <c r="BV147">
        <v>0.3</v>
      </c>
      <c r="BW147">
        <v>0.26</v>
      </c>
      <c r="BX147">
        <v>0.56999999999999995</v>
      </c>
      <c r="BY147">
        <v>0.56000000000000005</v>
      </c>
      <c r="BZ147">
        <v>0.54</v>
      </c>
      <c r="CA147">
        <v>0.47</v>
      </c>
      <c r="CB147">
        <v>0.5</v>
      </c>
      <c r="CC147">
        <v>0.48</v>
      </c>
      <c r="CD147">
        <v>0.49</v>
      </c>
      <c r="CE147">
        <v>0.49</v>
      </c>
      <c r="CF147">
        <v>0.48</v>
      </c>
      <c r="CG147">
        <v>0.48</v>
      </c>
      <c r="CH147">
        <v>0.47</v>
      </c>
      <c r="CI147">
        <v>0.16</v>
      </c>
      <c r="CJ147">
        <v>0.46</v>
      </c>
      <c r="CK147">
        <v>0.4</v>
      </c>
      <c r="CL147">
        <v>0.17</v>
      </c>
      <c r="CM147">
        <v>0.17</v>
      </c>
      <c r="CN147">
        <v>0.17</v>
      </c>
      <c r="CO147">
        <v>0.16</v>
      </c>
      <c r="CP147">
        <v>0.18</v>
      </c>
      <c r="CQ147">
        <v>0.18</v>
      </c>
      <c r="CR147">
        <v>0.26</v>
      </c>
      <c r="CS147">
        <v>0.26</v>
      </c>
      <c r="CT147">
        <v>0.25</v>
      </c>
      <c r="CU147">
        <v>0.24</v>
      </c>
      <c r="CV147">
        <v>0.25</v>
      </c>
      <c r="CW147">
        <v>0.45</v>
      </c>
      <c r="CX147">
        <v>0.43</v>
      </c>
      <c r="CY147">
        <v>0.37</v>
      </c>
      <c r="CZ147">
        <v>0.37</v>
      </c>
      <c r="DA147">
        <v>0.35</v>
      </c>
      <c r="DB147">
        <v>0.38</v>
      </c>
      <c r="DC147">
        <v>0.37</v>
      </c>
      <c r="DD147">
        <v>0.43</v>
      </c>
      <c r="DE147">
        <v>0.53</v>
      </c>
      <c r="DF147">
        <v>0.55000000000000004</v>
      </c>
      <c r="DG147">
        <v>0.6</v>
      </c>
      <c r="DH147">
        <v>0.66</v>
      </c>
      <c r="DI147">
        <v>0.66</v>
      </c>
      <c r="DJ147">
        <v>0.66</v>
      </c>
      <c r="DK147">
        <v>0.62</v>
      </c>
      <c r="DL147">
        <v>0.6</v>
      </c>
      <c r="DM147">
        <v>0.63</v>
      </c>
      <c r="DN147">
        <v>0.63</v>
      </c>
    </row>
    <row r="148" spans="1:118" x14ac:dyDescent="0.45">
      <c r="A148" s="3" t="s">
        <v>17</v>
      </c>
      <c r="B148" t="s">
        <v>58</v>
      </c>
      <c r="AL148">
        <v>259.55</v>
      </c>
      <c r="AM148">
        <v>12.94</v>
      </c>
      <c r="AN148">
        <v>433.94</v>
      </c>
      <c r="AO148">
        <v>614.66</v>
      </c>
      <c r="AP148">
        <v>59.23</v>
      </c>
      <c r="AQ148">
        <v>6.25</v>
      </c>
      <c r="AR148">
        <v>4.4400000000000004</v>
      </c>
      <c r="AS148">
        <v>4.8600000000000003</v>
      </c>
      <c r="AT148">
        <v>4.5999999999999996</v>
      </c>
      <c r="AU148">
        <v>5.54</v>
      </c>
      <c r="AV148">
        <v>11.72</v>
      </c>
      <c r="AW148">
        <v>11.08</v>
      </c>
      <c r="AX148">
        <v>1.19</v>
      </c>
      <c r="AY148">
        <v>-3.84</v>
      </c>
      <c r="AZ148">
        <v>3.23</v>
      </c>
      <c r="BA148">
        <v>1.57</v>
      </c>
      <c r="BB148">
        <v>-22.92</v>
      </c>
      <c r="BC148">
        <v>-0.9</v>
      </c>
      <c r="BD148">
        <v>-0.09</v>
      </c>
      <c r="BE148">
        <v>15.67</v>
      </c>
      <c r="BF148">
        <v>14.48</v>
      </c>
      <c r="BG148">
        <v>12.81</v>
      </c>
      <c r="BH148">
        <v>5.2</v>
      </c>
      <c r="BI148">
        <v>18.27</v>
      </c>
      <c r="BJ148">
        <v>10.6</v>
      </c>
      <c r="BK148">
        <v>15.28</v>
      </c>
      <c r="BL148">
        <v>5.93</v>
      </c>
      <c r="BM148">
        <v>9.7200000000000006</v>
      </c>
      <c r="BN148">
        <v>9.09</v>
      </c>
      <c r="BO148">
        <v>14.15</v>
      </c>
      <c r="BP148">
        <v>8.4</v>
      </c>
      <c r="BQ148">
        <v>15.25</v>
      </c>
      <c r="BR148">
        <v>17</v>
      </c>
      <c r="BS148">
        <v>9.7100000000000009</v>
      </c>
      <c r="BT148">
        <v>6.91</v>
      </c>
      <c r="BU148">
        <v>11</v>
      </c>
      <c r="BV148">
        <v>6.41</v>
      </c>
      <c r="BW148">
        <v>5.95</v>
      </c>
      <c r="BX148">
        <v>-1</v>
      </c>
      <c r="BY148">
        <v>6.03</v>
      </c>
      <c r="BZ148">
        <v>6.22</v>
      </c>
      <c r="CA148">
        <v>21.16</v>
      </c>
      <c r="CB148">
        <v>5.39</v>
      </c>
      <c r="CC148">
        <v>9.06</v>
      </c>
      <c r="CD148">
        <v>7.26</v>
      </c>
      <c r="CF148">
        <v>4.62</v>
      </c>
      <c r="CG148">
        <v>10.029999999999999</v>
      </c>
      <c r="CH148">
        <v>14.56</v>
      </c>
      <c r="CI148">
        <v>40.11</v>
      </c>
      <c r="CJ148">
        <v>9.81</v>
      </c>
      <c r="CK148">
        <v>31.54</v>
      </c>
      <c r="CL148">
        <v>26.3</v>
      </c>
      <c r="CM148">
        <v>24.89</v>
      </c>
      <c r="CN148">
        <v>12.64</v>
      </c>
      <c r="CO148">
        <v>25.82</v>
      </c>
      <c r="CP148">
        <v>32.89</v>
      </c>
      <c r="CQ148">
        <v>6</v>
      </c>
      <c r="CR148">
        <v>23.58</v>
      </c>
      <c r="CS148">
        <v>30.33</v>
      </c>
      <c r="CT148">
        <v>26.75</v>
      </c>
      <c r="CU148">
        <v>40.82</v>
      </c>
      <c r="CV148">
        <v>-6.42</v>
      </c>
      <c r="CW148">
        <v>19.95</v>
      </c>
      <c r="CX148">
        <v>18.62</v>
      </c>
      <c r="CY148">
        <v>34.18</v>
      </c>
      <c r="CZ148">
        <v>28.54</v>
      </c>
      <c r="DA148">
        <v>27</v>
      </c>
      <c r="DB148">
        <v>36</v>
      </c>
      <c r="DC148">
        <v>38.61</v>
      </c>
      <c r="DD148">
        <v>19.53</v>
      </c>
      <c r="DE148">
        <v>24.84</v>
      </c>
      <c r="DF148">
        <v>18.79</v>
      </c>
      <c r="DG148">
        <v>-1.31</v>
      </c>
      <c r="DH148">
        <v>-7.0000000000000007E-2</v>
      </c>
      <c r="DI148">
        <v>8.19</v>
      </c>
      <c r="DJ148">
        <v>13.89</v>
      </c>
      <c r="DK148">
        <v>-1.71</v>
      </c>
      <c r="DL148">
        <v>7.35</v>
      </c>
      <c r="DM148">
        <v>9.98</v>
      </c>
      <c r="DN148">
        <v>7.37</v>
      </c>
    </row>
    <row r="149" spans="1:118" x14ac:dyDescent="0.45">
      <c r="A149" s="3" t="s">
        <v>17</v>
      </c>
      <c r="B149" t="s">
        <v>59</v>
      </c>
      <c r="AM149" s="4">
        <v>7.0999999999999994E-2</v>
      </c>
      <c r="AO149" s="4">
        <v>0.31119999999999998</v>
      </c>
      <c r="AP149" s="4">
        <v>0.32969999999999999</v>
      </c>
      <c r="AQ149" s="4">
        <v>0.21829999999999999</v>
      </c>
      <c r="AR149" s="4">
        <v>0.4879</v>
      </c>
      <c r="AS149" s="4">
        <v>0.50049999999999994</v>
      </c>
      <c r="AT149" s="4">
        <v>0.49359999999999998</v>
      </c>
      <c r="AU149" s="4">
        <v>0.22969999999999999</v>
      </c>
      <c r="AV149" s="4">
        <v>0.21340000000000001</v>
      </c>
      <c r="AW149" s="4">
        <v>0.187</v>
      </c>
      <c r="AX149" s="4">
        <v>0.25740000000000002</v>
      </c>
      <c r="AY149" s="4">
        <v>0.24210000000000001</v>
      </c>
      <c r="AZ149" s="4">
        <v>0.22750000000000001</v>
      </c>
      <c r="BA149" s="4">
        <v>0.21690000000000001</v>
      </c>
      <c r="BB149" s="4">
        <v>0.10630000000000001</v>
      </c>
      <c r="BC149" s="4">
        <v>7.9500000000000001E-2</v>
      </c>
      <c r="BD149" s="4">
        <v>8.4000000000000005E-2</v>
      </c>
      <c r="BE149" s="4">
        <v>9.8900000000000002E-2</v>
      </c>
      <c r="BF149" s="4">
        <v>0.12239999999999999</v>
      </c>
      <c r="BG149" s="4">
        <v>6.6799999999999998E-2</v>
      </c>
      <c r="BH149" s="4">
        <v>5.9799999999999999E-2</v>
      </c>
      <c r="BI149" s="4">
        <v>6.7699999999999996E-2</v>
      </c>
      <c r="BJ149" s="4">
        <v>6.8900000000000003E-2</v>
      </c>
      <c r="BK149" s="4">
        <v>8.7900000000000006E-2</v>
      </c>
      <c r="BL149" s="4">
        <v>8.3099999999999993E-2</v>
      </c>
      <c r="BM149" s="4">
        <v>5.3199999999999997E-2</v>
      </c>
      <c r="BN149" s="4">
        <v>3.6600000000000001E-2</v>
      </c>
      <c r="BO149" s="4">
        <v>7.1800000000000003E-2</v>
      </c>
      <c r="BP149" s="4">
        <v>7.3200000000000001E-2</v>
      </c>
      <c r="BQ149" s="4">
        <v>8.7300000000000003E-2</v>
      </c>
      <c r="BR149" s="4">
        <v>0.1242</v>
      </c>
      <c r="BS149" s="4">
        <v>0.16200000000000001</v>
      </c>
      <c r="BT149" s="4">
        <v>0.19370000000000001</v>
      </c>
      <c r="BU149" s="4">
        <v>0.2203</v>
      </c>
      <c r="BV149" s="4">
        <v>0.2031</v>
      </c>
      <c r="BW149" s="4">
        <v>0.17530000000000001</v>
      </c>
      <c r="BX149" s="4">
        <v>8.6599999999999996E-2</v>
      </c>
      <c r="BY149" s="4">
        <v>6.5199999999999994E-2</v>
      </c>
      <c r="BZ149" s="4">
        <v>5.04E-2</v>
      </c>
      <c r="CA149" s="4">
        <v>3.5299999999999998E-2</v>
      </c>
      <c r="CB149" s="4">
        <v>5.5199999999999999E-2</v>
      </c>
      <c r="CC149" s="4">
        <v>6.1899999999999997E-2</v>
      </c>
      <c r="CD149" s="4">
        <v>6.83E-2</v>
      </c>
      <c r="CE149" s="4">
        <v>6.3899999999999998E-2</v>
      </c>
      <c r="CF149" s="4">
        <v>6.2600000000000003E-2</v>
      </c>
      <c r="CG149" s="4">
        <v>6.6000000000000003E-2</v>
      </c>
      <c r="CH149" s="4">
        <v>6.5799999999999997E-2</v>
      </c>
      <c r="CI149" s="4">
        <v>0.1012</v>
      </c>
      <c r="CJ149" s="4">
        <v>7.8200000000000006E-2</v>
      </c>
      <c r="CK149" s="4">
        <v>7.8899999999999998E-2</v>
      </c>
      <c r="CL149" s="4">
        <v>0.10780000000000001</v>
      </c>
      <c r="CM149" s="4">
        <v>0.13550000000000001</v>
      </c>
      <c r="CN149" s="4">
        <v>0.14149999999999999</v>
      </c>
      <c r="CO149" s="4">
        <v>0.1472</v>
      </c>
      <c r="CP149" s="4">
        <v>0.1565</v>
      </c>
      <c r="CQ149" s="4">
        <v>0.1216</v>
      </c>
      <c r="CR149" s="4">
        <v>0.12770000000000001</v>
      </c>
      <c r="CS149" s="4">
        <v>0.12570000000000001</v>
      </c>
      <c r="CT149" s="4">
        <v>0.12529999999999999</v>
      </c>
      <c r="CU149" s="4">
        <v>0.1648</v>
      </c>
      <c r="CV149" s="4">
        <v>0.127</v>
      </c>
      <c r="CW149" s="4">
        <v>9.3899999999999997E-2</v>
      </c>
      <c r="CX149" s="4">
        <v>0.1</v>
      </c>
      <c r="CY149" s="4">
        <v>0.1313</v>
      </c>
      <c r="CZ149" s="4">
        <v>0.19470000000000001</v>
      </c>
      <c r="DA149" s="4">
        <v>0.20349999999999999</v>
      </c>
      <c r="DB149" s="4">
        <v>0.21360000000000001</v>
      </c>
      <c r="DC149" s="4">
        <v>0.22009999999999999</v>
      </c>
      <c r="DD149" s="4">
        <v>0.22889999999999999</v>
      </c>
      <c r="DE149" s="4">
        <v>0.25840000000000002</v>
      </c>
      <c r="DF149" s="4">
        <v>0.2591</v>
      </c>
      <c r="DG149" s="4">
        <v>0.1358</v>
      </c>
      <c r="DH149" s="4">
        <v>8.48E-2</v>
      </c>
      <c r="DI149" s="4">
        <v>5.67E-2</v>
      </c>
      <c r="DJ149" s="4">
        <v>6.6900000000000001E-2</v>
      </c>
      <c r="DK149" s="4">
        <v>5.33E-2</v>
      </c>
      <c r="DL149" s="4">
        <v>8.1799999999999998E-2</v>
      </c>
      <c r="DM149" s="4">
        <v>8.7300000000000003E-2</v>
      </c>
    </row>
    <row r="150" spans="1:118" x14ac:dyDescent="0.45">
      <c r="A150" s="3" t="s">
        <v>17</v>
      </c>
      <c r="B150" t="s">
        <v>62</v>
      </c>
      <c r="AQ150" s="4">
        <v>0.01</v>
      </c>
      <c r="AR150" s="4">
        <v>2.4E-2</v>
      </c>
      <c r="AS150" s="4">
        <v>4.2000000000000003E-2</v>
      </c>
      <c r="AT150" s="4">
        <v>5.2999999999999999E-2</v>
      </c>
      <c r="AU150" s="4">
        <v>4.9000000000000002E-2</v>
      </c>
      <c r="AV150" s="4">
        <v>4.9000000000000002E-2</v>
      </c>
      <c r="AW150" s="4">
        <v>0.05</v>
      </c>
      <c r="AX150" s="4">
        <v>6.9000000000000006E-2</v>
      </c>
      <c r="AY150" s="4">
        <v>8.2000000000000003E-2</v>
      </c>
      <c r="AZ150" s="4">
        <v>6.5000000000000002E-2</v>
      </c>
      <c r="BA150" s="4">
        <v>9.5000000000000001E-2</v>
      </c>
      <c r="BB150" s="4">
        <v>8.2000000000000003E-2</v>
      </c>
      <c r="BC150" s="4">
        <v>5.8999999999999997E-2</v>
      </c>
      <c r="BD150" s="4">
        <v>4.5999999999999999E-2</v>
      </c>
      <c r="BE150" s="4">
        <v>5.5E-2</v>
      </c>
      <c r="BF150" s="4">
        <v>0.04</v>
      </c>
      <c r="BG150" s="4">
        <v>4.4999999999999998E-2</v>
      </c>
      <c r="BH150" s="4">
        <v>0.04</v>
      </c>
      <c r="BI150" s="4">
        <v>4.8000000000000001E-2</v>
      </c>
      <c r="BJ150" s="4">
        <v>4.2000000000000003E-2</v>
      </c>
      <c r="BK150" s="4">
        <v>0.05</v>
      </c>
      <c r="BL150" s="4">
        <v>4.7E-2</v>
      </c>
      <c r="BM150" s="4">
        <v>3.7999999999999999E-2</v>
      </c>
      <c r="BN150" s="4">
        <v>3.5999999999999997E-2</v>
      </c>
      <c r="BO150" s="4">
        <v>0.03</v>
      </c>
      <c r="BP150" s="4">
        <v>2.8000000000000001E-2</v>
      </c>
      <c r="BQ150" s="4">
        <v>2.7E-2</v>
      </c>
      <c r="BR150" s="4">
        <v>2.5000000000000001E-2</v>
      </c>
      <c r="BS150" s="4">
        <v>2.5000000000000001E-2</v>
      </c>
      <c r="BT150" s="4">
        <v>2.4E-2</v>
      </c>
      <c r="BU150" s="4">
        <v>2.5999999999999999E-2</v>
      </c>
      <c r="BV150" s="4">
        <v>2.4E-2</v>
      </c>
      <c r="BW150" s="4">
        <v>0.02</v>
      </c>
      <c r="BX150" s="4">
        <v>2.1999999999999999E-2</v>
      </c>
      <c r="BY150" s="4">
        <v>2.1000000000000001E-2</v>
      </c>
      <c r="BZ150" s="4">
        <v>2.5999999999999999E-2</v>
      </c>
      <c r="CA150" s="4">
        <v>2.1000000000000001E-2</v>
      </c>
      <c r="CB150" s="4">
        <v>0.02</v>
      </c>
      <c r="CC150" s="4">
        <v>0.02</v>
      </c>
      <c r="CD150" s="4">
        <v>2.1999999999999999E-2</v>
      </c>
      <c r="CE150" s="4">
        <v>2.3E-2</v>
      </c>
      <c r="CF150" s="4">
        <v>2.4E-2</v>
      </c>
      <c r="CG150" s="4">
        <v>2.1999999999999999E-2</v>
      </c>
      <c r="CH150" s="4">
        <v>2.3E-2</v>
      </c>
      <c r="CI150" s="4">
        <v>2.5999999999999999E-2</v>
      </c>
      <c r="CJ150" s="4">
        <v>2.4E-2</v>
      </c>
      <c r="CK150" s="4">
        <v>2.1000000000000001E-2</v>
      </c>
      <c r="CL150" s="4">
        <v>2.1000000000000001E-2</v>
      </c>
      <c r="CM150" s="4">
        <v>2.5999999999999999E-2</v>
      </c>
      <c r="CN150" s="4">
        <v>2.7E-2</v>
      </c>
      <c r="CO150" s="4">
        <v>0.03</v>
      </c>
      <c r="CP150" s="4">
        <v>0.03</v>
      </c>
      <c r="CQ150" s="4">
        <v>3.7999999999999999E-2</v>
      </c>
      <c r="CR150" s="4">
        <v>3.3000000000000002E-2</v>
      </c>
      <c r="CS150" s="4">
        <v>0.03</v>
      </c>
      <c r="CT150" s="4">
        <v>2.8000000000000001E-2</v>
      </c>
      <c r="CU150" s="4">
        <v>2.8000000000000001E-2</v>
      </c>
      <c r="CV150" s="4">
        <v>5.0999999999999997E-2</v>
      </c>
      <c r="CW150" s="4">
        <v>4.2000000000000003E-2</v>
      </c>
      <c r="CX150" s="4">
        <v>4.2000000000000003E-2</v>
      </c>
      <c r="CY150" s="4">
        <v>3.5000000000000003E-2</v>
      </c>
      <c r="CZ150" s="4">
        <v>3.4000000000000002E-2</v>
      </c>
      <c r="DA150" s="4">
        <v>3.2000000000000001E-2</v>
      </c>
      <c r="DB150" s="4">
        <v>3.3000000000000002E-2</v>
      </c>
      <c r="DC150" s="4">
        <v>0.03</v>
      </c>
      <c r="DD150" s="4">
        <v>3.4000000000000002E-2</v>
      </c>
      <c r="DE150" s="4">
        <v>4.7E-2</v>
      </c>
      <c r="DF150" s="4">
        <v>4.9000000000000002E-2</v>
      </c>
      <c r="DG150" s="4">
        <v>4.7E-2</v>
      </c>
      <c r="DH150" s="4">
        <v>5.0999999999999997E-2</v>
      </c>
      <c r="DI150" s="4">
        <v>0.05</v>
      </c>
      <c r="DJ150" s="4">
        <v>4.3999999999999997E-2</v>
      </c>
      <c r="DK150" s="4">
        <v>3.5999999999999997E-2</v>
      </c>
      <c r="DL150" s="4">
        <v>3.5000000000000003E-2</v>
      </c>
      <c r="DM150" s="4">
        <v>3.7999999999999999E-2</v>
      </c>
      <c r="DN150" s="4">
        <v>3.2000000000000001E-2</v>
      </c>
    </row>
    <row r="151" spans="1:118" x14ac:dyDescent="0.45">
      <c r="A151" s="3" t="s">
        <v>17</v>
      </c>
      <c r="B151" t="s">
        <v>63</v>
      </c>
      <c r="AL151" s="4">
        <v>0</v>
      </c>
      <c r="AM151" s="4">
        <v>0</v>
      </c>
      <c r="AP151" s="4">
        <v>0</v>
      </c>
      <c r="AQ151" s="4">
        <v>7.9000000000000001E-2</v>
      </c>
      <c r="AR151" s="4">
        <v>0.47499999999999998</v>
      </c>
      <c r="AS151" s="4">
        <v>0.38200000000000001</v>
      </c>
      <c r="AT151" s="4">
        <v>0.39200000000000002</v>
      </c>
      <c r="AU151" s="4">
        <v>1.034</v>
      </c>
      <c r="AV151" s="4">
        <v>0.78900000000000003</v>
      </c>
      <c r="AW151" s="4">
        <v>0.76900000000000002</v>
      </c>
      <c r="AX151" s="4">
        <v>10</v>
      </c>
      <c r="AY151" s="4">
        <v>-1.5</v>
      </c>
      <c r="AZ151" s="4">
        <v>2.3079999999999998</v>
      </c>
      <c r="BA151" s="4">
        <v>10</v>
      </c>
      <c r="BB151" s="4">
        <v>-0.316</v>
      </c>
      <c r="BC151" s="4">
        <v>-2.1429999999999998</v>
      </c>
      <c r="BD151" s="4">
        <v>-2.5</v>
      </c>
      <c r="BE151" s="4">
        <v>0.375</v>
      </c>
      <c r="BF151" s="4">
        <v>0.46899999999999997</v>
      </c>
      <c r="BG151" s="4">
        <v>0.48399999999999999</v>
      </c>
      <c r="BH151" s="4">
        <v>2.1429999999999998</v>
      </c>
      <c r="BI151" s="4">
        <v>0.29499999999999998</v>
      </c>
      <c r="BJ151" s="4">
        <v>0.48599999999999999</v>
      </c>
      <c r="BK151" s="4">
        <v>0.30499999999999999</v>
      </c>
      <c r="BL151" s="4">
        <v>0.63200000000000001</v>
      </c>
      <c r="BM151" s="4">
        <v>0.33300000000000002</v>
      </c>
      <c r="BN151" s="4">
        <v>0.35299999999999998</v>
      </c>
      <c r="BO151" s="4">
        <v>0.154</v>
      </c>
      <c r="BP151" s="4">
        <v>0.41199999999999998</v>
      </c>
      <c r="BQ151" s="4">
        <v>0.20899999999999999</v>
      </c>
      <c r="BR151" s="4">
        <v>0.13200000000000001</v>
      </c>
      <c r="BS151" s="4">
        <v>0.23499999999999999</v>
      </c>
      <c r="BT151" s="4">
        <v>0.4</v>
      </c>
      <c r="BU151" s="4">
        <v>0.26200000000000001</v>
      </c>
      <c r="BW151" s="4">
        <v>0.6</v>
      </c>
      <c r="BZ151" s="4">
        <v>0.439</v>
      </c>
      <c r="CA151" s="4">
        <v>0.52800000000000002</v>
      </c>
      <c r="CB151" s="4">
        <v>0.61299999999999999</v>
      </c>
      <c r="CC151" s="4">
        <v>0.33300000000000002</v>
      </c>
      <c r="CD151" s="4">
        <v>0.38900000000000001</v>
      </c>
      <c r="CE151" s="4">
        <v>0.39600000000000002</v>
      </c>
      <c r="CF151" s="4">
        <v>0.77800000000000002</v>
      </c>
      <c r="CG151" s="4">
        <v>0.30399999999999999</v>
      </c>
      <c r="CH151" s="4">
        <v>0.35</v>
      </c>
      <c r="CI151" s="4">
        <v>0.29799999999999999</v>
      </c>
      <c r="CJ151" s="4">
        <v>0.96199999999999997</v>
      </c>
      <c r="CK151" s="4">
        <v>0.38500000000000001</v>
      </c>
      <c r="CL151" s="4">
        <v>0.39700000000000002</v>
      </c>
      <c r="CM151" s="4">
        <v>0.3</v>
      </c>
      <c r="CN151" s="4">
        <v>0.83299999999999996</v>
      </c>
      <c r="CO151" s="4">
        <v>0.32600000000000001</v>
      </c>
      <c r="CP151" s="4">
        <v>0.34899999999999998</v>
      </c>
      <c r="CQ151" s="4">
        <v>1.875</v>
      </c>
      <c r="CR151" s="4">
        <v>0.41299999999999998</v>
      </c>
      <c r="CS151" s="4">
        <v>0.32</v>
      </c>
      <c r="CT151" s="4">
        <v>0.33700000000000002</v>
      </c>
      <c r="CU151" s="4">
        <v>0.26400000000000001</v>
      </c>
      <c r="CV151" s="4">
        <v>-1.5</v>
      </c>
      <c r="CW151" s="4">
        <v>0.29499999999999998</v>
      </c>
      <c r="CX151" s="4">
        <v>0.254</v>
      </c>
      <c r="CY151" s="4">
        <v>0.129</v>
      </c>
      <c r="CZ151" s="4">
        <v>0.17199999999999999</v>
      </c>
      <c r="DA151" s="4">
        <v>0.187</v>
      </c>
      <c r="DB151" s="4">
        <v>0.154</v>
      </c>
      <c r="DC151" s="4">
        <v>0.13700000000000001</v>
      </c>
      <c r="DD151" s="4">
        <v>0.31</v>
      </c>
      <c r="DE151" s="4">
        <v>0.22800000000000001</v>
      </c>
      <c r="DF151" s="4">
        <v>0.33100000000000002</v>
      </c>
      <c r="DG151" s="4">
        <v>22.5</v>
      </c>
      <c r="DH151" s="4">
        <v>-2.0449999999999999</v>
      </c>
      <c r="DI151" s="4">
        <v>0.55600000000000005</v>
      </c>
      <c r="DJ151" s="4">
        <v>0.28499999999999998</v>
      </c>
      <c r="DK151" s="4">
        <v>-1.8460000000000001</v>
      </c>
      <c r="DL151" s="4">
        <v>0.52200000000000002</v>
      </c>
      <c r="DM151" s="4">
        <v>0.42499999999999999</v>
      </c>
      <c r="DN151" s="4">
        <v>0.57120000000000004</v>
      </c>
    </row>
    <row r="152" spans="1:118" x14ac:dyDescent="0.45">
      <c r="A152" s="3" t="s">
        <v>17</v>
      </c>
      <c r="B152" t="s">
        <v>60</v>
      </c>
      <c r="AO152" s="4">
        <v>-0.16639999999999999</v>
      </c>
      <c r="AQ152" s="4">
        <v>5.2900000000000003E-2</v>
      </c>
      <c r="AR152" s="4">
        <v>-4.1000000000000003E-3</v>
      </c>
      <c r="AS152" s="4">
        <v>-4.0000000000000001E-3</v>
      </c>
      <c r="AT152" s="4">
        <v>-6.9999999999999999E-4</v>
      </c>
      <c r="AU152" s="4">
        <v>-0.21160000000000001</v>
      </c>
      <c r="AV152" s="4">
        <v>-0.28370000000000001</v>
      </c>
      <c r="AW152" s="4">
        <v>-0.28399999999999997</v>
      </c>
      <c r="AX152" s="4">
        <v>-0.26440000000000002</v>
      </c>
      <c r="AY152" s="4">
        <v>-1.95E-2</v>
      </c>
      <c r="AZ152" s="4">
        <v>4.2099999999999999E-2</v>
      </c>
      <c r="BA152" s="4">
        <v>4.4200000000000003E-2</v>
      </c>
      <c r="BB152" s="4">
        <v>4.9399999999999999E-2</v>
      </c>
      <c r="BC152" s="4">
        <v>2.4400000000000002E-2</v>
      </c>
      <c r="BD152" s="4">
        <v>1.5E-3</v>
      </c>
      <c r="BE152" s="4">
        <v>-8.9099999999999999E-2</v>
      </c>
      <c r="BF152" s="4">
        <v>-0.11210000000000001</v>
      </c>
      <c r="BG152" s="4">
        <v>-0.1071</v>
      </c>
      <c r="BH152" s="4">
        <v>-8.0199999999999994E-2</v>
      </c>
      <c r="BI152" s="4">
        <v>6.8999999999999999E-3</v>
      </c>
      <c r="BJ152" s="4">
        <v>1.2500000000000001E-2</v>
      </c>
      <c r="BK152" s="4">
        <v>1.9800000000000002E-2</v>
      </c>
      <c r="BL152" s="4">
        <v>2.9100000000000001E-2</v>
      </c>
      <c r="BM152" s="4">
        <v>2.5999999999999999E-2</v>
      </c>
      <c r="BN152" s="4">
        <v>3.1399999999999997E-2</v>
      </c>
      <c r="BO152" s="4">
        <v>2.24E-2</v>
      </c>
      <c r="BP152" s="4">
        <v>2.7000000000000001E-3</v>
      </c>
      <c r="BQ152" s="4">
        <v>-2.2000000000000001E-3</v>
      </c>
      <c r="BR152" s="4">
        <v>-1.7999999999999999E-2</v>
      </c>
      <c r="BS152" s="4">
        <v>-3.1099999999999999E-2</v>
      </c>
      <c r="BT152" s="4">
        <v>-3.5900000000000001E-2</v>
      </c>
      <c r="BU152" s="4">
        <v>-1.78E-2</v>
      </c>
      <c r="BV152" s="4">
        <v>-1.77E-2</v>
      </c>
      <c r="BW152" s="4">
        <v>-9.1700000000000004E-2</v>
      </c>
      <c r="BX152" s="4">
        <v>-0.2208</v>
      </c>
      <c r="BY152" s="4">
        <v>-0.23580000000000001</v>
      </c>
      <c r="BZ152" s="4">
        <v>-0.6391</v>
      </c>
      <c r="CA152" s="4">
        <v>0.24399999999999999</v>
      </c>
      <c r="CB152" s="4">
        <v>-0.34749999999999998</v>
      </c>
      <c r="CC152" s="4">
        <v>-0.29680000000000001</v>
      </c>
      <c r="CD152" s="4">
        <v>3.7100000000000001E-2</v>
      </c>
      <c r="CE152" s="4">
        <v>-0.9153</v>
      </c>
      <c r="CF152" s="4">
        <v>7.1099999999999997E-2</v>
      </c>
      <c r="CG152" s="4">
        <v>4.36E-2</v>
      </c>
      <c r="CH152" s="4">
        <v>4.1300000000000003E-2</v>
      </c>
      <c r="CI152" s="4">
        <v>3.3099999999999997E-2</v>
      </c>
      <c r="CJ152" s="4">
        <v>1.7000000000000001E-2</v>
      </c>
      <c r="CK152" s="4">
        <v>1.9900000000000001E-2</v>
      </c>
      <c r="CL152" s="4">
        <v>2.01E-2</v>
      </c>
      <c r="CM152" s="4">
        <v>5.7000000000000002E-3</v>
      </c>
      <c r="CN152" s="4">
        <v>0.19309999999999999</v>
      </c>
      <c r="CO152" s="4">
        <v>0.19189999999999999</v>
      </c>
      <c r="CP152" s="4">
        <v>0.18479999999999999</v>
      </c>
      <c r="CQ152" s="4">
        <v>0.20979999999999999</v>
      </c>
      <c r="CR152" s="4">
        <v>1.0699999999999999E-2</v>
      </c>
      <c r="CS152" s="4">
        <v>3.5999999999999999E-3</v>
      </c>
      <c r="CT152" s="4">
        <v>3.5999999999999999E-3</v>
      </c>
      <c r="CU152" s="4">
        <v>-7.3000000000000001E-3</v>
      </c>
      <c r="CV152" s="4">
        <v>1.0800000000000001E-2</v>
      </c>
      <c r="CW152" s="4">
        <v>-7.1999999999999998E-3</v>
      </c>
      <c r="CX152" s="4">
        <v>-5.7799999999999997E-2</v>
      </c>
      <c r="CY152" s="4">
        <v>-6.5000000000000002E-2</v>
      </c>
      <c r="CZ152" s="4">
        <v>-6.2E-2</v>
      </c>
      <c r="DA152" s="4">
        <v>-3.2300000000000002E-2</v>
      </c>
      <c r="DB152" s="4">
        <v>2.7300000000000001E-2</v>
      </c>
      <c r="DC152" s="4">
        <v>3.73E-2</v>
      </c>
      <c r="DD152" s="4">
        <v>2.75E-2</v>
      </c>
      <c r="DE152" s="4">
        <v>3.1300000000000001E-2</v>
      </c>
      <c r="DF152" s="4">
        <v>3.5099999999999999E-2</v>
      </c>
      <c r="DG152" s="4">
        <v>4.58E-2</v>
      </c>
      <c r="DH152" s="4">
        <v>4.24E-2</v>
      </c>
      <c r="DI152" s="4">
        <v>2.87E-2</v>
      </c>
      <c r="DJ152" s="4">
        <v>1.4500000000000001E-2</v>
      </c>
      <c r="DK152" s="4">
        <v>-3.7000000000000002E-3</v>
      </c>
      <c r="DL152" s="4">
        <v>-3.7000000000000002E-3</v>
      </c>
      <c r="DM152" s="4">
        <v>-7.4000000000000003E-3</v>
      </c>
      <c r="DN152" s="4">
        <v>1.8E-3</v>
      </c>
    </row>
    <row r="153" spans="1:118" x14ac:dyDescent="0.45">
      <c r="A153" s="3" t="s">
        <v>17</v>
      </c>
      <c r="B153" t="s">
        <v>61</v>
      </c>
      <c r="AO153" s="4">
        <v>-0.16639999999999999</v>
      </c>
      <c r="AQ153" s="4">
        <v>6.2899999999999998E-2</v>
      </c>
      <c r="AR153" s="4">
        <v>1.9900000000000001E-2</v>
      </c>
      <c r="AS153" s="4">
        <v>3.7999999999999999E-2</v>
      </c>
      <c r="AT153" s="4">
        <v>5.2299999999999999E-2</v>
      </c>
      <c r="AU153" s="4">
        <v>-0.16259999999999999</v>
      </c>
      <c r="AV153" s="4">
        <v>-0.23469999999999999</v>
      </c>
      <c r="AW153" s="4">
        <v>-0.23400000000000001</v>
      </c>
      <c r="AX153" s="4">
        <v>-0.19539999999999999</v>
      </c>
      <c r="AY153" s="4">
        <v>6.25E-2</v>
      </c>
      <c r="AZ153" s="4">
        <v>0.1071</v>
      </c>
      <c r="BA153" s="4">
        <v>0.13919999999999999</v>
      </c>
      <c r="BB153" s="4">
        <v>0.13139999999999999</v>
      </c>
      <c r="BC153" s="4">
        <v>8.3400000000000002E-2</v>
      </c>
      <c r="BD153" s="4">
        <v>4.7500000000000001E-2</v>
      </c>
      <c r="BE153" s="4">
        <v>-3.4099999999999998E-2</v>
      </c>
      <c r="BF153" s="4">
        <v>-7.2099999999999997E-2</v>
      </c>
      <c r="BG153" s="4">
        <v>-6.2100000000000002E-2</v>
      </c>
      <c r="BH153" s="4">
        <v>-4.02E-2</v>
      </c>
      <c r="BI153" s="4">
        <v>5.4899999999999997E-2</v>
      </c>
      <c r="BJ153" s="4">
        <v>5.45E-2</v>
      </c>
      <c r="BK153" s="4">
        <v>6.9800000000000001E-2</v>
      </c>
      <c r="BL153" s="4">
        <v>7.6100000000000001E-2</v>
      </c>
      <c r="BM153" s="4">
        <v>6.4000000000000001E-2</v>
      </c>
      <c r="BN153" s="4">
        <v>6.7400000000000002E-2</v>
      </c>
      <c r="BO153" s="4">
        <v>5.2400000000000002E-2</v>
      </c>
      <c r="BP153" s="4">
        <v>3.0700000000000002E-2</v>
      </c>
      <c r="BQ153" s="4">
        <v>2.4799999999999999E-2</v>
      </c>
      <c r="BR153" s="4">
        <v>7.0000000000000001E-3</v>
      </c>
      <c r="BS153" s="4">
        <v>-6.1000000000000004E-3</v>
      </c>
      <c r="BT153" s="4">
        <v>-1.1900000000000001E-2</v>
      </c>
      <c r="BU153" s="4">
        <v>8.2000000000000007E-3</v>
      </c>
      <c r="BV153" s="4">
        <v>6.3E-3</v>
      </c>
      <c r="BW153" s="4">
        <v>-7.17E-2</v>
      </c>
      <c r="BX153" s="4">
        <v>-0.1988</v>
      </c>
      <c r="BY153" s="4">
        <v>-0.21479999999999999</v>
      </c>
      <c r="BZ153" s="4">
        <v>-0.61309999999999998</v>
      </c>
      <c r="CA153" s="4">
        <v>0.26500000000000001</v>
      </c>
      <c r="CB153" s="4">
        <v>-0.32750000000000001</v>
      </c>
      <c r="CC153" s="4">
        <v>-0.27679999999999999</v>
      </c>
      <c r="CD153" s="4">
        <v>5.91E-2</v>
      </c>
      <c r="CE153" s="4">
        <v>-0.89229999999999998</v>
      </c>
      <c r="CF153" s="4">
        <v>9.5100000000000004E-2</v>
      </c>
      <c r="CG153" s="4">
        <v>6.5600000000000006E-2</v>
      </c>
      <c r="CH153" s="4">
        <v>6.4299999999999996E-2</v>
      </c>
      <c r="CI153" s="4">
        <v>5.91E-2</v>
      </c>
      <c r="CJ153" s="4">
        <v>4.1000000000000002E-2</v>
      </c>
      <c r="CK153" s="4">
        <v>4.0899999999999999E-2</v>
      </c>
      <c r="CL153" s="4">
        <v>4.1099999999999998E-2</v>
      </c>
      <c r="CM153" s="4">
        <v>3.1699999999999999E-2</v>
      </c>
      <c r="CN153" s="4">
        <v>0.22009999999999999</v>
      </c>
      <c r="CO153" s="4">
        <v>0.22189999999999999</v>
      </c>
      <c r="CP153" s="4">
        <v>0.21479999999999999</v>
      </c>
      <c r="CQ153" s="4">
        <v>0.24779999999999999</v>
      </c>
      <c r="CR153" s="4">
        <v>4.3700000000000003E-2</v>
      </c>
      <c r="CS153" s="4">
        <v>3.3599999999999998E-2</v>
      </c>
      <c r="CT153" s="4">
        <v>3.1600000000000003E-2</v>
      </c>
      <c r="CU153" s="4">
        <v>2.07E-2</v>
      </c>
      <c r="CV153" s="4">
        <v>6.1800000000000001E-2</v>
      </c>
      <c r="CW153" s="4">
        <v>3.4799999999999998E-2</v>
      </c>
      <c r="CX153" s="4">
        <v>-1.5800000000000002E-2</v>
      </c>
      <c r="CY153" s="4">
        <v>-0.03</v>
      </c>
      <c r="CZ153" s="4">
        <v>-2.8000000000000001E-2</v>
      </c>
      <c r="DA153" s="4">
        <v>-2.9999999999999997E-4</v>
      </c>
      <c r="DB153" s="4">
        <v>6.0299999999999999E-2</v>
      </c>
      <c r="DC153" s="4">
        <v>6.7299999999999999E-2</v>
      </c>
      <c r="DD153" s="4">
        <v>6.1499999999999999E-2</v>
      </c>
      <c r="DE153" s="4">
        <v>7.8299999999999995E-2</v>
      </c>
      <c r="DF153" s="4">
        <v>8.4099999999999994E-2</v>
      </c>
      <c r="DG153" s="4">
        <v>9.2799999999999994E-2</v>
      </c>
      <c r="DH153" s="4">
        <v>9.3399999999999997E-2</v>
      </c>
      <c r="DI153" s="4">
        <v>7.8700000000000006E-2</v>
      </c>
      <c r="DJ153" s="4">
        <v>5.8500000000000003E-2</v>
      </c>
      <c r="DK153" s="4">
        <v>3.2300000000000002E-2</v>
      </c>
      <c r="DL153" s="4">
        <v>3.1300000000000001E-2</v>
      </c>
      <c r="DM153" s="4">
        <v>3.0599999999999999E-2</v>
      </c>
      <c r="DN153" s="4">
        <v>3.4099999999999998E-2</v>
      </c>
    </row>
    <row r="154" spans="1:118" x14ac:dyDescent="0.45">
      <c r="A154" s="2" t="s">
        <v>18</v>
      </c>
      <c r="B154" t="s">
        <v>49</v>
      </c>
      <c r="G154">
        <v>491</v>
      </c>
      <c r="H154">
        <v>603</v>
      </c>
      <c r="I154">
        <v>702</v>
      </c>
      <c r="J154">
        <v>865</v>
      </c>
      <c r="K154">
        <v>858</v>
      </c>
      <c r="L154">
        <v>951</v>
      </c>
      <c r="M154">
        <v>979</v>
      </c>
      <c r="N154">
        <v>839</v>
      </c>
      <c r="O154">
        <v>998</v>
      </c>
      <c r="P154">
        <v>999</v>
      </c>
      <c r="Q154">
        <v>1046</v>
      </c>
      <c r="R154">
        <v>1019</v>
      </c>
      <c r="S154">
        <v>868</v>
      </c>
      <c r="T154">
        <v>814</v>
      </c>
      <c r="U154">
        <v>1043</v>
      </c>
      <c r="V154">
        <v>1118</v>
      </c>
      <c r="W154">
        <v>1326</v>
      </c>
      <c r="X154">
        <v>1612</v>
      </c>
      <c r="Y154">
        <v>1694</v>
      </c>
      <c r="Z154">
        <v>1681</v>
      </c>
      <c r="AA154">
        <v>1549</v>
      </c>
      <c r="AB154">
        <v>1999</v>
      </c>
      <c r="AC154">
        <v>1936</v>
      </c>
      <c r="AD154">
        <v>1958</v>
      </c>
      <c r="AE154">
        <v>2020</v>
      </c>
      <c r="AF154">
        <v>2201</v>
      </c>
      <c r="AG154">
        <v>2519</v>
      </c>
      <c r="AH154">
        <v>2629</v>
      </c>
      <c r="AI154">
        <v>2496</v>
      </c>
      <c r="AJ154">
        <v>2837</v>
      </c>
      <c r="AK154">
        <v>2734</v>
      </c>
      <c r="AL154">
        <v>3037</v>
      </c>
      <c r="AM154">
        <v>3584</v>
      </c>
      <c r="AN154">
        <v>3397</v>
      </c>
      <c r="AO154">
        <v>3336</v>
      </c>
      <c r="AP154">
        <v>3252</v>
      </c>
      <c r="AQ154">
        <v>3107</v>
      </c>
      <c r="AR154">
        <v>3265</v>
      </c>
      <c r="AS154">
        <v>3353</v>
      </c>
      <c r="AT154">
        <v>3968</v>
      </c>
      <c r="AU154">
        <v>4639</v>
      </c>
      <c r="AV154">
        <v>4831</v>
      </c>
      <c r="AW154">
        <v>4825</v>
      </c>
      <c r="AX154">
        <v>4819</v>
      </c>
      <c r="AY154">
        <v>4890</v>
      </c>
      <c r="AZ154">
        <v>4372</v>
      </c>
      <c r="BA154">
        <v>3647</v>
      </c>
      <c r="BB154">
        <v>3466</v>
      </c>
      <c r="BC154">
        <v>2933</v>
      </c>
      <c r="BD154">
        <v>2786</v>
      </c>
      <c r="BE154">
        <v>2765</v>
      </c>
      <c r="BF154">
        <v>3237</v>
      </c>
      <c r="BG154">
        <v>3338</v>
      </c>
      <c r="BH154">
        <v>3674</v>
      </c>
      <c r="BI154">
        <v>3334</v>
      </c>
      <c r="BJ154">
        <v>3367</v>
      </c>
      <c r="BK154">
        <v>3674</v>
      </c>
      <c r="BL154">
        <v>4028</v>
      </c>
      <c r="BM154">
        <v>3857</v>
      </c>
      <c r="BN154">
        <v>3462</v>
      </c>
      <c r="BO154">
        <v>3988</v>
      </c>
      <c r="BP154">
        <v>4320</v>
      </c>
      <c r="BQ154">
        <v>4264</v>
      </c>
      <c r="BR154">
        <v>4412</v>
      </c>
      <c r="BS154">
        <v>4171</v>
      </c>
      <c r="BT154">
        <v>4849</v>
      </c>
      <c r="BU154">
        <v>5075</v>
      </c>
      <c r="BV154">
        <v>7248</v>
      </c>
      <c r="BW154">
        <v>8107</v>
      </c>
      <c r="BX154">
        <v>8337</v>
      </c>
      <c r="BY154">
        <v>9159</v>
      </c>
      <c r="BZ154">
        <v>8888</v>
      </c>
      <c r="CA154">
        <v>9532</v>
      </c>
      <c r="CB154">
        <v>10737</v>
      </c>
      <c r="CC154">
        <v>11166</v>
      </c>
      <c r="CD154">
        <v>11189</v>
      </c>
      <c r="CE154">
        <v>12323</v>
      </c>
      <c r="CF154">
        <v>12447</v>
      </c>
      <c r="CG154">
        <v>13309</v>
      </c>
      <c r="CH154">
        <v>12994</v>
      </c>
      <c r="CI154">
        <v>12655</v>
      </c>
      <c r="CJ154">
        <v>13619</v>
      </c>
      <c r="CK154">
        <v>13607</v>
      </c>
      <c r="CL154">
        <v>14857</v>
      </c>
      <c r="CM154">
        <v>15825</v>
      </c>
      <c r="CN154">
        <v>16268</v>
      </c>
      <c r="CO154">
        <v>15065</v>
      </c>
      <c r="CP154">
        <v>16503</v>
      </c>
      <c r="CQ154">
        <v>14413</v>
      </c>
      <c r="CR154">
        <v>13823</v>
      </c>
      <c r="CS154">
        <v>15086</v>
      </c>
      <c r="CT154">
        <v>16337</v>
      </c>
      <c r="CU154">
        <v>15790</v>
      </c>
      <c r="CV154">
        <v>12788</v>
      </c>
      <c r="CW154">
        <v>12717</v>
      </c>
      <c r="CX154">
        <v>13415</v>
      </c>
      <c r="CY154">
        <v>14237</v>
      </c>
      <c r="CZ154">
        <v>15708</v>
      </c>
      <c r="DA154">
        <v>16327</v>
      </c>
      <c r="DB154">
        <v>16403</v>
      </c>
      <c r="DC154">
        <v>16867</v>
      </c>
      <c r="DD154">
        <v>20074</v>
      </c>
      <c r="DE154">
        <v>17547</v>
      </c>
      <c r="DF154">
        <v>14665</v>
      </c>
      <c r="DG154">
        <v>17721</v>
      </c>
      <c r="DH154">
        <v>17128</v>
      </c>
      <c r="DI154">
        <v>18461</v>
      </c>
      <c r="DJ154">
        <v>19532</v>
      </c>
      <c r="DK154">
        <v>18769</v>
      </c>
      <c r="DL154">
        <v>19947</v>
      </c>
      <c r="DM154">
        <v>20488</v>
      </c>
      <c r="DN154">
        <v>20293</v>
      </c>
    </row>
    <row r="155" spans="1:118" x14ac:dyDescent="0.45">
      <c r="A155" s="2" t="s">
        <v>18</v>
      </c>
      <c r="B155" t="s">
        <v>50</v>
      </c>
      <c r="K155" s="4">
        <v>0.746</v>
      </c>
      <c r="L155" s="4">
        <v>0.57569999999999999</v>
      </c>
      <c r="M155" s="4">
        <v>0.39539999999999997</v>
      </c>
      <c r="N155" s="4">
        <v>-2.9499999999999998E-2</v>
      </c>
      <c r="O155" s="4">
        <v>0.16370000000000001</v>
      </c>
      <c r="P155" s="4">
        <v>5.1200000000000002E-2</v>
      </c>
      <c r="Q155" s="4">
        <v>6.7900000000000002E-2</v>
      </c>
      <c r="R155" s="4">
        <v>0.21360000000000001</v>
      </c>
      <c r="S155" s="4">
        <v>-0.13089999999999999</v>
      </c>
      <c r="T155" s="4">
        <v>-0.18490000000000001</v>
      </c>
      <c r="U155" s="4">
        <v>-2.5000000000000001E-3</v>
      </c>
      <c r="V155" s="4">
        <v>9.7799999999999998E-2</v>
      </c>
      <c r="W155" s="4">
        <v>0.52780000000000005</v>
      </c>
      <c r="X155" s="4">
        <v>0.97970000000000002</v>
      </c>
      <c r="Y155" s="4">
        <v>0.62390000000000001</v>
      </c>
      <c r="Z155" s="4">
        <v>0.50319999999999998</v>
      </c>
      <c r="AA155" s="4">
        <v>0.16830000000000001</v>
      </c>
      <c r="AB155" s="4">
        <v>0.23949999999999999</v>
      </c>
      <c r="AC155" s="4">
        <v>0.1429</v>
      </c>
      <c r="AD155" s="4">
        <v>0.1651</v>
      </c>
      <c r="AE155" s="4">
        <v>0.30449999999999999</v>
      </c>
      <c r="AF155" s="4">
        <v>0.1012</v>
      </c>
      <c r="AG155" s="4">
        <v>0.3014</v>
      </c>
      <c r="AH155" s="4">
        <v>0.34239999999999998</v>
      </c>
      <c r="AI155" s="4">
        <v>0.2354</v>
      </c>
      <c r="AJ155" s="4">
        <v>0.28920000000000001</v>
      </c>
      <c r="AK155" s="4">
        <v>8.5099999999999995E-2</v>
      </c>
      <c r="AL155" s="4">
        <v>0.1552</v>
      </c>
      <c r="AM155" s="4">
        <v>0.436</v>
      </c>
      <c r="AN155" s="4">
        <v>0.19719999999999999</v>
      </c>
      <c r="AO155" s="4">
        <v>0.2203</v>
      </c>
      <c r="AP155" s="4">
        <v>7.0900000000000005E-2</v>
      </c>
      <c r="AQ155" s="4">
        <v>-0.1333</v>
      </c>
      <c r="AR155" s="4">
        <v>-3.8800000000000001E-2</v>
      </c>
      <c r="AS155" s="4">
        <v>5.0000000000000001E-3</v>
      </c>
      <c r="AT155" s="4">
        <v>0.22</v>
      </c>
      <c r="AU155" s="4">
        <v>0.49320000000000003</v>
      </c>
      <c r="AV155" s="4">
        <v>0.47939999999999999</v>
      </c>
      <c r="AW155" s="4">
        <v>0.43909999999999999</v>
      </c>
      <c r="AX155" s="4">
        <v>0.2145</v>
      </c>
      <c r="AY155" s="4">
        <v>5.4100000000000002E-2</v>
      </c>
      <c r="AZ155" s="4">
        <v>-9.4899999999999998E-2</v>
      </c>
      <c r="BA155" s="4">
        <v>-0.24410000000000001</v>
      </c>
      <c r="BB155" s="4">
        <v>-0.28070000000000001</v>
      </c>
      <c r="BC155" s="4">
        <v>-0.40010000000000001</v>
      </c>
      <c r="BD155" s="4">
        <v>-0.36280000000000001</v>
      </c>
      <c r="BE155" s="4">
        <v>-0.2419</v>
      </c>
      <c r="BF155" s="4">
        <v>-6.6100000000000006E-2</v>
      </c>
      <c r="BG155" s="4">
        <v>0.13769999999999999</v>
      </c>
      <c r="BH155" s="4">
        <v>0.31879999999999997</v>
      </c>
      <c r="BI155" s="4">
        <v>0.20599999999999999</v>
      </c>
      <c r="BJ155" s="4">
        <v>0.04</v>
      </c>
      <c r="BK155" s="4">
        <v>0.1008</v>
      </c>
      <c r="BL155" s="4">
        <v>9.6299999999999997E-2</v>
      </c>
      <c r="BM155" s="4">
        <v>0.15670000000000001</v>
      </c>
      <c r="BN155" s="4">
        <v>2.8400000000000002E-2</v>
      </c>
      <c r="BO155" s="4">
        <v>8.5500000000000007E-2</v>
      </c>
      <c r="BP155" s="4">
        <v>7.2400000000000006E-2</v>
      </c>
      <c r="BQ155" s="4">
        <v>0.1055</v>
      </c>
      <c r="BR155" s="4">
        <v>0.27429999999999999</v>
      </c>
      <c r="BS155" s="4">
        <v>4.5900000000000003E-2</v>
      </c>
      <c r="BT155" s="4">
        <v>0.1225</v>
      </c>
      <c r="BU155" s="4">
        <v>0.19020000000000001</v>
      </c>
      <c r="BV155" s="4">
        <v>0.64290000000000003</v>
      </c>
      <c r="BW155" s="4">
        <v>0.94340000000000002</v>
      </c>
      <c r="BX155" s="4">
        <v>0.71940000000000004</v>
      </c>
      <c r="BY155" s="4">
        <v>0.80479999999999996</v>
      </c>
      <c r="BZ155" s="4">
        <v>0.22620000000000001</v>
      </c>
      <c r="CA155" s="4">
        <v>0.17580000000000001</v>
      </c>
      <c r="CB155" s="4">
        <v>0.28789999999999999</v>
      </c>
      <c r="CC155" s="4">
        <v>0.21920000000000001</v>
      </c>
      <c r="CD155" s="4">
        <v>0.25890000000000002</v>
      </c>
      <c r="CE155" s="4">
        <v>0.2928</v>
      </c>
      <c r="CF155" s="4">
        <v>0.15939999999999999</v>
      </c>
      <c r="CG155" s="4">
        <v>0.19189999999999999</v>
      </c>
      <c r="CH155" s="4">
        <v>0.16139999999999999</v>
      </c>
      <c r="CI155" s="4">
        <v>2.7E-2</v>
      </c>
      <c r="CJ155" s="4">
        <v>9.4100000000000003E-2</v>
      </c>
      <c r="CK155" s="4">
        <v>2.24E-2</v>
      </c>
      <c r="CL155" s="4">
        <v>0.1434</v>
      </c>
      <c r="CM155" s="4">
        <v>0.25040000000000001</v>
      </c>
      <c r="CN155" s="4">
        <v>0.19450000000000001</v>
      </c>
      <c r="CO155" s="4">
        <v>0.1072</v>
      </c>
      <c r="CP155" s="4">
        <v>0.1108</v>
      </c>
      <c r="CQ155" s="4">
        <v>-8.9200000000000002E-2</v>
      </c>
      <c r="CR155" s="4">
        <v>-0.15029999999999999</v>
      </c>
      <c r="CS155" s="4">
        <v>1.4E-3</v>
      </c>
      <c r="CT155" s="4">
        <v>-0.01</v>
      </c>
      <c r="CU155" s="4">
        <v>9.5500000000000002E-2</v>
      </c>
      <c r="CV155" s="4">
        <v>-7.4800000000000005E-2</v>
      </c>
      <c r="CW155" s="4">
        <v>-0.15709999999999999</v>
      </c>
      <c r="CX155" s="4">
        <v>-0.17879999999999999</v>
      </c>
      <c r="CY155" s="4">
        <v>-9.8400000000000001E-2</v>
      </c>
      <c r="CZ155" s="4">
        <v>0.2283</v>
      </c>
      <c r="DA155" s="4">
        <v>0.28389999999999999</v>
      </c>
      <c r="DB155" s="4">
        <v>0.22270000000000001</v>
      </c>
      <c r="DC155" s="4">
        <v>0.1847</v>
      </c>
      <c r="DD155" s="4">
        <v>0.27789999999999998</v>
      </c>
      <c r="DE155" s="4">
        <v>7.4700000000000003E-2</v>
      </c>
      <c r="DF155" s="4">
        <v>-0.106</v>
      </c>
      <c r="DG155" s="4">
        <v>5.0599999999999999E-2</v>
      </c>
      <c r="DH155" s="4">
        <v>-0.1467</v>
      </c>
      <c r="DI155" s="4">
        <v>5.21E-2</v>
      </c>
      <c r="DJ155" s="4">
        <v>0.33189999999999997</v>
      </c>
      <c r="DK155" s="4">
        <v>5.9200000000000003E-2</v>
      </c>
      <c r="DL155" s="4">
        <v>0.16450000000000001</v>
      </c>
      <c r="DM155" s="4">
        <v>0.10979999999999999</v>
      </c>
      <c r="DN155" s="4">
        <v>0.10979999999999999</v>
      </c>
    </row>
    <row r="156" spans="1:118" x14ac:dyDescent="0.45">
      <c r="A156" s="2" t="s">
        <v>18</v>
      </c>
      <c r="B156" t="s">
        <v>51</v>
      </c>
      <c r="C156">
        <v>88</v>
      </c>
      <c r="G156">
        <v>595</v>
      </c>
      <c r="H156">
        <v>703</v>
      </c>
      <c r="I156">
        <v>794</v>
      </c>
      <c r="J156">
        <v>957</v>
      </c>
      <c r="K156">
        <v>1100</v>
      </c>
      <c r="L156">
        <v>1193</v>
      </c>
      <c r="M156">
        <v>1221</v>
      </c>
      <c r="N156">
        <v>1081</v>
      </c>
      <c r="O156">
        <v>1240</v>
      </c>
      <c r="P156">
        <v>1347</v>
      </c>
      <c r="Q156">
        <v>1393</v>
      </c>
      <c r="R156">
        <v>1325</v>
      </c>
      <c r="S156">
        <v>1057</v>
      </c>
      <c r="T156">
        <v>1353</v>
      </c>
      <c r="U156">
        <v>1512</v>
      </c>
      <c r="V156">
        <v>1632</v>
      </c>
      <c r="W156">
        <v>1799</v>
      </c>
      <c r="X156">
        <v>1899</v>
      </c>
      <c r="Y156">
        <v>2009</v>
      </c>
      <c r="Z156">
        <v>2024</v>
      </c>
      <c r="AA156">
        <v>1783</v>
      </c>
      <c r="AB156">
        <v>2292</v>
      </c>
      <c r="AC156">
        <v>2043</v>
      </c>
      <c r="AD156">
        <v>2077</v>
      </c>
      <c r="AE156">
        <v>2217</v>
      </c>
      <c r="AF156">
        <v>2620</v>
      </c>
      <c r="AG156">
        <v>2886</v>
      </c>
      <c r="AH156">
        <v>2976</v>
      </c>
      <c r="AI156">
        <v>2886</v>
      </c>
      <c r="AJ156">
        <v>3336</v>
      </c>
      <c r="AK156">
        <v>3131</v>
      </c>
      <c r="AL156">
        <v>3534</v>
      </c>
      <c r="AM156">
        <v>4061</v>
      </c>
      <c r="AN156">
        <v>3921</v>
      </c>
      <c r="AO156">
        <v>3802</v>
      </c>
      <c r="AP156">
        <v>3722</v>
      </c>
      <c r="AQ156">
        <v>3622</v>
      </c>
      <c r="AR156">
        <v>3822</v>
      </c>
      <c r="AS156">
        <v>3847</v>
      </c>
      <c r="AT156">
        <v>4523</v>
      </c>
      <c r="AU156">
        <v>4942</v>
      </c>
      <c r="AV156">
        <v>5180</v>
      </c>
      <c r="AW156">
        <v>5174</v>
      </c>
      <c r="AX156">
        <v>5116</v>
      </c>
      <c r="AY156">
        <v>5093</v>
      </c>
      <c r="AZ156">
        <v>4441</v>
      </c>
      <c r="BA156">
        <v>3553</v>
      </c>
      <c r="BB156">
        <v>3466</v>
      </c>
      <c r="BC156">
        <v>2988</v>
      </c>
      <c r="BD156">
        <v>2878</v>
      </c>
      <c r="BE156">
        <v>2817</v>
      </c>
      <c r="BF156">
        <v>3150</v>
      </c>
      <c r="BG156">
        <v>3451</v>
      </c>
      <c r="BH156">
        <v>4033</v>
      </c>
      <c r="BI156">
        <v>3651</v>
      </c>
      <c r="BJ156">
        <v>3545</v>
      </c>
      <c r="BK156">
        <v>3945</v>
      </c>
      <c r="BL156">
        <v>4406</v>
      </c>
      <c r="BM156">
        <v>4357</v>
      </c>
      <c r="BN156">
        <v>3814</v>
      </c>
      <c r="BO156">
        <v>4507</v>
      </c>
      <c r="BP156">
        <v>4933</v>
      </c>
      <c r="BQ156">
        <v>4736</v>
      </c>
      <c r="BR156">
        <v>5088</v>
      </c>
      <c r="BS156">
        <v>4691</v>
      </c>
      <c r="BT156">
        <v>5682</v>
      </c>
      <c r="BU156">
        <v>5225</v>
      </c>
      <c r="BV156">
        <v>6783</v>
      </c>
      <c r="BW156">
        <v>7598</v>
      </c>
      <c r="BX156">
        <v>7807</v>
      </c>
      <c r="BY156">
        <v>8891</v>
      </c>
      <c r="BZ156">
        <v>8813</v>
      </c>
      <c r="CA156">
        <v>9303</v>
      </c>
      <c r="CB156">
        <v>10477</v>
      </c>
      <c r="CC156">
        <v>11038</v>
      </c>
      <c r="CD156">
        <v>10796</v>
      </c>
      <c r="CE156">
        <v>11492</v>
      </c>
      <c r="CF156">
        <v>12009</v>
      </c>
      <c r="CG156">
        <v>13550</v>
      </c>
      <c r="CH156">
        <v>13043</v>
      </c>
      <c r="CI156">
        <v>13145</v>
      </c>
      <c r="CJ156">
        <v>14086</v>
      </c>
      <c r="CK156">
        <v>13506</v>
      </c>
      <c r="CL156">
        <v>14973</v>
      </c>
      <c r="CM156">
        <v>16423</v>
      </c>
      <c r="CN156">
        <v>16874</v>
      </c>
      <c r="CO156">
        <v>15845</v>
      </c>
      <c r="CP156">
        <v>16869</v>
      </c>
      <c r="CQ156">
        <v>15026</v>
      </c>
      <c r="CR156">
        <v>14117</v>
      </c>
      <c r="CS156">
        <v>16071</v>
      </c>
      <c r="CT156">
        <v>17034</v>
      </c>
      <c r="CU156">
        <v>15824</v>
      </c>
      <c r="CV156">
        <v>11924</v>
      </c>
      <c r="CW156">
        <v>10696</v>
      </c>
      <c r="CX156">
        <v>11651</v>
      </c>
      <c r="CY156">
        <v>12504</v>
      </c>
      <c r="CZ156">
        <v>14775</v>
      </c>
      <c r="DA156">
        <v>16135</v>
      </c>
      <c r="DB156">
        <v>16164</v>
      </c>
      <c r="DC156">
        <v>16347</v>
      </c>
      <c r="DD156">
        <v>19295</v>
      </c>
      <c r="DE156">
        <v>17138</v>
      </c>
      <c r="DF156">
        <v>14000</v>
      </c>
      <c r="DG156">
        <v>16603</v>
      </c>
      <c r="DH156">
        <v>16020</v>
      </c>
      <c r="DI156">
        <v>17034</v>
      </c>
      <c r="DJ156">
        <v>18256</v>
      </c>
      <c r="DK156">
        <v>18217</v>
      </c>
      <c r="DL156">
        <v>19525</v>
      </c>
      <c r="DM156">
        <v>20672</v>
      </c>
      <c r="DN156">
        <v>22349</v>
      </c>
    </row>
    <row r="157" spans="1:118" x14ac:dyDescent="0.45">
      <c r="A157" s="2" t="s">
        <v>18</v>
      </c>
      <c r="B157" t="s">
        <v>52</v>
      </c>
      <c r="G157">
        <v>10.53</v>
      </c>
      <c r="H157">
        <v>12.66</v>
      </c>
      <c r="I157">
        <v>22.43</v>
      </c>
      <c r="J157">
        <v>22.29</v>
      </c>
      <c r="K157">
        <v>17.010000000000002</v>
      </c>
      <c r="L157">
        <v>17.45</v>
      </c>
      <c r="M157">
        <v>16.399999999999999</v>
      </c>
      <c r="N157">
        <v>15.04</v>
      </c>
      <c r="O157">
        <v>17.43</v>
      </c>
      <c r="P157">
        <v>16.899999999999999</v>
      </c>
      <c r="Q157">
        <v>18.64</v>
      </c>
      <c r="R157">
        <v>19.3</v>
      </c>
      <c r="S157">
        <v>21.37</v>
      </c>
      <c r="T157">
        <v>20.3</v>
      </c>
      <c r="U157">
        <v>101.13</v>
      </c>
      <c r="V157">
        <v>-79.19</v>
      </c>
      <c r="W157">
        <v>-48.05</v>
      </c>
      <c r="X157">
        <v>-48.08</v>
      </c>
      <c r="Y157">
        <v>-114.24</v>
      </c>
      <c r="Z157">
        <v>-18.63</v>
      </c>
      <c r="AA157">
        <v>-12.32</v>
      </c>
      <c r="AB157">
        <v>-17.09</v>
      </c>
      <c r="AC157">
        <v>-20.49</v>
      </c>
      <c r="AD157">
        <v>373.58</v>
      </c>
      <c r="AE157">
        <v>26.82</v>
      </c>
      <c r="AF157">
        <v>23.24</v>
      </c>
      <c r="AG157">
        <v>19.329999999999998</v>
      </c>
      <c r="AH157">
        <v>25.01</v>
      </c>
      <c r="AI157">
        <v>20.22</v>
      </c>
      <c r="AJ157">
        <v>21.94</v>
      </c>
      <c r="AK157">
        <v>21.11</v>
      </c>
      <c r="AL157">
        <v>19</v>
      </c>
      <c r="AM157">
        <v>21.67</v>
      </c>
      <c r="AN157">
        <v>17.079999999999998</v>
      </c>
      <c r="AO157">
        <v>16.68</v>
      </c>
      <c r="AP157">
        <v>43.33</v>
      </c>
      <c r="AQ157">
        <v>21</v>
      </c>
      <c r="AR157">
        <v>21.95</v>
      </c>
      <c r="AS157">
        <v>18.72</v>
      </c>
      <c r="AT157">
        <v>10.06</v>
      </c>
      <c r="AU157">
        <v>11.82</v>
      </c>
      <c r="AV157">
        <v>11.65</v>
      </c>
      <c r="AW157">
        <v>10.83</v>
      </c>
      <c r="AX157">
        <v>11.11</v>
      </c>
      <c r="AY157">
        <v>12.05</v>
      </c>
      <c r="AZ157">
        <v>12.82</v>
      </c>
      <c r="BA157">
        <v>12.07</v>
      </c>
      <c r="BB157">
        <v>51.44</v>
      </c>
      <c r="BC157">
        <v>-49.92</v>
      </c>
      <c r="BD157">
        <v>-36.47</v>
      </c>
      <c r="BE157">
        <v>-21.97</v>
      </c>
      <c r="BF157">
        <v>42.84</v>
      </c>
      <c r="BG157">
        <v>16.55</v>
      </c>
      <c r="BH157">
        <v>16.13</v>
      </c>
      <c r="BI157">
        <v>15.44</v>
      </c>
      <c r="BJ157">
        <v>15.3</v>
      </c>
      <c r="BK157">
        <v>13.77</v>
      </c>
      <c r="BL157">
        <v>17.329999999999998</v>
      </c>
      <c r="BM157">
        <v>15.94</v>
      </c>
      <c r="BN157">
        <v>14.92</v>
      </c>
      <c r="BO157">
        <v>28.08</v>
      </c>
      <c r="BP157">
        <v>22.62</v>
      </c>
      <c r="BQ157">
        <v>17.03</v>
      </c>
      <c r="BR157">
        <v>17.88</v>
      </c>
      <c r="BS157">
        <v>16.46</v>
      </c>
      <c r="BT157">
        <v>17.010000000000002</v>
      </c>
      <c r="BU157">
        <v>22.75</v>
      </c>
      <c r="BV157">
        <v>30.32</v>
      </c>
      <c r="BW157">
        <v>28.85</v>
      </c>
      <c r="BX157">
        <v>29.79</v>
      </c>
      <c r="BY157">
        <v>31.35</v>
      </c>
      <c r="BZ157">
        <v>29.4</v>
      </c>
      <c r="CA157">
        <v>29.68</v>
      </c>
      <c r="CB157">
        <v>25.3</v>
      </c>
      <c r="CC157">
        <v>23.47</v>
      </c>
      <c r="CD157">
        <v>22.27</v>
      </c>
      <c r="CE157">
        <v>21.15</v>
      </c>
      <c r="CF157">
        <v>22.54</v>
      </c>
      <c r="CG157">
        <v>24.67</v>
      </c>
      <c r="CH157">
        <v>24.95</v>
      </c>
      <c r="CI157">
        <v>27.77</v>
      </c>
      <c r="CJ157">
        <v>37.29</v>
      </c>
      <c r="CK157">
        <v>31.21</v>
      </c>
      <c r="CL157">
        <v>159.56</v>
      </c>
      <c r="CM157">
        <v>40.03</v>
      </c>
      <c r="CN157">
        <v>62.31</v>
      </c>
      <c r="CO157">
        <v>38.659999999999997</v>
      </c>
      <c r="CP157">
        <v>15.6</v>
      </c>
      <c r="CQ157">
        <v>-112.44</v>
      </c>
      <c r="CR157">
        <v>26.97</v>
      </c>
      <c r="CS157">
        <v>20.62</v>
      </c>
      <c r="CT157">
        <v>30.95</v>
      </c>
      <c r="CU157">
        <v>8.82</v>
      </c>
      <c r="CV157">
        <v>-66.7</v>
      </c>
      <c r="CW157">
        <v>54.64</v>
      </c>
      <c r="CX157">
        <v>27.96</v>
      </c>
      <c r="CY157">
        <v>17.850000000000001</v>
      </c>
      <c r="CZ157">
        <v>5.66</v>
      </c>
      <c r="DA157">
        <v>6.21</v>
      </c>
      <c r="DB157">
        <v>6.94</v>
      </c>
      <c r="DC157">
        <v>7.07</v>
      </c>
      <c r="DD157">
        <v>11.4</v>
      </c>
      <c r="DE157">
        <v>326.18</v>
      </c>
      <c r="DF157">
        <v>-196.36</v>
      </c>
      <c r="DG157">
        <v>-70.239999999999995</v>
      </c>
      <c r="DH157">
        <v>59.45</v>
      </c>
      <c r="DI157">
        <v>9.7200000000000006</v>
      </c>
      <c r="DJ157">
        <v>10.38</v>
      </c>
      <c r="DK157">
        <v>9.58</v>
      </c>
      <c r="DL157">
        <v>7.99</v>
      </c>
      <c r="DM157">
        <v>9.9</v>
      </c>
      <c r="DN157">
        <v>10.210000000000001</v>
      </c>
    </row>
    <row r="158" spans="1:118" x14ac:dyDescent="0.45">
      <c r="A158" s="2" t="s">
        <v>18</v>
      </c>
      <c r="B158" t="s">
        <v>53</v>
      </c>
      <c r="G158">
        <v>1.34</v>
      </c>
      <c r="H158">
        <v>1.62</v>
      </c>
      <c r="I158">
        <v>1.8</v>
      </c>
      <c r="J158">
        <v>2.11</v>
      </c>
      <c r="K158">
        <v>2.0499999999999998</v>
      </c>
      <c r="L158">
        <v>2.2599999999999998</v>
      </c>
      <c r="M158">
        <v>2.29</v>
      </c>
      <c r="N158">
        <v>1.99</v>
      </c>
      <c r="O158">
        <v>2.34</v>
      </c>
      <c r="P158">
        <v>2.15</v>
      </c>
      <c r="Q158">
        <v>2.14</v>
      </c>
      <c r="R158">
        <v>1.97</v>
      </c>
      <c r="S158">
        <v>1.66</v>
      </c>
      <c r="T158">
        <v>1.52</v>
      </c>
      <c r="U158">
        <v>1.45</v>
      </c>
      <c r="V158">
        <v>1.27</v>
      </c>
      <c r="W158">
        <v>1.21</v>
      </c>
      <c r="X158">
        <v>1.26</v>
      </c>
      <c r="Y158">
        <v>1.34</v>
      </c>
      <c r="Z158">
        <v>1.25</v>
      </c>
      <c r="AA158">
        <v>1.1100000000000001</v>
      </c>
      <c r="AB158">
        <v>1.39</v>
      </c>
      <c r="AC158">
        <v>1.26</v>
      </c>
      <c r="AD158">
        <v>1.19</v>
      </c>
      <c r="AE158">
        <v>1.1399999999999999</v>
      </c>
      <c r="AF158">
        <v>1.17</v>
      </c>
      <c r="AG158">
        <v>1.26</v>
      </c>
      <c r="AH158">
        <v>1.3</v>
      </c>
      <c r="AI158">
        <v>1.19</v>
      </c>
      <c r="AJ158">
        <v>1.31</v>
      </c>
      <c r="AK158">
        <v>1.24</v>
      </c>
      <c r="AL158">
        <v>1.34</v>
      </c>
      <c r="AM158">
        <v>1.59</v>
      </c>
      <c r="AN158">
        <v>1.5</v>
      </c>
      <c r="AO158">
        <v>1.48</v>
      </c>
      <c r="AP158">
        <v>1.49</v>
      </c>
      <c r="AQ158">
        <v>1.41</v>
      </c>
      <c r="AR158">
        <v>1.45</v>
      </c>
      <c r="AS158">
        <v>1.45</v>
      </c>
      <c r="AT158">
        <v>1.62</v>
      </c>
      <c r="AU158">
        <v>1.84</v>
      </c>
      <c r="AV158">
        <v>1.92</v>
      </c>
      <c r="AW158">
        <v>1.88</v>
      </c>
      <c r="AX158">
        <v>1.89</v>
      </c>
      <c r="AY158">
        <v>1.92</v>
      </c>
      <c r="AZ158">
        <v>1.78</v>
      </c>
      <c r="BA158">
        <v>1.52</v>
      </c>
      <c r="BB158">
        <v>1.58</v>
      </c>
      <c r="BC158">
        <v>1.48</v>
      </c>
      <c r="BD158">
        <v>1.43</v>
      </c>
      <c r="BE158">
        <v>1.48</v>
      </c>
      <c r="BF158">
        <v>1.66</v>
      </c>
      <c r="BG158">
        <v>1.61</v>
      </c>
      <c r="BH158">
        <v>1.74</v>
      </c>
      <c r="BI158">
        <v>1.59</v>
      </c>
      <c r="BJ158">
        <v>1.56</v>
      </c>
      <c r="BK158">
        <v>1.65</v>
      </c>
      <c r="BL158">
        <v>1.74</v>
      </c>
      <c r="BM158">
        <v>1.58</v>
      </c>
      <c r="BN158">
        <v>1.35</v>
      </c>
      <c r="BO158">
        <v>1.52</v>
      </c>
      <c r="BP158">
        <v>1.58</v>
      </c>
      <c r="BQ158">
        <v>1.53</v>
      </c>
      <c r="BR158">
        <v>1.53</v>
      </c>
      <c r="BS158">
        <v>1.39</v>
      </c>
      <c r="BT158">
        <v>1.57</v>
      </c>
      <c r="BU158">
        <v>1.48</v>
      </c>
      <c r="BV158">
        <v>1.88</v>
      </c>
      <c r="BW158">
        <v>1.88</v>
      </c>
      <c r="BX158">
        <v>1.76</v>
      </c>
      <c r="BY158">
        <v>1.84</v>
      </c>
      <c r="BZ158">
        <v>1.75</v>
      </c>
      <c r="CA158">
        <v>1.86</v>
      </c>
      <c r="CB158">
        <v>2.0699999999999998</v>
      </c>
      <c r="CC158">
        <v>2.13</v>
      </c>
      <c r="CD158">
        <v>2.12</v>
      </c>
      <c r="CE158">
        <v>2.2999999999999998</v>
      </c>
      <c r="CF158">
        <v>2.29</v>
      </c>
      <c r="CG158">
        <v>2.41</v>
      </c>
      <c r="CH158">
        <v>2.3199999999999998</v>
      </c>
      <c r="CI158">
        <v>2.2599999999999998</v>
      </c>
      <c r="CJ158">
        <v>2.41</v>
      </c>
      <c r="CK158">
        <v>2.37</v>
      </c>
      <c r="CL158">
        <v>2.5499999999999998</v>
      </c>
      <c r="CM158">
        <v>2.61</v>
      </c>
      <c r="CN158">
        <v>2.61</v>
      </c>
      <c r="CO158">
        <v>2.2400000000000002</v>
      </c>
      <c r="CP158">
        <v>2.21</v>
      </c>
      <c r="CQ158">
        <v>2.11</v>
      </c>
      <c r="CR158">
        <v>1.79</v>
      </c>
      <c r="CS158">
        <v>1.84</v>
      </c>
      <c r="CT158">
        <v>2.0499999999999998</v>
      </c>
      <c r="CU158">
        <v>1.66</v>
      </c>
      <c r="CV158">
        <v>1.73</v>
      </c>
      <c r="CW158">
        <v>1.57</v>
      </c>
      <c r="CX158">
        <v>1.5</v>
      </c>
      <c r="CY158">
        <v>1.46</v>
      </c>
      <c r="CZ158">
        <v>1.28</v>
      </c>
      <c r="DA158">
        <v>1.29</v>
      </c>
      <c r="DB158">
        <v>1.32</v>
      </c>
      <c r="DC158">
        <v>1.31</v>
      </c>
      <c r="DD158">
        <v>1.6</v>
      </c>
      <c r="DE158">
        <v>1.62</v>
      </c>
      <c r="DF158">
        <v>1.31</v>
      </c>
      <c r="DG158">
        <v>1.52</v>
      </c>
      <c r="DH158">
        <v>1.35</v>
      </c>
      <c r="DI158">
        <v>1.23</v>
      </c>
      <c r="DJ158">
        <v>1.27</v>
      </c>
      <c r="DK158">
        <v>1.19</v>
      </c>
      <c r="DL158">
        <v>1.2</v>
      </c>
      <c r="DM158">
        <v>1.27</v>
      </c>
      <c r="DN158">
        <v>1.28</v>
      </c>
    </row>
    <row r="159" spans="1:118" x14ac:dyDescent="0.45">
      <c r="A159" s="2" t="s">
        <v>18</v>
      </c>
      <c r="B159" t="s">
        <v>54</v>
      </c>
      <c r="G159">
        <v>1.83</v>
      </c>
      <c r="H159">
        <v>2.2200000000000002</v>
      </c>
      <c r="I159">
        <v>2.27</v>
      </c>
      <c r="J159">
        <v>2.5299999999999998</v>
      </c>
      <c r="K159">
        <v>2.4</v>
      </c>
      <c r="L159">
        <v>2.44</v>
      </c>
      <c r="M159">
        <v>2.44</v>
      </c>
      <c r="N159">
        <v>2.08</v>
      </c>
      <c r="O159">
        <v>2.35</v>
      </c>
      <c r="P159">
        <v>2.39</v>
      </c>
      <c r="Q159">
        <v>2.5299999999999998</v>
      </c>
      <c r="R159">
        <v>2.64</v>
      </c>
      <c r="S159">
        <v>2.2599999999999998</v>
      </c>
      <c r="T159">
        <v>1.18</v>
      </c>
      <c r="U159">
        <v>1.55</v>
      </c>
      <c r="V159">
        <v>1.62</v>
      </c>
      <c r="W159">
        <v>1.76</v>
      </c>
      <c r="X159">
        <v>1.68</v>
      </c>
      <c r="Y159">
        <v>1.72</v>
      </c>
      <c r="Z159">
        <v>1.85</v>
      </c>
      <c r="AA159">
        <v>1.43</v>
      </c>
      <c r="AB159">
        <v>1.83</v>
      </c>
      <c r="AC159">
        <v>1.72</v>
      </c>
      <c r="AD159">
        <v>1.73</v>
      </c>
      <c r="AE159">
        <v>1.74</v>
      </c>
      <c r="AF159">
        <v>1.87</v>
      </c>
      <c r="AG159">
        <v>1.9</v>
      </c>
      <c r="AH159">
        <v>2.02</v>
      </c>
      <c r="AI159">
        <v>1.81</v>
      </c>
      <c r="AJ159">
        <v>1.92</v>
      </c>
      <c r="AK159">
        <v>1.91</v>
      </c>
      <c r="AL159">
        <v>2.02</v>
      </c>
      <c r="AM159">
        <v>2.16</v>
      </c>
      <c r="AN159">
        <v>2.09</v>
      </c>
      <c r="AO159">
        <v>1.91</v>
      </c>
      <c r="AP159">
        <v>2.04</v>
      </c>
      <c r="AQ159">
        <v>1.82</v>
      </c>
      <c r="AR159">
        <v>1.91</v>
      </c>
      <c r="AS159">
        <v>1.93</v>
      </c>
      <c r="AT159">
        <v>2.0099999999999998</v>
      </c>
      <c r="AU159">
        <v>2.02</v>
      </c>
      <c r="AV159">
        <v>2.04</v>
      </c>
      <c r="AW159">
        <v>1.97</v>
      </c>
      <c r="AX159">
        <v>1.88</v>
      </c>
      <c r="AY159">
        <v>1.85</v>
      </c>
      <c r="AZ159">
        <v>1.67</v>
      </c>
      <c r="BA159">
        <v>1.47</v>
      </c>
      <c r="BB159">
        <v>1.5</v>
      </c>
      <c r="BC159">
        <v>1.35</v>
      </c>
      <c r="BD159">
        <v>1.28</v>
      </c>
      <c r="BE159">
        <v>1.18</v>
      </c>
      <c r="BF159">
        <v>1.2</v>
      </c>
      <c r="BG159">
        <v>1.2</v>
      </c>
      <c r="BH159">
        <v>1.26</v>
      </c>
      <c r="BI159">
        <v>1.17</v>
      </c>
      <c r="BJ159">
        <v>1.1000000000000001</v>
      </c>
      <c r="BK159">
        <v>1.1599999999999999</v>
      </c>
      <c r="BL159">
        <v>1.26</v>
      </c>
      <c r="BM159">
        <v>1.18</v>
      </c>
      <c r="BN159">
        <v>1.08</v>
      </c>
      <c r="BO159">
        <v>1.18</v>
      </c>
      <c r="BP159">
        <v>1.2</v>
      </c>
      <c r="BQ159">
        <v>1.17</v>
      </c>
      <c r="BR159">
        <v>1.1599999999999999</v>
      </c>
      <c r="BS159">
        <v>1.07</v>
      </c>
      <c r="BT159">
        <v>1.17</v>
      </c>
      <c r="BU159">
        <v>0.8</v>
      </c>
      <c r="BV159">
        <v>1.1200000000000001</v>
      </c>
      <c r="BW159">
        <v>1.22</v>
      </c>
      <c r="BX159">
        <v>1.21</v>
      </c>
      <c r="BY159">
        <v>1.28</v>
      </c>
      <c r="BZ159">
        <v>1.24</v>
      </c>
      <c r="CA159">
        <v>1.25</v>
      </c>
      <c r="CB159">
        <v>1.36</v>
      </c>
      <c r="CC159">
        <v>1.44</v>
      </c>
      <c r="CD159">
        <v>1.45</v>
      </c>
      <c r="CE159">
        <v>1.57</v>
      </c>
      <c r="CF159">
        <v>1.51</v>
      </c>
      <c r="CG159">
        <v>1.58</v>
      </c>
      <c r="CH159">
        <v>1.52</v>
      </c>
      <c r="CI159">
        <v>1.5</v>
      </c>
      <c r="CJ159">
        <v>1.57</v>
      </c>
      <c r="CK159">
        <v>1.52</v>
      </c>
      <c r="CL159">
        <v>1.67</v>
      </c>
      <c r="CM159">
        <v>1.67</v>
      </c>
      <c r="CN159">
        <v>1.75</v>
      </c>
      <c r="CO159">
        <v>1.59</v>
      </c>
      <c r="CP159">
        <v>1.69</v>
      </c>
      <c r="CQ159">
        <v>1.59</v>
      </c>
      <c r="CR159">
        <v>1.41</v>
      </c>
      <c r="CS159">
        <v>1.45</v>
      </c>
      <c r="CT159">
        <v>1.54</v>
      </c>
      <c r="CU159">
        <v>1.43</v>
      </c>
      <c r="CV159">
        <v>1.32</v>
      </c>
      <c r="CW159">
        <v>1.1200000000000001</v>
      </c>
      <c r="CX159">
        <v>1.1299999999999999</v>
      </c>
      <c r="CY159">
        <v>1.1100000000000001</v>
      </c>
      <c r="CZ159">
        <v>1.19</v>
      </c>
      <c r="DA159">
        <v>1.17</v>
      </c>
      <c r="DB159">
        <v>1.17</v>
      </c>
      <c r="DC159">
        <v>1.1499999999999999</v>
      </c>
      <c r="DD159">
        <v>1.42</v>
      </c>
      <c r="DE159">
        <v>1.38</v>
      </c>
      <c r="DF159">
        <v>1.19</v>
      </c>
      <c r="DG159">
        <v>1.35</v>
      </c>
      <c r="DH159">
        <v>1.25</v>
      </c>
      <c r="DI159">
        <v>1.3</v>
      </c>
      <c r="DJ159">
        <v>1.4</v>
      </c>
      <c r="DK159">
        <v>1.25</v>
      </c>
      <c r="DL159">
        <v>1.27</v>
      </c>
      <c r="DM159">
        <v>1.29</v>
      </c>
      <c r="DN159">
        <v>1.33</v>
      </c>
    </row>
    <row r="160" spans="1:118" x14ac:dyDescent="0.45">
      <c r="A160" s="2" t="s">
        <v>18</v>
      </c>
      <c r="B160" t="s">
        <v>55</v>
      </c>
      <c r="G160">
        <v>5.44</v>
      </c>
      <c r="H160">
        <v>7.83</v>
      </c>
      <c r="I160">
        <v>7.93</v>
      </c>
      <c r="J160">
        <v>11.54</v>
      </c>
      <c r="K160">
        <v>12.16</v>
      </c>
      <c r="L160">
        <v>15.6</v>
      </c>
      <c r="M160">
        <v>20.2</v>
      </c>
      <c r="N160">
        <v>15.08</v>
      </c>
      <c r="O160">
        <v>26.82</v>
      </c>
      <c r="P160">
        <v>30.06</v>
      </c>
      <c r="Q160">
        <v>43.91</v>
      </c>
      <c r="R160">
        <v>90.16</v>
      </c>
      <c r="S160">
        <v>-250.2</v>
      </c>
      <c r="T160">
        <v>39.119999999999997</v>
      </c>
      <c r="U160">
        <v>-96.59</v>
      </c>
      <c r="V160">
        <v>107.16</v>
      </c>
      <c r="W160">
        <v>19.05</v>
      </c>
      <c r="X160">
        <v>34.49</v>
      </c>
      <c r="Y160">
        <v>16.77</v>
      </c>
      <c r="Z160">
        <v>12.92</v>
      </c>
      <c r="AA160">
        <v>9.93</v>
      </c>
      <c r="AB160">
        <v>9.5399999999999991</v>
      </c>
      <c r="AC160">
        <v>6.81</v>
      </c>
      <c r="AD160">
        <v>4.54</v>
      </c>
      <c r="AE160">
        <v>4.0999999999999996</v>
      </c>
      <c r="AF160">
        <v>4.03</v>
      </c>
      <c r="AG160">
        <v>4.1900000000000004</v>
      </c>
      <c r="AH160">
        <v>4.53</v>
      </c>
      <c r="AI160">
        <v>4</v>
      </c>
      <c r="AJ160">
        <v>4.93</v>
      </c>
      <c r="AK160">
        <v>4.58</v>
      </c>
      <c r="AL160">
        <v>4.55</v>
      </c>
      <c r="AM160">
        <v>5.24</v>
      </c>
      <c r="AN160">
        <v>4.6100000000000003</v>
      </c>
      <c r="AO160">
        <v>4.74</v>
      </c>
      <c r="AP160">
        <v>5.27</v>
      </c>
      <c r="AQ160">
        <v>6.05</v>
      </c>
      <c r="AR160">
        <v>8.18</v>
      </c>
      <c r="AS160">
        <v>7.83</v>
      </c>
      <c r="AT160">
        <v>8.8800000000000008</v>
      </c>
      <c r="AU160">
        <v>9.27</v>
      </c>
      <c r="AV160">
        <v>8.4600000000000009</v>
      </c>
      <c r="AW160">
        <v>8.4600000000000009</v>
      </c>
      <c r="AX160">
        <v>9.24</v>
      </c>
      <c r="AY160">
        <v>10.14</v>
      </c>
      <c r="AZ160">
        <v>9.39</v>
      </c>
      <c r="BA160">
        <v>7.63</v>
      </c>
      <c r="BB160">
        <v>7.78</v>
      </c>
      <c r="BC160">
        <v>7.73</v>
      </c>
      <c r="BD160">
        <v>8.1199999999999992</v>
      </c>
      <c r="BE160">
        <v>10.56</v>
      </c>
      <c r="BF160">
        <v>12.89</v>
      </c>
      <c r="BG160">
        <v>12.81</v>
      </c>
      <c r="BH160">
        <v>14.57</v>
      </c>
      <c r="BI160">
        <v>15.96</v>
      </c>
      <c r="BJ160">
        <v>18.100000000000001</v>
      </c>
      <c r="BK160">
        <v>20.28</v>
      </c>
      <c r="BL160">
        <v>26.02</v>
      </c>
      <c r="BM160">
        <v>20.21</v>
      </c>
      <c r="BN160">
        <v>13.59</v>
      </c>
      <c r="BO160">
        <v>15.88</v>
      </c>
      <c r="BP160">
        <v>22.05</v>
      </c>
      <c r="BQ160">
        <v>16.41</v>
      </c>
      <c r="BR160">
        <v>18.41</v>
      </c>
      <c r="BS160">
        <v>12.02</v>
      </c>
      <c r="BT160">
        <v>10.42</v>
      </c>
      <c r="BU160">
        <v>10.6</v>
      </c>
      <c r="BV160">
        <v>11.21</v>
      </c>
      <c r="BW160">
        <v>11.62</v>
      </c>
      <c r="BX160">
        <v>12.47</v>
      </c>
      <c r="BY160">
        <v>13.02</v>
      </c>
      <c r="BZ160">
        <v>13.14</v>
      </c>
      <c r="CA160">
        <v>15.02</v>
      </c>
      <c r="CB160">
        <v>17.260000000000002</v>
      </c>
      <c r="CC160">
        <v>18.170000000000002</v>
      </c>
      <c r="CD160">
        <v>17.52</v>
      </c>
      <c r="CE160">
        <v>21.57</v>
      </c>
      <c r="CF160">
        <v>27.5</v>
      </c>
      <c r="CG160">
        <v>32.630000000000003</v>
      </c>
      <c r="CH160">
        <v>36.31</v>
      </c>
      <c r="CI160">
        <v>26.87</v>
      </c>
      <c r="CJ160">
        <v>23.22</v>
      </c>
      <c r="CK160">
        <v>21.34</v>
      </c>
      <c r="CL160">
        <v>19.95</v>
      </c>
      <c r="CM160">
        <v>20.190000000000001</v>
      </c>
      <c r="CN160">
        <v>19.79</v>
      </c>
      <c r="CO160">
        <v>18</v>
      </c>
      <c r="CP160">
        <v>17.920000000000002</v>
      </c>
      <c r="CQ160">
        <v>18.329999999999998</v>
      </c>
      <c r="CR160">
        <v>18.190000000000001</v>
      </c>
      <c r="CS160">
        <v>20.260000000000002</v>
      </c>
      <c r="CT160">
        <v>22.29</v>
      </c>
      <c r="CU160">
        <v>13.72</v>
      </c>
      <c r="CV160">
        <v>10.85</v>
      </c>
      <c r="CW160">
        <v>9.25</v>
      </c>
      <c r="CX160">
        <v>7.86</v>
      </c>
      <c r="CY160">
        <v>8.6999999999999993</v>
      </c>
      <c r="CZ160">
        <v>8.32</v>
      </c>
      <c r="DA160">
        <v>8.35</v>
      </c>
      <c r="DB160">
        <v>8.25</v>
      </c>
      <c r="DC160">
        <v>7.92</v>
      </c>
      <c r="DD160">
        <v>9.11</v>
      </c>
      <c r="DE160">
        <v>8.0399999999999991</v>
      </c>
      <c r="DF160">
        <v>6.49</v>
      </c>
      <c r="DG160">
        <v>7.22</v>
      </c>
      <c r="DH160">
        <v>7.32</v>
      </c>
      <c r="DI160">
        <v>7.17</v>
      </c>
      <c r="DJ160">
        <v>7.53</v>
      </c>
      <c r="DK160">
        <v>7.42</v>
      </c>
      <c r="DL160">
        <v>7.02</v>
      </c>
      <c r="DM160">
        <v>7.65</v>
      </c>
      <c r="DN160">
        <v>7.57</v>
      </c>
    </row>
    <row r="161" spans="1:118" x14ac:dyDescent="0.45">
      <c r="A161" s="2" t="s">
        <v>18</v>
      </c>
      <c r="B161" t="s">
        <v>56</v>
      </c>
      <c r="G161">
        <v>5.21</v>
      </c>
      <c r="H161">
        <v>7.45</v>
      </c>
      <c r="I161">
        <v>8.16</v>
      </c>
      <c r="J161">
        <v>11.95</v>
      </c>
      <c r="K161">
        <v>12.5</v>
      </c>
      <c r="L161">
        <v>16.100000000000001</v>
      </c>
      <c r="M161">
        <v>18.440000000000001</v>
      </c>
      <c r="N161">
        <v>13.92</v>
      </c>
      <c r="O161">
        <v>24.99</v>
      </c>
      <c r="P161">
        <v>27.79</v>
      </c>
      <c r="Q161">
        <v>39.42</v>
      </c>
      <c r="R161">
        <v>72.680000000000007</v>
      </c>
      <c r="S161">
        <v>1555.02</v>
      </c>
      <c r="T161">
        <v>32.78</v>
      </c>
      <c r="U161">
        <v>-154.01</v>
      </c>
      <c r="V161">
        <v>77.33</v>
      </c>
      <c r="W161">
        <v>14.86</v>
      </c>
      <c r="X161">
        <v>24.29</v>
      </c>
      <c r="Y161">
        <v>14.04</v>
      </c>
      <c r="Z161">
        <v>11.23</v>
      </c>
      <c r="AA161">
        <v>9.42</v>
      </c>
      <c r="AB161">
        <v>9.17</v>
      </c>
      <c r="AC161">
        <v>6.61</v>
      </c>
      <c r="AD161">
        <v>4.45</v>
      </c>
      <c r="AE161">
        <v>3.98</v>
      </c>
      <c r="AF161">
        <v>3.93</v>
      </c>
      <c r="AG161">
        <v>4.09</v>
      </c>
      <c r="AH161">
        <v>4.42</v>
      </c>
      <c r="AI161">
        <v>3.95</v>
      </c>
      <c r="AJ161">
        <v>4.87</v>
      </c>
      <c r="AK161">
        <v>4.5199999999999996</v>
      </c>
      <c r="AL161">
        <v>4.5</v>
      </c>
      <c r="AM161">
        <v>5.19</v>
      </c>
      <c r="AN161">
        <v>4.5599999999999996</v>
      </c>
      <c r="AO161">
        <v>4.6900000000000004</v>
      </c>
      <c r="AP161">
        <v>5.21</v>
      </c>
      <c r="AQ161">
        <v>5.72</v>
      </c>
      <c r="AR161">
        <v>7.62</v>
      </c>
      <c r="AS161">
        <v>7.32</v>
      </c>
      <c r="AT161">
        <v>8.33</v>
      </c>
      <c r="AU161">
        <v>9.1</v>
      </c>
      <c r="AV161">
        <v>8.33</v>
      </c>
      <c r="AW161">
        <v>8.33</v>
      </c>
      <c r="AX161">
        <v>9.08</v>
      </c>
      <c r="AY161">
        <v>9.85</v>
      </c>
      <c r="AZ161">
        <v>9.1</v>
      </c>
      <c r="BA161">
        <v>7.41</v>
      </c>
      <c r="BB161">
        <v>7.54</v>
      </c>
      <c r="BC161">
        <v>7.39</v>
      </c>
      <c r="BD161">
        <v>7.72</v>
      </c>
      <c r="BE161">
        <v>9.89</v>
      </c>
      <c r="BF161">
        <v>12.04</v>
      </c>
      <c r="BG161">
        <v>11.82</v>
      </c>
      <c r="BH161">
        <v>13.41</v>
      </c>
      <c r="BI161">
        <v>14.45</v>
      </c>
      <c r="BJ161">
        <v>14.23</v>
      </c>
      <c r="BK161">
        <v>16.45</v>
      </c>
      <c r="BL161">
        <v>19.2</v>
      </c>
      <c r="BM161">
        <v>14.83</v>
      </c>
      <c r="BN161">
        <v>11.11</v>
      </c>
      <c r="BO161">
        <v>12.81</v>
      </c>
      <c r="BP161">
        <v>16.87</v>
      </c>
      <c r="BQ161">
        <v>13.5</v>
      </c>
      <c r="BR161">
        <v>15.23</v>
      </c>
      <c r="BS161">
        <v>10.63</v>
      </c>
      <c r="BT161">
        <v>9.4600000000000009</v>
      </c>
      <c r="BU161">
        <v>9.6199999999999992</v>
      </c>
      <c r="BV161">
        <v>10.42</v>
      </c>
      <c r="BW161">
        <v>10.87</v>
      </c>
      <c r="BX161">
        <v>11.7</v>
      </c>
      <c r="BY161">
        <v>12.33</v>
      </c>
      <c r="BZ161">
        <v>12.02</v>
      </c>
      <c r="CA161">
        <v>13.3</v>
      </c>
      <c r="CB161">
        <v>14.97</v>
      </c>
      <c r="CC161">
        <v>15.56</v>
      </c>
      <c r="CD161">
        <v>15.32</v>
      </c>
      <c r="CE161">
        <v>18.920000000000002</v>
      </c>
      <c r="CF161">
        <v>23.77</v>
      </c>
      <c r="CG161">
        <v>27.54</v>
      </c>
      <c r="CH161">
        <v>30.57</v>
      </c>
      <c r="CI161">
        <v>23.67</v>
      </c>
      <c r="CJ161">
        <v>20.92</v>
      </c>
      <c r="CK161">
        <v>19.37</v>
      </c>
      <c r="CL161">
        <v>18.37</v>
      </c>
      <c r="CM161">
        <v>18.43</v>
      </c>
      <c r="CN161">
        <v>17.989999999999998</v>
      </c>
      <c r="CO161">
        <v>16.23</v>
      </c>
      <c r="CP161">
        <v>16.13</v>
      </c>
      <c r="CQ161">
        <v>16.14</v>
      </c>
      <c r="CR161">
        <v>16.190000000000001</v>
      </c>
      <c r="CS161">
        <v>18.079999999999998</v>
      </c>
      <c r="CT161">
        <v>19.41</v>
      </c>
      <c r="CU161">
        <v>12.39</v>
      </c>
      <c r="CV161">
        <v>9.68</v>
      </c>
      <c r="CW161">
        <v>8.4</v>
      </c>
      <c r="CX161">
        <v>7.36</v>
      </c>
      <c r="CY161">
        <v>8.19</v>
      </c>
      <c r="CZ161">
        <v>7.89</v>
      </c>
      <c r="DA161">
        <v>7.92</v>
      </c>
      <c r="DB161">
        <v>7.82</v>
      </c>
      <c r="DC161">
        <v>7.42</v>
      </c>
      <c r="DD161">
        <v>8.4700000000000006</v>
      </c>
      <c r="DE161">
        <v>7.37</v>
      </c>
      <c r="DF161">
        <v>5.79</v>
      </c>
      <c r="DG161">
        <v>6.54</v>
      </c>
      <c r="DH161">
        <v>6.64</v>
      </c>
      <c r="DI161">
        <v>6.6</v>
      </c>
      <c r="DJ161">
        <v>6.99</v>
      </c>
      <c r="DK161">
        <v>6.73</v>
      </c>
      <c r="DL161">
        <v>6.37</v>
      </c>
      <c r="DM161">
        <v>6.86</v>
      </c>
      <c r="DN161">
        <v>6.79</v>
      </c>
    </row>
    <row r="162" spans="1:118" x14ac:dyDescent="0.45">
      <c r="A162" s="2" t="s">
        <v>18</v>
      </c>
      <c r="B162" t="s">
        <v>57</v>
      </c>
      <c r="C162">
        <v>0.5</v>
      </c>
      <c r="G162">
        <v>0.43</v>
      </c>
      <c r="H162">
        <v>0.37</v>
      </c>
      <c r="I162">
        <v>0.3</v>
      </c>
      <c r="J162">
        <v>0.27</v>
      </c>
      <c r="K162">
        <v>0.68</v>
      </c>
      <c r="L162">
        <v>0.63</v>
      </c>
      <c r="M162">
        <v>0.61</v>
      </c>
      <c r="N162">
        <v>0.6</v>
      </c>
      <c r="O162">
        <v>0.56999999999999995</v>
      </c>
      <c r="P162">
        <v>0.83</v>
      </c>
      <c r="Q162">
        <v>0.84</v>
      </c>
      <c r="R162">
        <v>0.8</v>
      </c>
      <c r="S162">
        <v>0.83</v>
      </c>
      <c r="T162">
        <v>1.05</v>
      </c>
      <c r="U162">
        <v>1.08</v>
      </c>
      <c r="V162">
        <v>1.05</v>
      </c>
      <c r="W162">
        <v>0.96</v>
      </c>
      <c r="X162">
        <v>0.52</v>
      </c>
      <c r="Y162">
        <v>0.55000000000000004</v>
      </c>
      <c r="Z162">
        <v>0.59</v>
      </c>
      <c r="AA162">
        <v>0.49</v>
      </c>
      <c r="AB162">
        <v>0.45</v>
      </c>
      <c r="AC162">
        <v>0.47</v>
      </c>
      <c r="AD162">
        <v>0.47</v>
      </c>
      <c r="AE162">
        <v>0.55000000000000004</v>
      </c>
      <c r="AF162">
        <v>0.56000000000000005</v>
      </c>
      <c r="AG162">
        <v>0.54</v>
      </c>
      <c r="AH162">
        <v>0.55000000000000004</v>
      </c>
      <c r="AI162">
        <v>0.55000000000000004</v>
      </c>
      <c r="AJ162">
        <v>0.52</v>
      </c>
      <c r="AK162">
        <v>0.53</v>
      </c>
      <c r="AL162">
        <v>0.56999999999999995</v>
      </c>
      <c r="AM162">
        <v>0.52</v>
      </c>
      <c r="AN162">
        <v>0.53</v>
      </c>
      <c r="AO162">
        <v>0.49</v>
      </c>
      <c r="AP162">
        <v>0.53</v>
      </c>
      <c r="AQ162">
        <v>0.5</v>
      </c>
      <c r="AR162">
        <v>0.5</v>
      </c>
      <c r="AS162">
        <v>0.48</v>
      </c>
      <c r="AT162">
        <v>0.49</v>
      </c>
      <c r="AU162">
        <v>0.37</v>
      </c>
      <c r="AV162">
        <v>0.32</v>
      </c>
      <c r="AW162">
        <v>0.31</v>
      </c>
      <c r="AX162">
        <v>0.27</v>
      </c>
      <c r="AY162">
        <v>0.26</v>
      </c>
      <c r="AZ162">
        <v>0.26</v>
      </c>
      <c r="BA162">
        <v>0.24</v>
      </c>
      <c r="BB162">
        <v>0.25</v>
      </c>
      <c r="BC162">
        <v>0.32</v>
      </c>
      <c r="BD162">
        <v>0.34</v>
      </c>
      <c r="BE162">
        <v>0.31</v>
      </c>
      <c r="BF162">
        <v>0.35</v>
      </c>
      <c r="BG162">
        <v>0.35</v>
      </c>
      <c r="BH162">
        <v>0.34</v>
      </c>
      <c r="BI162">
        <v>0.35</v>
      </c>
      <c r="BJ162">
        <v>0.33</v>
      </c>
      <c r="BK162">
        <v>0.32</v>
      </c>
      <c r="BL162">
        <v>0.32</v>
      </c>
      <c r="BM162">
        <v>0.39</v>
      </c>
      <c r="BN162">
        <v>0.4</v>
      </c>
      <c r="BO162">
        <v>0.38</v>
      </c>
      <c r="BP162">
        <v>0.36</v>
      </c>
      <c r="BQ162">
        <v>0.36</v>
      </c>
      <c r="BR162">
        <v>0.4</v>
      </c>
      <c r="BS162">
        <v>0.38</v>
      </c>
      <c r="BT162">
        <v>0.42</v>
      </c>
      <c r="BU162">
        <v>0.36</v>
      </c>
      <c r="BV162">
        <v>0.35</v>
      </c>
      <c r="BW162">
        <v>0.34</v>
      </c>
      <c r="BX162">
        <v>0.33</v>
      </c>
      <c r="BY162">
        <v>0.32</v>
      </c>
      <c r="BZ162">
        <v>0.32</v>
      </c>
      <c r="CA162">
        <v>0.3</v>
      </c>
      <c r="CB162">
        <v>0.28999999999999998</v>
      </c>
      <c r="CC162">
        <v>0.28999999999999998</v>
      </c>
      <c r="CD162">
        <v>0.28999999999999998</v>
      </c>
      <c r="CE162">
        <v>0.28999999999999998</v>
      </c>
      <c r="CF162">
        <v>0.28000000000000003</v>
      </c>
      <c r="CG162">
        <v>0.31</v>
      </c>
      <c r="CH162">
        <v>0.3</v>
      </c>
      <c r="CI162">
        <v>0.3</v>
      </c>
      <c r="CJ162">
        <v>0.3</v>
      </c>
      <c r="CK162">
        <v>0.28000000000000003</v>
      </c>
      <c r="CL162">
        <v>0.28000000000000003</v>
      </c>
      <c r="CM162">
        <v>0.33</v>
      </c>
      <c r="CN162">
        <v>0.33</v>
      </c>
      <c r="CO162">
        <v>0.32</v>
      </c>
      <c r="CP162">
        <v>0.31</v>
      </c>
      <c r="CQ162">
        <v>0.33</v>
      </c>
      <c r="CR162">
        <v>0.31</v>
      </c>
      <c r="CS162">
        <v>0.35</v>
      </c>
      <c r="CT162">
        <v>0.37</v>
      </c>
      <c r="CU162">
        <v>0.32</v>
      </c>
      <c r="CV162">
        <v>0.37</v>
      </c>
      <c r="CW162">
        <v>0.32</v>
      </c>
      <c r="CX162">
        <v>0.28999999999999998</v>
      </c>
      <c r="CY162">
        <v>0.27</v>
      </c>
      <c r="CZ162">
        <v>0.27</v>
      </c>
      <c r="DA162">
        <v>0.3</v>
      </c>
      <c r="DB162">
        <v>0.3</v>
      </c>
      <c r="DC162">
        <v>0.3</v>
      </c>
      <c r="DD162">
        <v>0.31</v>
      </c>
      <c r="DE162">
        <v>0.35</v>
      </c>
      <c r="DF162">
        <v>0.34</v>
      </c>
      <c r="DG162">
        <v>0.31</v>
      </c>
      <c r="DH162">
        <v>0.28000000000000003</v>
      </c>
      <c r="DI162">
        <v>0.27</v>
      </c>
      <c r="DJ162">
        <v>0.27</v>
      </c>
      <c r="DK162">
        <v>0.25</v>
      </c>
      <c r="DL162">
        <v>0.25</v>
      </c>
      <c r="DM162">
        <v>0.28000000000000003</v>
      </c>
      <c r="DN162">
        <v>0.28000000000000003</v>
      </c>
    </row>
    <row r="163" spans="1:118" x14ac:dyDescent="0.45">
      <c r="A163" s="2" t="s">
        <v>18</v>
      </c>
      <c r="B163" t="s">
        <v>58</v>
      </c>
      <c r="D163">
        <v>6.2</v>
      </c>
      <c r="E163">
        <v>6.01</v>
      </c>
      <c r="F163">
        <v>6.82</v>
      </c>
      <c r="G163">
        <v>3.53</v>
      </c>
      <c r="H163">
        <v>3.36</v>
      </c>
      <c r="I163">
        <v>3.39</v>
      </c>
      <c r="J163">
        <v>5.22</v>
      </c>
      <c r="K163">
        <v>5.28</v>
      </c>
      <c r="L163">
        <v>4.32</v>
      </c>
      <c r="M163">
        <v>4.8600000000000003</v>
      </c>
      <c r="N163">
        <v>4.1100000000000003</v>
      </c>
      <c r="O163">
        <v>5.48</v>
      </c>
      <c r="P163">
        <v>4.07</v>
      </c>
      <c r="Q163">
        <v>3.4</v>
      </c>
      <c r="R163">
        <v>2.84</v>
      </c>
      <c r="S163">
        <v>2.14</v>
      </c>
      <c r="T163">
        <v>3.71</v>
      </c>
      <c r="U163">
        <v>-0.59</v>
      </c>
      <c r="V163">
        <v>-1.3</v>
      </c>
      <c r="W163">
        <v>0.12</v>
      </c>
      <c r="X163">
        <v>1.89</v>
      </c>
      <c r="Y163">
        <v>1.1399999999999999</v>
      </c>
      <c r="Z163">
        <v>-10</v>
      </c>
      <c r="AA163">
        <v>-5.25</v>
      </c>
      <c r="AB163">
        <v>3.98</v>
      </c>
      <c r="AC163">
        <v>4.3</v>
      </c>
      <c r="AD163">
        <v>2.35</v>
      </c>
      <c r="AE163">
        <v>5.09</v>
      </c>
      <c r="AF163">
        <v>5.77</v>
      </c>
      <c r="AG163">
        <v>7.44</v>
      </c>
      <c r="AH163">
        <v>-0.8</v>
      </c>
      <c r="AI163">
        <v>5.85</v>
      </c>
      <c r="AJ163">
        <v>5.83</v>
      </c>
      <c r="AK163">
        <v>7.71</v>
      </c>
      <c r="AL163">
        <v>1.51</v>
      </c>
      <c r="AM163">
        <v>5.25</v>
      </c>
      <c r="AN163">
        <v>7.78</v>
      </c>
      <c r="AO163">
        <v>6.4</v>
      </c>
      <c r="AP163">
        <v>-9.24</v>
      </c>
      <c r="AQ163">
        <v>11.09</v>
      </c>
      <c r="AR163">
        <v>8.0500000000000007</v>
      </c>
      <c r="AS163">
        <v>9.4499999999999993</v>
      </c>
      <c r="AT163">
        <v>9.8000000000000007</v>
      </c>
      <c r="AU163">
        <v>10.54</v>
      </c>
      <c r="AV163">
        <v>10.199999999999999</v>
      </c>
      <c r="AW163">
        <v>13.1</v>
      </c>
      <c r="AX163">
        <v>11.14</v>
      </c>
      <c r="AY163">
        <v>9.61</v>
      </c>
      <c r="AZ163">
        <v>4.62</v>
      </c>
      <c r="BA163">
        <v>10.48</v>
      </c>
      <c r="BB163">
        <v>-20.67</v>
      </c>
      <c r="BC163">
        <v>-5.5</v>
      </c>
      <c r="BD163">
        <v>3.03</v>
      </c>
      <c r="BE163">
        <v>4.3899999999999997</v>
      </c>
      <c r="BF163">
        <v>4.42</v>
      </c>
      <c r="BG163">
        <v>6.09</v>
      </c>
      <c r="BH163">
        <v>4.45</v>
      </c>
      <c r="BI163">
        <v>2.63</v>
      </c>
      <c r="BJ163">
        <v>5.91</v>
      </c>
      <c r="BK163">
        <v>6.94</v>
      </c>
      <c r="BL163">
        <v>1.52</v>
      </c>
      <c r="BM163">
        <v>2.62</v>
      </c>
      <c r="BN163">
        <v>3.78</v>
      </c>
      <c r="BO163">
        <v>4.3499999999999996</v>
      </c>
      <c r="BP163">
        <v>4.34</v>
      </c>
      <c r="BQ163">
        <v>6.32</v>
      </c>
      <c r="BR163">
        <v>3.04</v>
      </c>
      <c r="BS163">
        <v>3.73</v>
      </c>
      <c r="BT163">
        <v>5.98</v>
      </c>
      <c r="BU163">
        <v>2.57</v>
      </c>
      <c r="BV163">
        <v>3.96</v>
      </c>
      <c r="BW163">
        <v>4.3899999999999997</v>
      </c>
      <c r="BX163">
        <v>4.91</v>
      </c>
      <c r="BY163">
        <v>2.79</v>
      </c>
      <c r="BZ163">
        <v>4.46</v>
      </c>
      <c r="CA163">
        <v>6.86</v>
      </c>
      <c r="CB163">
        <v>9.07</v>
      </c>
      <c r="CC163">
        <v>4.3899999999999997</v>
      </c>
      <c r="CD163">
        <v>6.02</v>
      </c>
      <c r="CE163">
        <v>9.41</v>
      </c>
      <c r="CF163">
        <v>7.84</v>
      </c>
      <c r="CG163">
        <v>4.38</v>
      </c>
      <c r="CH163">
        <v>4.62</v>
      </c>
      <c r="CI163">
        <v>6.6</v>
      </c>
      <c r="CJ163">
        <v>3.78</v>
      </c>
      <c r="CK163">
        <v>7.53</v>
      </c>
      <c r="CL163">
        <v>-10.25</v>
      </c>
      <c r="CM163">
        <v>4.93</v>
      </c>
      <c r="CN163">
        <v>2.1</v>
      </c>
      <c r="CO163">
        <v>10.79</v>
      </c>
      <c r="CP163">
        <v>14.68</v>
      </c>
      <c r="CQ163">
        <v>-22.52</v>
      </c>
      <c r="CR163">
        <v>19.16</v>
      </c>
      <c r="CS163">
        <v>16.53</v>
      </c>
      <c r="CT163">
        <v>6.55</v>
      </c>
      <c r="CU163">
        <v>16.010000000000002</v>
      </c>
      <c r="CV163">
        <v>-38.450000000000003</v>
      </c>
      <c r="CW163">
        <v>26.66</v>
      </c>
      <c r="CX163">
        <v>14.63</v>
      </c>
      <c r="CY163">
        <v>23.82</v>
      </c>
      <c r="CZ163">
        <v>18.03</v>
      </c>
      <c r="DA163">
        <v>22.67</v>
      </c>
      <c r="DB163">
        <v>6.22</v>
      </c>
      <c r="DC163">
        <v>24.53</v>
      </c>
      <c r="DD163">
        <v>-0.41</v>
      </c>
      <c r="DE163">
        <v>-22.07</v>
      </c>
      <c r="DF163">
        <v>2.61</v>
      </c>
      <c r="DG163">
        <v>19.05</v>
      </c>
      <c r="DH163">
        <v>13.59</v>
      </c>
      <c r="DI163">
        <v>19.79</v>
      </c>
      <c r="DJ163">
        <v>2.2799999999999998</v>
      </c>
      <c r="DK163">
        <v>23.39</v>
      </c>
      <c r="DL163">
        <v>29.93</v>
      </c>
      <c r="DM163">
        <v>7.54</v>
      </c>
      <c r="DN163">
        <v>15.48</v>
      </c>
    </row>
    <row r="164" spans="1:118" x14ac:dyDescent="0.45">
      <c r="A164" s="2" t="s">
        <v>18</v>
      </c>
      <c r="B164" t="s">
        <v>59</v>
      </c>
      <c r="G164" s="4">
        <v>0.14760000000000001</v>
      </c>
      <c r="H164" s="4">
        <v>0.16089999999999999</v>
      </c>
      <c r="I164" s="4">
        <v>0.105</v>
      </c>
      <c r="J164" s="4">
        <v>0.1197</v>
      </c>
      <c r="K164" s="4">
        <v>0.1095</v>
      </c>
      <c r="L164" s="4">
        <v>0.1106</v>
      </c>
      <c r="M164" s="4">
        <v>0.1163</v>
      </c>
      <c r="N164" s="4">
        <v>0.1099</v>
      </c>
      <c r="O164" s="4">
        <v>0.1089</v>
      </c>
      <c r="P164" s="4">
        <v>9.8699999999999996E-2</v>
      </c>
      <c r="Q164" s="4">
        <v>9.6600000000000005E-2</v>
      </c>
      <c r="R164" s="4">
        <v>0.10249999999999999</v>
      </c>
      <c r="S164" s="4">
        <v>8.5199999999999998E-2</v>
      </c>
      <c r="T164" s="4">
        <v>4.2099999999999999E-2</v>
      </c>
      <c r="U164" s="4">
        <v>2.4299999999999999E-2</v>
      </c>
      <c r="V164" s="4">
        <v>6.9999999999999999E-4</v>
      </c>
      <c r="W164" s="4">
        <v>-4.7000000000000002E-3</v>
      </c>
      <c r="X164" s="4">
        <v>-6.1999999999999998E-3</v>
      </c>
      <c r="Y164" s="4">
        <v>4.1999999999999997E-3</v>
      </c>
      <c r="Z164" s="4">
        <v>-6.3299999999999995E-2</v>
      </c>
      <c r="AA164" s="4">
        <v>-9.3200000000000005E-2</v>
      </c>
      <c r="AB164" s="4">
        <v>-9.1700000000000004E-2</v>
      </c>
      <c r="AC164" s="4">
        <v>-7.3300000000000004E-2</v>
      </c>
      <c r="AD164" s="4">
        <v>6.7999999999999996E-3</v>
      </c>
      <c r="AE164" s="4">
        <v>5.6099999999999997E-2</v>
      </c>
      <c r="AF164" s="4">
        <v>6.6400000000000001E-2</v>
      </c>
      <c r="AG164" s="4">
        <v>7.8200000000000006E-2</v>
      </c>
      <c r="AH164" s="4">
        <v>6.6299999999999998E-2</v>
      </c>
      <c r="AI164" s="4">
        <v>7.2300000000000003E-2</v>
      </c>
      <c r="AJ164" s="4">
        <v>7.2400000000000006E-2</v>
      </c>
      <c r="AK164" s="4">
        <v>7.3700000000000002E-2</v>
      </c>
      <c r="AL164" s="4">
        <v>9.06E-2</v>
      </c>
      <c r="AM164" s="4">
        <v>8.8300000000000003E-2</v>
      </c>
      <c r="AN164" s="4">
        <v>0.1037</v>
      </c>
      <c r="AO164" s="4">
        <v>0.10009999999999999</v>
      </c>
      <c r="AP164" s="4">
        <v>2.86E-2</v>
      </c>
      <c r="AQ164" s="4">
        <v>5.6099999999999997E-2</v>
      </c>
      <c r="AR164" s="4">
        <v>5.6399999999999999E-2</v>
      </c>
      <c r="AS164" s="4">
        <v>6.7699999999999996E-2</v>
      </c>
      <c r="AT164" s="4">
        <v>0.14990000000000001</v>
      </c>
      <c r="AU164" s="4">
        <v>0.13900000000000001</v>
      </c>
      <c r="AV164" s="4">
        <v>0.1474</v>
      </c>
      <c r="AW164" s="4">
        <v>0.1532</v>
      </c>
      <c r="AX164" s="4">
        <v>0.1469</v>
      </c>
      <c r="AY164" s="4">
        <v>0.13439999999999999</v>
      </c>
      <c r="AZ164" s="4">
        <v>0.11550000000000001</v>
      </c>
      <c r="BA164" s="4">
        <v>0.1106</v>
      </c>
      <c r="BB164" s="4">
        <v>3.7000000000000002E-3</v>
      </c>
      <c r="BC164" s="4">
        <v>-5.62E-2</v>
      </c>
      <c r="BD164" s="4">
        <v>-6.1899999999999997E-2</v>
      </c>
      <c r="BE164" s="4">
        <v>-7.3999999999999996E-2</v>
      </c>
      <c r="BF164" s="4">
        <v>2.0799999999999999E-2</v>
      </c>
      <c r="BG164" s="4">
        <v>6.8400000000000002E-2</v>
      </c>
      <c r="BH164" s="4">
        <v>7.3499999999999996E-2</v>
      </c>
      <c r="BI164" s="4">
        <v>7.2099999999999997E-2</v>
      </c>
      <c r="BJ164" s="4">
        <v>6.8400000000000002E-2</v>
      </c>
      <c r="BK164" s="4">
        <v>7.8600000000000003E-2</v>
      </c>
      <c r="BL164" s="4">
        <v>7.0800000000000002E-2</v>
      </c>
      <c r="BM164" s="4">
        <v>6.9400000000000003E-2</v>
      </c>
      <c r="BN164" s="4">
        <v>6.9900000000000004E-2</v>
      </c>
      <c r="BO164" s="4">
        <v>4.6100000000000002E-2</v>
      </c>
      <c r="BP164" s="4">
        <v>5.3999999999999999E-2</v>
      </c>
      <c r="BQ164" s="4">
        <v>6.4899999999999999E-2</v>
      </c>
      <c r="BR164" s="4">
        <v>6.1100000000000002E-2</v>
      </c>
      <c r="BS164" s="4">
        <v>6.2600000000000003E-2</v>
      </c>
      <c r="BT164" s="4">
        <v>6.2700000000000006E-2</v>
      </c>
      <c r="BU164" s="4">
        <v>3.5900000000000001E-2</v>
      </c>
      <c r="BV164" s="4">
        <v>3.6799999999999999E-2</v>
      </c>
      <c r="BW164" s="4">
        <v>4.1399999999999999E-2</v>
      </c>
      <c r="BX164" s="4">
        <v>4.07E-2</v>
      </c>
      <c r="BY164" s="4">
        <v>4.1500000000000002E-2</v>
      </c>
      <c r="BZ164" s="4">
        <v>4.2299999999999997E-2</v>
      </c>
      <c r="CA164" s="4">
        <v>4.1599999999999998E-2</v>
      </c>
      <c r="CB164" s="4">
        <v>5.11E-2</v>
      </c>
      <c r="CC164" s="4">
        <v>5.74E-2</v>
      </c>
      <c r="CD164" s="4">
        <v>6.0299999999999999E-2</v>
      </c>
      <c r="CE164" s="4">
        <v>6.7699999999999996E-2</v>
      </c>
      <c r="CF164" s="4">
        <v>6.1800000000000001E-2</v>
      </c>
      <c r="CG164" s="4">
        <v>6.0299999999999999E-2</v>
      </c>
      <c r="CH164" s="4">
        <v>5.8299999999999998E-2</v>
      </c>
      <c r="CI164" s="4">
        <v>5.2900000000000003E-2</v>
      </c>
      <c r="CJ164" s="4">
        <v>4.3900000000000002E-2</v>
      </c>
      <c r="CK164" s="4">
        <v>4.6600000000000003E-2</v>
      </c>
      <c r="CL164" s="4">
        <v>8.5000000000000006E-3</v>
      </c>
      <c r="CM164" s="4">
        <v>3.95E-2</v>
      </c>
      <c r="CN164" s="4">
        <v>2.01E-2</v>
      </c>
      <c r="CO164" s="4">
        <v>2.53E-2</v>
      </c>
      <c r="CP164" s="4">
        <v>8.48E-2</v>
      </c>
      <c r="CQ164" s="4">
        <v>-3.3599999999999998E-2</v>
      </c>
      <c r="CR164" s="4">
        <v>2.9000000000000001E-2</v>
      </c>
      <c r="CS164" s="4">
        <v>4.6300000000000001E-2</v>
      </c>
      <c r="CT164" s="4">
        <v>2.86E-2</v>
      </c>
      <c r="CU164" s="4">
        <v>0.13350000000000001</v>
      </c>
      <c r="CV164" s="4">
        <v>-3.6200000000000003E-2</v>
      </c>
      <c r="CW164" s="4">
        <v>-1.1000000000000001E-3</v>
      </c>
      <c r="CX164" s="4">
        <v>2.06E-2</v>
      </c>
      <c r="CY164" s="4">
        <v>4.1300000000000003E-2</v>
      </c>
      <c r="CZ164" s="4">
        <v>0.1835</v>
      </c>
      <c r="DA164" s="4">
        <v>0.1618</v>
      </c>
      <c r="DB164" s="4">
        <v>0.14130000000000001</v>
      </c>
      <c r="DC164" s="4">
        <v>0.13250000000000001</v>
      </c>
      <c r="DD164" s="4">
        <v>0.1023</v>
      </c>
      <c r="DE164" s="4">
        <v>-7.4000000000000003E-3</v>
      </c>
      <c r="DF164" s="4">
        <v>-1.6E-2</v>
      </c>
      <c r="DG164" s="4">
        <v>-1.9599999999999999E-2</v>
      </c>
      <c r="DH164" s="4">
        <v>1.67E-2</v>
      </c>
      <c r="DI164" s="4">
        <v>0.124</v>
      </c>
      <c r="DJ164" s="4">
        <v>0.12570000000000001</v>
      </c>
      <c r="DK164" s="4">
        <v>0.1222</v>
      </c>
      <c r="DL164" s="4">
        <v>0.1399</v>
      </c>
      <c r="DM164" s="4">
        <v>0.11360000000000001</v>
      </c>
    </row>
    <row r="165" spans="1:118" x14ac:dyDescent="0.45">
      <c r="A165" s="2" t="s">
        <v>18</v>
      </c>
      <c r="B165" t="s">
        <v>60</v>
      </c>
      <c r="K165" s="4">
        <v>-6.7000000000000002E-3</v>
      </c>
      <c r="L165" s="4">
        <v>-7.0000000000000001E-3</v>
      </c>
      <c r="M165" s="4">
        <v>-3.3999999999999998E-3</v>
      </c>
      <c r="N165" s="4">
        <v>-2.3E-3</v>
      </c>
      <c r="O165" s="4">
        <v>-3.5999999999999999E-3</v>
      </c>
      <c r="P165" s="4">
        <v>-8.0999999999999996E-3</v>
      </c>
      <c r="Q165" s="4">
        <v>-1.6500000000000001E-2</v>
      </c>
      <c r="R165" s="4">
        <v>-1.6299999999999999E-2</v>
      </c>
      <c r="S165" s="4">
        <v>-1.49E-2</v>
      </c>
      <c r="T165" s="4">
        <v>-0.01</v>
      </c>
      <c r="U165" s="4">
        <v>-0.31740000000000002</v>
      </c>
      <c r="V165" s="4">
        <v>-0.317</v>
      </c>
      <c r="W165" s="4">
        <v>-0.30840000000000001</v>
      </c>
      <c r="X165" s="4">
        <v>-0.54039999999999999</v>
      </c>
      <c r="Y165" s="4">
        <v>-0.17019999999999999</v>
      </c>
      <c r="Z165" s="4">
        <v>-0.17019999999999999</v>
      </c>
      <c r="AA165" s="4">
        <v>-0.17680000000000001</v>
      </c>
      <c r="AB165" s="4">
        <v>-0.13900000000000001</v>
      </c>
      <c r="AC165" s="4">
        <v>-0.14000000000000001</v>
      </c>
      <c r="AD165" s="4">
        <v>-0.1406</v>
      </c>
      <c r="AE165" s="4">
        <v>-0.14069999999999999</v>
      </c>
      <c r="AF165" s="4">
        <v>-1.8E-3</v>
      </c>
      <c r="AG165" s="4">
        <v>-1.4E-3</v>
      </c>
      <c r="AH165" s="4">
        <v>-1.5E-3</v>
      </c>
      <c r="AI165" s="4">
        <v>-1.5E-3</v>
      </c>
      <c r="AJ165" s="4">
        <v>-1.6999999999999999E-3</v>
      </c>
      <c r="AK165" s="4">
        <v>-1.1000000000000001E-3</v>
      </c>
      <c r="AL165" s="4">
        <v>-2.0000000000000001E-4</v>
      </c>
      <c r="AM165" s="4">
        <v>-1E-4</v>
      </c>
      <c r="AN165" s="4">
        <v>1.5E-3</v>
      </c>
      <c r="AO165" s="4">
        <v>1.1000000000000001E-3</v>
      </c>
      <c r="AP165" s="4">
        <v>6.9999999999999999E-4</v>
      </c>
      <c r="AQ165" s="4">
        <v>4.8999999999999998E-3</v>
      </c>
      <c r="AR165" s="4">
        <v>1.7399999999999999E-2</v>
      </c>
      <c r="AS165" s="4">
        <v>1.8200000000000001E-2</v>
      </c>
      <c r="AT165" s="4">
        <v>1.8100000000000002E-2</v>
      </c>
      <c r="AU165" s="4">
        <v>1.3899999999999999E-2</v>
      </c>
      <c r="AV165" s="4">
        <v>-3.04E-2</v>
      </c>
      <c r="AW165" s="4">
        <v>-3.0499999999999999E-2</v>
      </c>
      <c r="AX165" s="4">
        <v>-3.0499999999999999E-2</v>
      </c>
      <c r="AY165" s="4">
        <v>-3.0499999999999999E-2</v>
      </c>
      <c r="AZ165" s="4">
        <v>2.5999999999999999E-3</v>
      </c>
      <c r="BA165" s="4">
        <v>2E-3</v>
      </c>
      <c r="BB165" s="4">
        <v>9.4999999999999998E-3</v>
      </c>
      <c r="BC165" s="4">
        <v>1.46E-2</v>
      </c>
      <c r="BD165" s="4">
        <v>1.24E-2</v>
      </c>
      <c r="BE165" s="4">
        <v>1.23E-2</v>
      </c>
      <c r="BF165" s="4">
        <v>4.7000000000000002E-3</v>
      </c>
      <c r="BG165" s="4">
        <v>-5.0000000000000001E-4</v>
      </c>
      <c r="BH165" s="4">
        <v>6.9999999999999999E-4</v>
      </c>
      <c r="BI165" s="4">
        <v>8.0000000000000004E-4</v>
      </c>
      <c r="BJ165" s="4">
        <v>4.5999999999999999E-3</v>
      </c>
      <c r="BK165" s="4">
        <v>1.0200000000000001E-2</v>
      </c>
      <c r="BL165" s="4">
        <v>8.9999999999999993E-3</v>
      </c>
      <c r="BM165" s="4">
        <v>8.8999999999999999E-3</v>
      </c>
      <c r="BN165" s="4">
        <v>7.7999999999999996E-3</v>
      </c>
      <c r="BO165" s="4">
        <v>1.01E-2</v>
      </c>
      <c r="BP165" s="4">
        <v>0.01</v>
      </c>
      <c r="BQ165" s="4">
        <v>6.7999999999999996E-3</v>
      </c>
      <c r="BR165" s="4">
        <v>7.4000000000000003E-3</v>
      </c>
      <c r="BS165" s="4">
        <v>-6.9999999999999999E-4</v>
      </c>
      <c r="BT165" s="4">
        <v>-8.0000000000000004E-4</v>
      </c>
      <c r="BU165" s="4">
        <v>2.3E-3</v>
      </c>
      <c r="BV165" s="4">
        <v>-0.45479999999999998</v>
      </c>
      <c r="BW165" s="4">
        <v>-0.45140000000000002</v>
      </c>
      <c r="BX165" s="4">
        <v>-0.45229999999999998</v>
      </c>
      <c r="BY165" s="4">
        <v>-0.4506</v>
      </c>
      <c r="BZ165" s="4">
        <v>2E-3</v>
      </c>
      <c r="CA165" s="4">
        <v>6.9999999999999999E-4</v>
      </c>
      <c r="CB165" s="4">
        <v>1.6000000000000001E-3</v>
      </c>
      <c r="CC165" s="4">
        <v>1.6999999999999999E-3</v>
      </c>
      <c r="CD165" s="4">
        <v>1.2999999999999999E-3</v>
      </c>
      <c r="CE165" s="4">
        <v>6.9999999999999999E-4</v>
      </c>
      <c r="CF165" s="4">
        <v>1E-4</v>
      </c>
      <c r="CG165" s="4">
        <v>-1.6000000000000001E-3</v>
      </c>
      <c r="CH165" s="4">
        <v>-2.7000000000000001E-3</v>
      </c>
      <c r="CI165" s="4">
        <v>-3.0000000000000001E-3</v>
      </c>
      <c r="CJ165" s="4">
        <v>4.0000000000000002E-4</v>
      </c>
      <c r="CK165" s="4">
        <v>1.8E-3</v>
      </c>
      <c r="CL165" s="4">
        <v>5.7000000000000002E-3</v>
      </c>
      <c r="CM165" s="4">
        <v>7.1000000000000004E-3</v>
      </c>
      <c r="CN165" s="4">
        <v>3.8999999999999998E-3</v>
      </c>
      <c r="CO165" s="4">
        <v>3.5999999999999999E-3</v>
      </c>
      <c r="CP165" s="4">
        <v>1.9E-3</v>
      </c>
      <c r="CQ165" s="4">
        <v>5.0000000000000001E-4</v>
      </c>
      <c r="CR165" s="4">
        <v>1.9E-3</v>
      </c>
      <c r="CS165" s="4">
        <v>3.3999999999999998E-3</v>
      </c>
      <c r="CT165" s="4">
        <v>4.4999999999999997E-3</v>
      </c>
      <c r="CU165" s="4">
        <v>5.1999999999999998E-3</v>
      </c>
      <c r="CV165" s="4">
        <v>6.7000000000000002E-3</v>
      </c>
      <c r="CW165" s="4">
        <v>5.1000000000000004E-3</v>
      </c>
      <c r="CX165" s="4">
        <v>3.3E-3</v>
      </c>
      <c r="CY165" s="4">
        <v>2.5000000000000001E-3</v>
      </c>
      <c r="CZ165" s="4">
        <v>-1E-4</v>
      </c>
      <c r="DA165" s="4">
        <v>1.1999999999999999E-3</v>
      </c>
      <c r="DB165" s="4">
        <v>3.8E-3</v>
      </c>
      <c r="DC165" s="4">
        <v>8.0000000000000002E-3</v>
      </c>
      <c r="DD165" s="4">
        <v>1.2800000000000001E-2</v>
      </c>
      <c r="DE165" s="4">
        <v>1.38E-2</v>
      </c>
      <c r="DF165" s="4">
        <v>1.4500000000000001E-2</v>
      </c>
      <c r="DG165" s="4">
        <v>1.5900000000000001E-2</v>
      </c>
      <c r="DH165" s="4">
        <v>1.46E-2</v>
      </c>
      <c r="DI165" s="4">
        <v>1.6299999999999999E-2</v>
      </c>
      <c r="DJ165" s="4">
        <v>1.9300000000000001E-2</v>
      </c>
      <c r="DK165" s="4">
        <v>1.72E-2</v>
      </c>
      <c r="DL165" s="4">
        <v>2.23E-2</v>
      </c>
      <c r="DM165" s="4">
        <v>2.58E-2</v>
      </c>
      <c r="DN165" s="4">
        <v>1.9900000000000001E-2</v>
      </c>
    </row>
    <row r="166" spans="1:118" x14ac:dyDescent="0.45">
      <c r="A166" s="2" t="s">
        <v>18</v>
      </c>
      <c r="B166" t="s">
        <v>61</v>
      </c>
      <c r="K166" s="4">
        <v>-6.7000000000000002E-3</v>
      </c>
      <c r="L166" s="4">
        <v>-7.0000000000000001E-3</v>
      </c>
      <c r="M166" s="4">
        <v>-3.3999999999999998E-3</v>
      </c>
      <c r="N166" s="4">
        <v>-2.3E-3</v>
      </c>
      <c r="O166" s="4">
        <v>-3.5999999999999999E-3</v>
      </c>
      <c r="P166" s="4">
        <v>-8.0999999999999996E-3</v>
      </c>
      <c r="Q166" s="4">
        <v>-1.6500000000000001E-2</v>
      </c>
      <c r="R166" s="4">
        <v>-1.6299999999999999E-2</v>
      </c>
      <c r="S166" s="4">
        <v>-1.49E-2</v>
      </c>
      <c r="T166" s="4">
        <v>-0.01</v>
      </c>
      <c r="U166" s="4">
        <v>-0.31740000000000002</v>
      </c>
      <c r="V166" s="4">
        <v>-0.317</v>
      </c>
      <c r="W166" s="4">
        <v>-0.30840000000000001</v>
      </c>
      <c r="X166" s="4">
        <v>-0.54039999999999999</v>
      </c>
      <c r="Y166" s="4">
        <v>-0.17019999999999999</v>
      </c>
      <c r="Z166" s="4">
        <v>-0.17019999999999999</v>
      </c>
      <c r="AA166" s="4">
        <v>-0.17680000000000001</v>
      </c>
      <c r="AB166" s="4">
        <v>-0.13900000000000001</v>
      </c>
      <c r="AC166" s="4">
        <v>-0.14000000000000001</v>
      </c>
      <c r="AD166" s="4">
        <v>-0.1406</v>
      </c>
      <c r="AE166" s="4">
        <v>-0.14069999999999999</v>
      </c>
      <c r="AF166" s="4">
        <v>-1.8E-3</v>
      </c>
      <c r="AG166" s="4">
        <v>-1.4E-3</v>
      </c>
      <c r="AH166" s="4">
        <v>-1.5E-3</v>
      </c>
      <c r="AI166" s="4">
        <v>-1.5E-3</v>
      </c>
      <c r="AJ166" s="4">
        <v>-1.6999999999999999E-3</v>
      </c>
      <c r="AK166" s="4">
        <v>-1.1000000000000001E-3</v>
      </c>
      <c r="AL166" s="4">
        <v>-2.0000000000000001E-4</v>
      </c>
      <c r="AM166" s="4">
        <v>-1E-4</v>
      </c>
      <c r="AN166" s="4">
        <v>1.5E-3</v>
      </c>
      <c r="AO166" s="4">
        <v>1.1000000000000001E-3</v>
      </c>
      <c r="AP166" s="4">
        <v>6.9999999999999999E-4</v>
      </c>
      <c r="AQ166" s="4">
        <v>4.8999999999999998E-3</v>
      </c>
      <c r="AR166" s="4">
        <v>1.7399999999999999E-2</v>
      </c>
      <c r="AS166" s="4">
        <v>1.8200000000000001E-2</v>
      </c>
      <c r="AT166" s="4">
        <v>1.8100000000000002E-2</v>
      </c>
      <c r="AU166" s="4">
        <v>1.3899999999999999E-2</v>
      </c>
      <c r="AV166" s="4">
        <v>-3.04E-2</v>
      </c>
      <c r="AW166" s="4">
        <v>-3.0499999999999999E-2</v>
      </c>
      <c r="AX166" s="4">
        <v>-3.0499999999999999E-2</v>
      </c>
      <c r="AY166" s="4">
        <v>-3.0499999999999999E-2</v>
      </c>
      <c r="AZ166" s="4">
        <v>2.5999999999999999E-3</v>
      </c>
      <c r="BA166" s="4">
        <v>2E-3</v>
      </c>
      <c r="BB166" s="4">
        <v>9.4999999999999998E-3</v>
      </c>
      <c r="BC166" s="4">
        <v>1.46E-2</v>
      </c>
      <c r="BD166" s="4">
        <v>1.24E-2</v>
      </c>
      <c r="BE166" s="4">
        <v>1.23E-2</v>
      </c>
      <c r="BF166" s="4">
        <v>4.7000000000000002E-3</v>
      </c>
      <c r="BG166" s="4">
        <v>-5.0000000000000001E-4</v>
      </c>
      <c r="BH166" s="4">
        <v>6.9999999999999999E-4</v>
      </c>
      <c r="BI166" s="4">
        <v>8.0000000000000004E-4</v>
      </c>
      <c r="BJ166" s="4">
        <v>4.5999999999999999E-3</v>
      </c>
      <c r="BK166" s="4">
        <v>1.0200000000000001E-2</v>
      </c>
      <c r="BL166" s="4">
        <v>8.9999999999999993E-3</v>
      </c>
      <c r="BM166" s="4">
        <v>8.8999999999999999E-3</v>
      </c>
      <c r="BN166" s="4">
        <v>7.7999999999999996E-3</v>
      </c>
      <c r="BO166" s="4">
        <v>1.01E-2</v>
      </c>
      <c r="BP166" s="4">
        <v>0.01</v>
      </c>
      <c r="BQ166" s="4">
        <v>6.7999999999999996E-3</v>
      </c>
      <c r="BR166" s="4">
        <v>7.4000000000000003E-3</v>
      </c>
      <c r="BS166" s="4">
        <v>-6.9999999999999999E-4</v>
      </c>
      <c r="BT166" s="4">
        <v>-8.0000000000000004E-4</v>
      </c>
      <c r="BU166" s="4">
        <v>2.3E-3</v>
      </c>
      <c r="BV166" s="4">
        <v>-0.45479999999999998</v>
      </c>
      <c r="BW166" s="4">
        <v>-0.45140000000000002</v>
      </c>
      <c r="BX166" s="4">
        <v>-0.45229999999999998</v>
      </c>
      <c r="BY166" s="4">
        <v>-0.4506</v>
      </c>
      <c r="BZ166" s="4">
        <v>2E-3</v>
      </c>
      <c r="CA166" s="4">
        <v>6.9999999999999999E-4</v>
      </c>
      <c r="CB166" s="4">
        <v>1.6000000000000001E-3</v>
      </c>
      <c r="CC166" s="4">
        <v>1.6999999999999999E-3</v>
      </c>
      <c r="CD166" s="4">
        <v>1.2999999999999999E-3</v>
      </c>
      <c r="CE166" s="4">
        <v>6.9999999999999999E-4</v>
      </c>
      <c r="CF166" s="4">
        <v>1E-4</v>
      </c>
      <c r="CG166" s="4">
        <v>-1.6000000000000001E-3</v>
      </c>
      <c r="CH166" s="4">
        <v>-2.7000000000000001E-3</v>
      </c>
      <c r="CI166" s="4">
        <v>-3.0000000000000001E-3</v>
      </c>
      <c r="CJ166" s="4">
        <v>4.0000000000000002E-4</v>
      </c>
      <c r="CK166" s="4">
        <v>1.8E-3</v>
      </c>
      <c r="CL166" s="4">
        <v>5.7000000000000002E-3</v>
      </c>
      <c r="CM166" s="4">
        <v>7.1000000000000004E-3</v>
      </c>
      <c r="CN166" s="4">
        <v>3.8999999999999998E-3</v>
      </c>
      <c r="CO166" s="4">
        <v>3.5999999999999999E-3</v>
      </c>
      <c r="CP166" s="4">
        <v>1.9E-3</v>
      </c>
      <c r="CQ166" s="4">
        <v>5.0000000000000001E-4</v>
      </c>
      <c r="CR166" s="4">
        <v>1.9E-3</v>
      </c>
      <c r="CS166" s="4">
        <v>3.3999999999999998E-3</v>
      </c>
      <c r="CT166" s="4">
        <v>4.4999999999999997E-3</v>
      </c>
      <c r="CU166" s="4">
        <v>5.1999999999999998E-3</v>
      </c>
      <c r="CV166" s="4">
        <v>6.7000000000000002E-3</v>
      </c>
      <c r="CW166" s="4">
        <v>5.1000000000000004E-3</v>
      </c>
      <c r="CX166" s="4">
        <v>3.3E-3</v>
      </c>
      <c r="CY166" s="4">
        <v>2.5000000000000001E-3</v>
      </c>
      <c r="CZ166" s="4">
        <v>-1E-4</v>
      </c>
      <c r="DA166" s="4">
        <v>1.1999999999999999E-3</v>
      </c>
      <c r="DB166" s="4">
        <v>3.8E-3</v>
      </c>
      <c r="DC166" s="4">
        <v>8.0000000000000002E-3</v>
      </c>
      <c r="DD166" s="4">
        <v>1.2800000000000001E-2</v>
      </c>
      <c r="DE166" s="4">
        <v>1.38E-2</v>
      </c>
      <c r="DF166" s="4">
        <v>1.4500000000000001E-2</v>
      </c>
      <c r="DG166" s="4">
        <v>1.5900000000000001E-2</v>
      </c>
      <c r="DH166" s="4">
        <v>1.46E-2</v>
      </c>
      <c r="DI166" s="4">
        <v>1.6299999999999999E-2</v>
      </c>
      <c r="DJ166" s="4">
        <v>1.9300000000000001E-2</v>
      </c>
      <c r="DK166" s="4">
        <v>1.72E-2</v>
      </c>
      <c r="DL166" s="4">
        <v>2.23E-2</v>
      </c>
      <c r="DM166" s="4">
        <v>2.58E-2</v>
      </c>
      <c r="DN166" s="4">
        <v>1.9900000000000001E-2</v>
      </c>
    </row>
    <row r="167" spans="1:118" x14ac:dyDescent="0.45">
      <c r="A167" s="3" t="s">
        <v>19</v>
      </c>
      <c r="B167" t="s">
        <v>49</v>
      </c>
      <c r="BI167">
        <v>1320</v>
      </c>
      <c r="BJ167">
        <v>1556</v>
      </c>
      <c r="BK167">
        <v>1557</v>
      </c>
      <c r="BL167">
        <v>1727</v>
      </c>
      <c r="BM167">
        <v>1646</v>
      </c>
      <c r="BN167">
        <v>1348</v>
      </c>
      <c r="BO167">
        <v>1336</v>
      </c>
      <c r="BP167">
        <v>1754</v>
      </c>
      <c r="BQ167">
        <v>1800</v>
      </c>
      <c r="BR167">
        <v>2305</v>
      </c>
      <c r="BS167">
        <v>2570</v>
      </c>
      <c r="BT167">
        <v>2750</v>
      </c>
      <c r="BU167">
        <v>2384</v>
      </c>
      <c r="BV167">
        <v>2604</v>
      </c>
      <c r="BW167">
        <v>2981</v>
      </c>
      <c r="BX167">
        <v>2818</v>
      </c>
      <c r="BY167">
        <v>2969</v>
      </c>
      <c r="BZ167">
        <v>2905</v>
      </c>
      <c r="CA167">
        <v>3636</v>
      </c>
      <c r="CB167">
        <v>3846</v>
      </c>
      <c r="CC167">
        <v>4033</v>
      </c>
      <c r="CD167">
        <v>4245</v>
      </c>
      <c r="CE167">
        <v>3904</v>
      </c>
      <c r="CF167">
        <v>4157</v>
      </c>
      <c r="CG167">
        <v>4407</v>
      </c>
      <c r="CH167">
        <v>4310</v>
      </c>
      <c r="CI167">
        <v>4023</v>
      </c>
      <c r="CJ167">
        <v>4320</v>
      </c>
      <c r="CK167">
        <v>4940</v>
      </c>
      <c r="CL167">
        <v>5533</v>
      </c>
      <c r="CM167">
        <v>6210</v>
      </c>
      <c r="CN167">
        <v>6511</v>
      </c>
      <c r="CO167">
        <v>5769</v>
      </c>
      <c r="CP167">
        <v>5760</v>
      </c>
      <c r="CQ167">
        <v>4990</v>
      </c>
      <c r="CR167">
        <v>5741</v>
      </c>
      <c r="CS167">
        <v>6020</v>
      </c>
      <c r="CT167">
        <v>6622</v>
      </c>
      <c r="CU167">
        <v>6551</v>
      </c>
      <c r="CV167">
        <v>4771</v>
      </c>
      <c r="CW167">
        <v>5350</v>
      </c>
      <c r="CX167">
        <v>5677</v>
      </c>
      <c r="CY167">
        <v>5764</v>
      </c>
      <c r="CZ167">
        <v>6223</v>
      </c>
      <c r="DA167">
        <v>6842</v>
      </c>
      <c r="DB167">
        <v>7370</v>
      </c>
      <c r="DC167">
        <v>8587</v>
      </c>
      <c r="DD167">
        <v>7087</v>
      </c>
      <c r="DE167">
        <v>5684</v>
      </c>
      <c r="DF167">
        <v>4802</v>
      </c>
      <c r="DG167">
        <v>5419</v>
      </c>
      <c r="DH167">
        <v>5740</v>
      </c>
      <c r="DI167">
        <v>5885</v>
      </c>
      <c r="DJ167">
        <v>5823</v>
      </c>
      <c r="DK167">
        <v>6649</v>
      </c>
      <c r="DL167">
        <v>6288</v>
      </c>
      <c r="DM167">
        <v>5596</v>
      </c>
      <c r="DN167">
        <v>6564</v>
      </c>
    </row>
    <row r="168" spans="1:118" x14ac:dyDescent="0.45">
      <c r="A168" s="3" t="s">
        <v>19</v>
      </c>
      <c r="B168" t="s">
        <v>50</v>
      </c>
      <c r="BM168" s="4">
        <v>0.2465</v>
      </c>
      <c r="BN168" s="4">
        <v>-0.1333</v>
      </c>
      <c r="BO168" s="4">
        <v>-0.14219999999999999</v>
      </c>
      <c r="BP168" s="4">
        <v>1.5599999999999999E-2</v>
      </c>
      <c r="BQ168" s="4">
        <v>9.3899999999999997E-2</v>
      </c>
      <c r="BR168" s="4">
        <v>0.70920000000000005</v>
      </c>
      <c r="BS168" s="4">
        <v>0.9234</v>
      </c>
      <c r="BT168" s="4">
        <v>0.56820000000000004</v>
      </c>
      <c r="BU168" s="4">
        <v>0.32429999999999998</v>
      </c>
      <c r="BV168" s="4">
        <v>0.1298</v>
      </c>
      <c r="BW168" s="4">
        <v>0.16</v>
      </c>
      <c r="BX168" s="4">
        <v>2.4799999999999999E-2</v>
      </c>
      <c r="BY168" s="4">
        <v>0.2452</v>
      </c>
      <c r="BZ168" s="4">
        <v>0.1154</v>
      </c>
      <c r="CA168" s="4">
        <v>0.21990000000000001</v>
      </c>
      <c r="CB168" s="4">
        <v>0.36459999999999998</v>
      </c>
      <c r="CC168" s="4">
        <v>0.35849999999999999</v>
      </c>
      <c r="CD168" s="4">
        <v>0.46139999999999998</v>
      </c>
      <c r="CE168" s="4">
        <v>7.3599999999999999E-2</v>
      </c>
      <c r="CF168" s="4">
        <v>8.1000000000000003E-2</v>
      </c>
      <c r="CG168" s="4">
        <v>9.2600000000000002E-2</v>
      </c>
      <c r="CH168" s="4">
        <v>1.5299999999999999E-2</v>
      </c>
      <c r="CI168" s="4">
        <v>3.04E-2</v>
      </c>
      <c r="CJ168" s="4">
        <v>3.9E-2</v>
      </c>
      <c r="CK168" s="4">
        <v>0.1208</v>
      </c>
      <c r="CL168" s="4">
        <v>0.2838</v>
      </c>
      <c r="CM168" s="4">
        <v>0.54379999999999995</v>
      </c>
      <c r="CN168" s="4">
        <v>0.50739999999999996</v>
      </c>
      <c r="CO168" s="4">
        <v>0.16789999999999999</v>
      </c>
      <c r="CP168" s="4">
        <v>4.1200000000000001E-2</v>
      </c>
      <c r="CQ168" s="4">
        <v>-0.19650000000000001</v>
      </c>
      <c r="CR168" s="4">
        <v>-0.1183</v>
      </c>
      <c r="CS168" s="4">
        <v>4.3400000000000001E-2</v>
      </c>
      <c r="CT168" s="4">
        <v>0.14960000000000001</v>
      </c>
      <c r="CU168" s="4">
        <v>0.31290000000000001</v>
      </c>
      <c r="CV168" s="4">
        <v>-0.16889999999999999</v>
      </c>
      <c r="CW168" s="4">
        <v>-0.11119999999999999</v>
      </c>
      <c r="CX168" s="4">
        <v>-0.14269999999999999</v>
      </c>
      <c r="CY168" s="4">
        <v>-0.1202</v>
      </c>
      <c r="CZ168" s="4">
        <v>0.30420000000000003</v>
      </c>
      <c r="DA168" s="4">
        <v>0.27879999999999999</v>
      </c>
      <c r="DB168" s="4">
        <v>0.29809999999999998</v>
      </c>
      <c r="DC168" s="4">
        <v>0.48970000000000002</v>
      </c>
      <c r="DD168" s="4">
        <v>0.1389</v>
      </c>
      <c r="DE168" s="4">
        <v>-0.16930000000000001</v>
      </c>
      <c r="DF168" s="4">
        <v>-0.34849999999999998</v>
      </c>
      <c r="DG168" s="4">
        <v>-0.36890000000000001</v>
      </c>
      <c r="DH168" s="4">
        <v>-0.19</v>
      </c>
      <c r="DI168" s="4">
        <v>3.5400000000000001E-2</v>
      </c>
      <c r="DJ168" s="4">
        <v>0.2127</v>
      </c>
      <c r="DK168" s="4">
        <v>0.22689999999999999</v>
      </c>
      <c r="DL168" s="4">
        <v>9.5399999999999999E-2</v>
      </c>
      <c r="DM168" s="4">
        <v>-4.9200000000000001E-2</v>
      </c>
      <c r="DN168" s="4">
        <v>-4.9200000000000001E-2</v>
      </c>
    </row>
    <row r="169" spans="1:118" x14ac:dyDescent="0.45">
      <c r="A169" s="3" t="s">
        <v>19</v>
      </c>
      <c r="B169" t="s">
        <v>51</v>
      </c>
      <c r="BB169">
        <v>-600</v>
      </c>
      <c r="BC169">
        <v>-430</v>
      </c>
      <c r="BF169">
        <v>-505</v>
      </c>
      <c r="BG169">
        <v>-372</v>
      </c>
      <c r="BH169">
        <v>-177</v>
      </c>
      <c r="BI169">
        <v>1050</v>
      </c>
      <c r="BJ169">
        <v>1110</v>
      </c>
      <c r="BK169">
        <v>1122</v>
      </c>
      <c r="BL169">
        <v>1262</v>
      </c>
      <c r="BM169">
        <v>1331</v>
      </c>
      <c r="BN169">
        <v>996</v>
      </c>
      <c r="BO169">
        <v>1218</v>
      </c>
      <c r="BP169">
        <v>1358</v>
      </c>
      <c r="BQ169">
        <v>1278</v>
      </c>
      <c r="BR169">
        <v>1832</v>
      </c>
      <c r="BS169">
        <v>2129</v>
      </c>
      <c r="BT169">
        <v>2253</v>
      </c>
      <c r="BU169">
        <v>1837</v>
      </c>
      <c r="BV169">
        <v>2091</v>
      </c>
      <c r="BW169">
        <v>2456</v>
      </c>
      <c r="BX169">
        <v>2505</v>
      </c>
      <c r="BY169">
        <v>2382</v>
      </c>
      <c r="BZ169">
        <v>2152</v>
      </c>
      <c r="CA169">
        <v>3034</v>
      </c>
      <c r="CB169">
        <v>3553</v>
      </c>
      <c r="CC169">
        <v>3348</v>
      </c>
      <c r="CD169">
        <v>3935</v>
      </c>
      <c r="CE169">
        <v>3458</v>
      </c>
      <c r="CF169">
        <v>3762</v>
      </c>
      <c r="CG169">
        <v>3745</v>
      </c>
      <c r="CH169">
        <v>3604</v>
      </c>
      <c r="CI169">
        <v>3753</v>
      </c>
      <c r="CJ169">
        <v>4008</v>
      </c>
      <c r="CK169">
        <v>4507</v>
      </c>
      <c r="CL169">
        <v>5125</v>
      </c>
      <c r="CM169">
        <v>5556</v>
      </c>
      <c r="CN169">
        <v>6066</v>
      </c>
      <c r="CO169">
        <v>5375</v>
      </c>
      <c r="CP169">
        <v>4377</v>
      </c>
      <c r="CQ169">
        <v>4331</v>
      </c>
      <c r="CR169">
        <v>5597</v>
      </c>
      <c r="CS169">
        <v>5853</v>
      </c>
      <c r="CT169">
        <v>6193</v>
      </c>
      <c r="CU169">
        <v>6395</v>
      </c>
      <c r="CV169">
        <v>5335</v>
      </c>
      <c r="CW169">
        <v>5626</v>
      </c>
      <c r="CX169">
        <v>6005</v>
      </c>
      <c r="CY169">
        <v>6312</v>
      </c>
      <c r="CZ169">
        <v>6135</v>
      </c>
      <c r="DA169">
        <v>6517</v>
      </c>
      <c r="DB169">
        <v>7925</v>
      </c>
      <c r="DC169">
        <v>9819</v>
      </c>
      <c r="DD169">
        <v>7854</v>
      </c>
      <c r="DE169">
        <v>6298</v>
      </c>
      <c r="DF169">
        <v>4707</v>
      </c>
      <c r="DG169">
        <v>6477</v>
      </c>
      <c r="DH169">
        <v>5919</v>
      </c>
      <c r="DI169">
        <v>5882</v>
      </c>
      <c r="DJ169">
        <v>6422</v>
      </c>
      <c r="DK169">
        <v>5238</v>
      </c>
      <c r="DL169">
        <v>7102</v>
      </c>
      <c r="DM169">
        <v>5825</v>
      </c>
      <c r="DN169">
        <v>6852</v>
      </c>
    </row>
    <row r="170" spans="1:118" x14ac:dyDescent="0.45">
      <c r="A170" s="3" t="s">
        <v>19</v>
      </c>
      <c r="B170" t="s">
        <v>52</v>
      </c>
      <c r="BI170">
        <v>9.67</v>
      </c>
      <c r="BJ170">
        <v>11.89</v>
      </c>
      <c r="BK170">
        <v>12.18</v>
      </c>
      <c r="BL170">
        <v>17.489999999999998</v>
      </c>
      <c r="BM170">
        <v>16.93</v>
      </c>
      <c r="BN170">
        <v>15.84</v>
      </c>
      <c r="BO170">
        <v>17.07</v>
      </c>
      <c r="BP170">
        <v>14.04</v>
      </c>
      <c r="BQ170">
        <v>10.88</v>
      </c>
      <c r="BR170">
        <v>9.2899999999999991</v>
      </c>
      <c r="BS170">
        <v>8.5399999999999991</v>
      </c>
      <c r="BT170">
        <v>8.99</v>
      </c>
      <c r="BU170">
        <v>8.91</v>
      </c>
      <c r="BV170">
        <v>11.42</v>
      </c>
      <c r="BW170">
        <v>15.99</v>
      </c>
      <c r="BX170">
        <v>16.39</v>
      </c>
      <c r="BY170">
        <v>15.81</v>
      </c>
      <c r="BZ170">
        <v>14.19</v>
      </c>
      <c r="CA170">
        <v>15.57</v>
      </c>
      <c r="CB170">
        <v>15.42</v>
      </c>
      <c r="CC170">
        <v>13.8</v>
      </c>
      <c r="CD170">
        <v>14.79</v>
      </c>
      <c r="CE170">
        <v>13.55</v>
      </c>
      <c r="CF170">
        <v>13.72</v>
      </c>
      <c r="CG170">
        <v>14.14</v>
      </c>
      <c r="CH170">
        <v>12.55</v>
      </c>
      <c r="CI170">
        <v>11.73</v>
      </c>
      <c r="CJ170">
        <v>12.39</v>
      </c>
      <c r="CK170">
        <v>13.39</v>
      </c>
      <c r="CL170">
        <v>19.55</v>
      </c>
      <c r="CM170">
        <v>14.68</v>
      </c>
      <c r="CN170">
        <v>14.77</v>
      </c>
      <c r="CO170">
        <v>12.17</v>
      </c>
      <c r="CP170">
        <v>9.5399999999999991</v>
      </c>
      <c r="CQ170">
        <v>10.52</v>
      </c>
      <c r="CR170">
        <v>11.31</v>
      </c>
      <c r="CS170">
        <v>11.16</v>
      </c>
      <c r="CT170">
        <v>11.52</v>
      </c>
      <c r="CU170">
        <v>9.27</v>
      </c>
      <c r="CV170">
        <v>7.22</v>
      </c>
      <c r="CW170">
        <v>8.3000000000000007</v>
      </c>
      <c r="CX170">
        <v>8.8800000000000008</v>
      </c>
      <c r="CY170">
        <v>8.2799999999999994</v>
      </c>
      <c r="CZ170">
        <v>7.18</v>
      </c>
      <c r="DA170">
        <v>6.86</v>
      </c>
      <c r="DB170">
        <v>5.85</v>
      </c>
      <c r="DC170">
        <v>6.92</v>
      </c>
      <c r="DD170">
        <v>6.41</v>
      </c>
      <c r="DE170">
        <v>6.23</v>
      </c>
      <c r="DF170">
        <v>10.24</v>
      </c>
      <c r="DG170">
        <v>20.61</v>
      </c>
      <c r="DH170">
        <v>27.21</v>
      </c>
      <c r="DI170">
        <v>24.45</v>
      </c>
      <c r="DJ170">
        <v>24.57</v>
      </c>
      <c r="DK170">
        <v>30.67</v>
      </c>
      <c r="DL170">
        <v>28.9</v>
      </c>
      <c r="DM170">
        <v>28.68</v>
      </c>
      <c r="DN170">
        <v>34.14</v>
      </c>
    </row>
    <row r="171" spans="1:118" x14ac:dyDescent="0.45">
      <c r="A171" s="3" t="s">
        <v>19</v>
      </c>
      <c r="B171" t="s">
        <v>53</v>
      </c>
      <c r="BI171">
        <v>0.33</v>
      </c>
      <c r="BJ171">
        <v>0.4</v>
      </c>
      <c r="BK171">
        <v>0.4</v>
      </c>
      <c r="BL171">
        <v>0.44</v>
      </c>
      <c r="BM171">
        <v>0.42</v>
      </c>
      <c r="BN171">
        <v>0.35</v>
      </c>
      <c r="BO171">
        <v>0.35</v>
      </c>
      <c r="BP171">
        <v>0.46</v>
      </c>
      <c r="BQ171">
        <v>0.45</v>
      </c>
      <c r="BR171">
        <v>0.54</v>
      </c>
      <c r="BS171">
        <v>0.56999999999999995</v>
      </c>
      <c r="BT171">
        <v>0.57999999999999996</v>
      </c>
      <c r="BU171">
        <v>0.49</v>
      </c>
      <c r="BV171">
        <v>0.52</v>
      </c>
      <c r="BW171">
        <v>0.6</v>
      </c>
      <c r="BX171">
        <v>0.57999999999999996</v>
      </c>
      <c r="BY171">
        <v>0.63</v>
      </c>
      <c r="BZ171">
        <v>0.63</v>
      </c>
      <c r="CA171">
        <v>0.78</v>
      </c>
      <c r="CB171">
        <v>0.81</v>
      </c>
      <c r="CC171">
        <v>0.82</v>
      </c>
      <c r="CD171">
        <v>0.84</v>
      </c>
      <c r="CE171">
        <v>0.75</v>
      </c>
      <c r="CF171">
        <v>0.79</v>
      </c>
      <c r="CG171">
        <v>0.83</v>
      </c>
      <c r="CH171">
        <v>0.79</v>
      </c>
      <c r="CI171">
        <v>0.72</v>
      </c>
      <c r="CJ171">
        <v>0.76</v>
      </c>
      <c r="CK171">
        <v>0.85</v>
      </c>
      <c r="CL171">
        <v>0.96</v>
      </c>
      <c r="CM171">
        <v>1.08</v>
      </c>
      <c r="CN171">
        <v>1.1299999999999999</v>
      </c>
      <c r="CO171">
        <v>1</v>
      </c>
      <c r="CP171">
        <v>0.99</v>
      </c>
      <c r="CQ171">
        <v>0.87</v>
      </c>
      <c r="CR171">
        <v>1</v>
      </c>
      <c r="CS171">
        <v>1.05</v>
      </c>
      <c r="CT171">
        <v>1.1200000000000001</v>
      </c>
      <c r="CU171">
        <v>1.06</v>
      </c>
      <c r="CV171">
        <v>0.76</v>
      </c>
      <c r="CW171">
        <v>0.83</v>
      </c>
      <c r="CX171">
        <v>0.85</v>
      </c>
      <c r="CY171">
        <v>0.81</v>
      </c>
      <c r="CZ171">
        <v>0.81</v>
      </c>
      <c r="DA171">
        <v>0.82</v>
      </c>
      <c r="DB171">
        <v>0.82</v>
      </c>
      <c r="DC171">
        <v>0.93</v>
      </c>
      <c r="DD171">
        <v>0.77</v>
      </c>
      <c r="DE171">
        <v>0.63</v>
      </c>
      <c r="DF171">
        <v>0.57999999999999996</v>
      </c>
      <c r="DG171">
        <v>0.71</v>
      </c>
      <c r="DH171">
        <v>0.82</v>
      </c>
      <c r="DI171">
        <v>0.89</v>
      </c>
      <c r="DJ171">
        <v>0.93</v>
      </c>
      <c r="DK171">
        <v>1.1100000000000001</v>
      </c>
      <c r="DL171">
        <v>1.05</v>
      </c>
      <c r="DM171">
        <v>0.94</v>
      </c>
      <c r="DN171">
        <v>1.1200000000000001</v>
      </c>
    </row>
    <row r="172" spans="1:118" x14ac:dyDescent="0.45">
      <c r="A172" s="3" t="s">
        <v>19</v>
      </c>
      <c r="B172" t="s">
        <v>54</v>
      </c>
      <c r="BI172">
        <v>0.71</v>
      </c>
      <c r="BJ172">
        <v>0.81</v>
      </c>
      <c r="BK172">
        <v>0.79</v>
      </c>
      <c r="BL172">
        <v>0.88</v>
      </c>
      <c r="BM172">
        <v>0.82</v>
      </c>
      <c r="BN172">
        <v>0.68</v>
      </c>
      <c r="BO172">
        <v>0.66</v>
      </c>
      <c r="BP172">
        <v>0.84</v>
      </c>
      <c r="BQ172">
        <v>0.83</v>
      </c>
      <c r="BR172">
        <v>1.01</v>
      </c>
      <c r="BS172">
        <v>1.0900000000000001</v>
      </c>
      <c r="BT172">
        <v>1.1599999999999999</v>
      </c>
      <c r="BU172">
        <v>1.02</v>
      </c>
      <c r="BV172">
        <v>1.1000000000000001</v>
      </c>
      <c r="BW172">
        <v>1.22</v>
      </c>
      <c r="BX172">
        <v>1.1499999999999999</v>
      </c>
      <c r="BY172">
        <v>1.17</v>
      </c>
      <c r="BZ172">
        <v>1.1299999999999999</v>
      </c>
      <c r="CA172">
        <v>1.41</v>
      </c>
      <c r="CB172">
        <v>1.48</v>
      </c>
      <c r="CC172">
        <v>1.52</v>
      </c>
      <c r="CD172">
        <v>1.58</v>
      </c>
      <c r="CE172">
        <v>1.42</v>
      </c>
      <c r="CF172">
        <v>1.46</v>
      </c>
      <c r="CG172">
        <v>1.5</v>
      </c>
      <c r="CH172">
        <v>1.43</v>
      </c>
      <c r="CI172">
        <v>1.34</v>
      </c>
      <c r="CJ172">
        <v>1.41</v>
      </c>
      <c r="CK172">
        <v>1.55</v>
      </c>
      <c r="CL172">
        <v>1.68</v>
      </c>
      <c r="CM172">
        <v>1.79</v>
      </c>
      <c r="CN172">
        <v>1.88</v>
      </c>
      <c r="CO172">
        <v>1.62</v>
      </c>
      <c r="CP172">
        <v>1.57</v>
      </c>
      <c r="CQ172">
        <v>1.33</v>
      </c>
      <c r="CR172">
        <v>1.48</v>
      </c>
      <c r="CS172">
        <v>1.47</v>
      </c>
      <c r="CT172">
        <v>1.56</v>
      </c>
      <c r="CU172">
        <v>1.48</v>
      </c>
      <c r="CV172">
        <v>1.1000000000000001</v>
      </c>
      <c r="CW172">
        <v>1.17</v>
      </c>
      <c r="CX172">
        <v>1.2</v>
      </c>
      <c r="CY172">
        <v>1.17</v>
      </c>
      <c r="CZ172">
        <v>1.26</v>
      </c>
      <c r="DA172">
        <v>1.3</v>
      </c>
      <c r="DB172">
        <v>1.32</v>
      </c>
      <c r="DC172">
        <v>1.49</v>
      </c>
      <c r="DD172">
        <v>1.32</v>
      </c>
      <c r="DE172">
        <v>1.1599999999999999</v>
      </c>
      <c r="DF172">
        <v>1.07</v>
      </c>
      <c r="DG172">
        <v>1.1599999999999999</v>
      </c>
      <c r="DH172">
        <v>1.21</v>
      </c>
      <c r="DI172">
        <v>1.23</v>
      </c>
      <c r="DJ172">
        <v>1.29</v>
      </c>
      <c r="DK172">
        <v>1.37</v>
      </c>
      <c r="DL172">
        <v>1.31</v>
      </c>
      <c r="DM172">
        <v>1.1599999999999999</v>
      </c>
      <c r="DN172">
        <v>1.37</v>
      </c>
    </row>
    <row r="173" spans="1:118" x14ac:dyDescent="0.45">
      <c r="A173" s="3" t="s">
        <v>19</v>
      </c>
      <c r="B173" t="s">
        <v>55</v>
      </c>
      <c r="BI173">
        <v>15.19</v>
      </c>
      <c r="BJ173">
        <v>20.6</v>
      </c>
      <c r="BK173">
        <v>20.2</v>
      </c>
      <c r="BL173">
        <v>33.67</v>
      </c>
      <c r="BM173">
        <v>18.97</v>
      </c>
      <c r="BN173">
        <v>15.33</v>
      </c>
      <c r="BO173">
        <v>17.53</v>
      </c>
      <c r="BP173">
        <v>15.3</v>
      </c>
      <c r="BQ173">
        <v>8.98</v>
      </c>
      <c r="BR173">
        <v>8.15</v>
      </c>
      <c r="BS173">
        <v>7.27</v>
      </c>
      <c r="BT173">
        <v>8.76</v>
      </c>
      <c r="BU173">
        <v>5.83</v>
      </c>
      <c r="BV173">
        <v>7.63</v>
      </c>
      <c r="BW173">
        <v>10.029999999999999</v>
      </c>
      <c r="BX173">
        <v>11.93</v>
      </c>
      <c r="BY173">
        <v>16.739999999999998</v>
      </c>
      <c r="BZ173">
        <v>13.15</v>
      </c>
      <c r="CA173">
        <v>13.2</v>
      </c>
      <c r="CB173">
        <v>12.52</v>
      </c>
      <c r="CC173">
        <v>10.28</v>
      </c>
      <c r="CD173">
        <v>9.67</v>
      </c>
      <c r="CE173">
        <v>8.7799999999999994</v>
      </c>
      <c r="CF173">
        <v>9.01</v>
      </c>
      <c r="CG173">
        <v>10.56</v>
      </c>
      <c r="CH173">
        <v>13.26</v>
      </c>
      <c r="CI173">
        <v>10.98</v>
      </c>
      <c r="CJ173">
        <v>10.29</v>
      </c>
      <c r="CK173">
        <v>11.07</v>
      </c>
      <c r="CL173">
        <v>9.69</v>
      </c>
      <c r="CM173">
        <v>12.23</v>
      </c>
      <c r="CN173">
        <v>11.76</v>
      </c>
      <c r="CO173">
        <v>10.81</v>
      </c>
      <c r="CP173">
        <v>10.57</v>
      </c>
      <c r="CQ173">
        <v>7.36</v>
      </c>
      <c r="CR173">
        <v>8.66</v>
      </c>
      <c r="CS173">
        <v>8.3000000000000007</v>
      </c>
      <c r="CT173">
        <v>8.16</v>
      </c>
      <c r="CU173">
        <v>8.1199999999999992</v>
      </c>
      <c r="CV173">
        <v>5.9</v>
      </c>
      <c r="CW173">
        <v>6.06</v>
      </c>
      <c r="CX173">
        <v>6.48</v>
      </c>
      <c r="CY173">
        <v>5.85</v>
      </c>
      <c r="CZ173">
        <v>5.31</v>
      </c>
      <c r="DA173">
        <v>6.32</v>
      </c>
      <c r="DB173">
        <v>6.36</v>
      </c>
      <c r="DC173">
        <v>7.97</v>
      </c>
      <c r="DD173">
        <v>8.09</v>
      </c>
      <c r="DE173">
        <v>7.41</v>
      </c>
      <c r="DF173">
        <v>7.4</v>
      </c>
      <c r="DG173">
        <v>10.33</v>
      </c>
      <c r="DH173">
        <v>15.35</v>
      </c>
      <c r="DI173">
        <v>13.08</v>
      </c>
      <c r="DJ173">
        <v>15.92</v>
      </c>
      <c r="DK173">
        <v>73.069999999999993</v>
      </c>
      <c r="DL173">
        <v>23.83</v>
      </c>
      <c r="DM173">
        <v>19.89</v>
      </c>
      <c r="DN173">
        <v>23.47</v>
      </c>
    </row>
    <row r="174" spans="1:118" x14ac:dyDescent="0.45">
      <c r="A174" s="3" t="s">
        <v>19</v>
      </c>
      <c r="B174" t="s">
        <v>56</v>
      </c>
      <c r="BI174">
        <v>9.99</v>
      </c>
      <c r="BJ174">
        <v>11.96</v>
      </c>
      <c r="BK174">
        <v>9.92</v>
      </c>
      <c r="BL174">
        <v>13.18</v>
      </c>
      <c r="BM174">
        <v>9.8000000000000007</v>
      </c>
      <c r="BN174">
        <v>8.06</v>
      </c>
      <c r="BO174">
        <v>9.7799999999999994</v>
      </c>
      <c r="BP174">
        <v>9.7200000000000006</v>
      </c>
      <c r="BQ174">
        <v>6.67</v>
      </c>
      <c r="BR174">
        <v>6.54</v>
      </c>
      <c r="BS174">
        <v>5.98</v>
      </c>
      <c r="BT174">
        <v>7.11</v>
      </c>
      <c r="BU174">
        <v>4.93</v>
      </c>
      <c r="BV174">
        <v>6.14</v>
      </c>
      <c r="BW174">
        <v>7.88</v>
      </c>
      <c r="BX174">
        <v>8.68</v>
      </c>
      <c r="BY174">
        <v>11.21</v>
      </c>
      <c r="BZ174">
        <v>9.7200000000000006</v>
      </c>
      <c r="CA174">
        <v>10.08</v>
      </c>
      <c r="CB174">
        <v>9.64</v>
      </c>
      <c r="CC174">
        <v>8.36</v>
      </c>
      <c r="CD174">
        <v>7.76</v>
      </c>
      <c r="CE174">
        <v>7.08</v>
      </c>
      <c r="CF174">
        <v>7.41</v>
      </c>
      <c r="CG174">
        <v>8.3000000000000007</v>
      </c>
      <c r="CH174">
        <v>9.5500000000000007</v>
      </c>
      <c r="CI174">
        <v>8.2200000000000006</v>
      </c>
      <c r="CJ174">
        <v>7.83</v>
      </c>
      <c r="CK174">
        <v>8.5500000000000007</v>
      </c>
      <c r="CL174">
        <v>7.99</v>
      </c>
      <c r="CM174">
        <v>9.82</v>
      </c>
      <c r="CN174">
        <v>9.73</v>
      </c>
      <c r="CO174">
        <v>8.85</v>
      </c>
      <c r="CP174">
        <v>8.7100000000000009</v>
      </c>
      <c r="CQ174">
        <v>6.29</v>
      </c>
      <c r="CR174">
        <v>7.32</v>
      </c>
      <c r="CS174">
        <v>7.16</v>
      </c>
      <c r="CT174">
        <v>7.2</v>
      </c>
      <c r="CU174">
        <v>7.18</v>
      </c>
      <c r="CV174">
        <v>5.29</v>
      </c>
      <c r="CW174">
        <v>5.46</v>
      </c>
      <c r="CX174">
        <v>5.78</v>
      </c>
      <c r="CY174">
        <v>5.31</v>
      </c>
      <c r="CZ174">
        <v>4.84</v>
      </c>
      <c r="DA174">
        <v>5.73</v>
      </c>
      <c r="DB174">
        <v>5.76</v>
      </c>
      <c r="DC174">
        <v>7.04</v>
      </c>
      <c r="DD174">
        <v>6.85</v>
      </c>
      <c r="DE174">
        <v>5.84</v>
      </c>
      <c r="DF174">
        <v>5.48</v>
      </c>
      <c r="DG174">
        <v>6.97</v>
      </c>
      <c r="DH174">
        <v>8.8699999999999992</v>
      </c>
      <c r="DI174">
        <v>8.1199999999999992</v>
      </c>
      <c r="DJ174">
        <v>9.08</v>
      </c>
      <c r="DK174">
        <v>18.77</v>
      </c>
      <c r="DL174">
        <v>12.19</v>
      </c>
      <c r="DM174">
        <v>10.9</v>
      </c>
      <c r="DN174">
        <v>12.86</v>
      </c>
    </row>
    <row r="175" spans="1:118" x14ac:dyDescent="0.45">
      <c r="A175" s="3" t="s">
        <v>19</v>
      </c>
      <c r="B175" t="s">
        <v>57</v>
      </c>
      <c r="BB175">
        <v>0.16</v>
      </c>
      <c r="BC175">
        <v>0.16</v>
      </c>
      <c r="BF175">
        <v>0.13</v>
      </c>
      <c r="BG175">
        <v>0.13</v>
      </c>
      <c r="BH175">
        <v>0.14000000000000001</v>
      </c>
      <c r="BI175">
        <v>0.17</v>
      </c>
      <c r="BJ175">
        <v>0.15</v>
      </c>
      <c r="BK175">
        <v>0.15</v>
      </c>
      <c r="BL175">
        <v>0.15</v>
      </c>
      <c r="BM175">
        <v>0.14000000000000001</v>
      </c>
      <c r="BN175">
        <v>0.14000000000000001</v>
      </c>
      <c r="BO175">
        <v>0.15</v>
      </c>
      <c r="BP175">
        <v>0.13</v>
      </c>
      <c r="BQ175">
        <v>0.13</v>
      </c>
      <c r="BR175">
        <v>0.12</v>
      </c>
      <c r="BS175">
        <v>0.1</v>
      </c>
      <c r="BT175">
        <v>0.13</v>
      </c>
      <c r="BU175">
        <v>0.13</v>
      </c>
      <c r="BV175">
        <v>0.14000000000000001</v>
      </c>
      <c r="BW175">
        <v>0.13</v>
      </c>
      <c r="BX175">
        <v>0.19</v>
      </c>
      <c r="BY175">
        <v>0.18</v>
      </c>
      <c r="BZ175">
        <v>0.17</v>
      </c>
      <c r="CA175">
        <v>0.23</v>
      </c>
      <c r="CB175">
        <v>0.22</v>
      </c>
      <c r="CC175">
        <v>0.22</v>
      </c>
      <c r="CD175">
        <v>0.22</v>
      </c>
      <c r="CE175">
        <v>0.21</v>
      </c>
      <c r="CF175">
        <v>0.2</v>
      </c>
      <c r="CG175">
        <v>0.2</v>
      </c>
      <c r="CH175">
        <v>0.24</v>
      </c>
      <c r="CI175">
        <v>0.24</v>
      </c>
      <c r="CJ175">
        <v>0.24</v>
      </c>
      <c r="CK175">
        <v>0.23</v>
      </c>
      <c r="CL175">
        <v>0.22</v>
      </c>
      <c r="CM175">
        <v>0.21</v>
      </c>
      <c r="CN175">
        <v>0.21</v>
      </c>
      <c r="CO175">
        <v>0.23</v>
      </c>
      <c r="CP175">
        <v>0.22</v>
      </c>
      <c r="CQ175">
        <v>0.22</v>
      </c>
      <c r="CR175">
        <v>0.31</v>
      </c>
      <c r="CS175">
        <v>0.3</v>
      </c>
      <c r="CT175">
        <v>0.3</v>
      </c>
      <c r="CU175">
        <v>0.3</v>
      </c>
      <c r="CV175">
        <v>0.37</v>
      </c>
      <c r="CW175">
        <v>0.39</v>
      </c>
      <c r="CX175">
        <v>0.39</v>
      </c>
      <c r="CY175">
        <v>0.37</v>
      </c>
      <c r="CZ175">
        <v>0.39</v>
      </c>
      <c r="DA175">
        <v>0.36</v>
      </c>
      <c r="DB175">
        <v>0.45</v>
      </c>
      <c r="DC175">
        <v>0.43</v>
      </c>
      <c r="DD175">
        <v>0.46</v>
      </c>
      <c r="DE175">
        <v>0.48</v>
      </c>
      <c r="DF175">
        <v>0.5</v>
      </c>
      <c r="DG175">
        <v>0.49</v>
      </c>
      <c r="DH175">
        <v>0.45</v>
      </c>
      <c r="DI175">
        <v>0.47</v>
      </c>
      <c r="DJ175">
        <v>0.48</v>
      </c>
      <c r="DK175">
        <v>0.45</v>
      </c>
      <c r="DL175">
        <v>0.48</v>
      </c>
      <c r="DM175">
        <v>0.47</v>
      </c>
      <c r="DN175">
        <v>0.47</v>
      </c>
    </row>
    <row r="176" spans="1:118" x14ac:dyDescent="0.45">
      <c r="A176" s="3" t="s">
        <v>19</v>
      </c>
      <c r="B176" t="s">
        <v>58</v>
      </c>
      <c r="BC176">
        <v>-14.68</v>
      </c>
      <c r="BD176">
        <v>2.2599999999999998</v>
      </c>
      <c r="BE176">
        <v>11</v>
      </c>
      <c r="BF176">
        <v>14.34</v>
      </c>
      <c r="BG176">
        <v>22.23</v>
      </c>
      <c r="BH176">
        <v>11.59</v>
      </c>
      <c r="BI176">
        <v>15.76</v>
      </c>
      <c r="BJ176">
        <v>14.75</v>
      </c>
      <c r="BK176">
        <v>16.86</v>
      </c>
      <c r="BL176">
        <v>-5.17</v>
      </c>
      <c r="BM176">
        <v>24.89</v>
      </c>
      <c r="BN176">
        <v>12.85</v>
      </c>
      <c r="BO176">
        <v>23.28</v>
      </c>
      <c r="BP176">
        <v>18.05</v>
      </c>
      <c r="BQ176">
        <v>46.96</v>
      </c>
      <c r="BR176">
        <v>79.91</v>
      </c>
      <c r="BS176">
        <v>91.71</v>
      </c>
      <c r="BT176">
        <v>19.350000000000001</v>
      </c>
      <c r="BU176">
        <v>16</v>
      </c>
      <c r="BV176">
        <v>27.48</v>
      </c>
      <c r="BW176">
        <v>21.7</v>
      </c>
      <c r="BX176">
        <v>10.119999999999999</v>
      </c>
      <c r="BY176">
        <v>18.02</v>
      </c>
      <c r="BZ176">
        <v>25.78</v>
      </c>
      <c r="CA176">
        <v>20.66</v>
      </c>
      <c r="CB176">
        <v>9.1199999999999992</v>
      </c>
      <c r="CC176">
        <v>20.45</v>
      </c>
      <c r="CD176">
        <v>16.8</v>
      </c>
      <c r="CE176">
        <v>16.95</v>
      </c>
      <c r="CF176">
        <v>10.67</v>
      </c>
      <c r="CG176">
        <v>20.68</v>
      </c>
      <c r="CH176">
        <v>22.29</v>
      </c>
      <c r="CI176">
        <v>10.28</v>
      </c>
      <c r="CJ176">
        <v>10.65</v>
      </c>
      <c r="CK176">
        <v>21.52</v>
      </c>
      <c r="CL176">
        <v>2.99</v>
      </c>
      <c r="CM176">
        <v>18.41</v>
      </c>
      <c r="CN176">
        <v>11.1</v>
      </c>
      <c r="CO176">
        <v>21.19</v>
      </c>
      <c r="CP176">
        <v>19.16</v>
      </c>
      <c r="CQ176">
        <v>11.69</v>
      </c>
      <c r="CR176">
        <v>12.85</v>
      </c>
      <c r="CS176">
        <v>20.22</v>
      </c>
      <c r="CT176">
        <v>21.01</v>
      </c>
      <c r="CU176">
        <v>25.06</v>
      </c>
      <c r="CV176">
        <v>6.93</v>
      </c>
      <c r="CW176">
        <v>17.68</v>
      </c>
      <c r="CX176">
        <v>16.149999999999999</v>
      </c>
      <c r="CY176">
        <v>25.61</v>
      </c>
      <c r="CZ176">
        <v>19</v>
      </c>
      <c r="DA176">
        <v>25.81</v>
      </c>
      <c r="DB176">
        <v>32.53</v>
      </c>
      <c r="DC176">
        <v>17.239999999999998</v>
      </c>
      <c r="DD176">
        <v>7.58</v>
      </c>
      <c r="DE176">
        <v>8.11</v>
      </c>
      <c r="DF176">
        <v>0.85</v>
      </c>
      <c r="DG176">
        <v>2.94</v>
      </c>
      <c r="DH176">
        <v>3.04</v>
      </c>
      <c r="DI176">
        <v>6.25</v>
      </c>
      <c r="DJ176">
        <v>0.94</v>
      </c>
      <c r="DK176">
        <v>2.15</v>
      </c>
      <c r="DL176">
        <v>2.7</v>
      </c>
      <c r="DM176">
        <v>5.27</v>
      </c>
      <c r="DN176">
        <v>2.77</v>
      </c>
    </row>
    <row r="177" spans="1:118" x14ac:dyDescent="0.45">
      <c r="A177" s="3" t="s">
        <v>19</v>
      </c>
      <c r="B177" t="s">
        <v>59</v>
      </c>
      <c r="BC177" s="4">
        <v>1.84E-2</v>
      </c>
      <c r="BF177" s="4">
        <v>3.9E-2</v>
      </c>
      <c r="BG177" s="4">
        <v>4.4999999999999998E-2</v>
      </c>
      <c r="BH177" s="4">
        <v>5.6300000000000003E-2</v>
      </c>
      <c r="BI177" s="4">
        <v>6.8500000000000005E-2</v>
      </c>
      <c r="BJ177" s="4">
        <v>6.3600000000000004E-2</v>
      </c>
      <c r="BK177" s="4">
        <v>6.0499999999999998E-2</v>
      </c>
      <c r="BL177" s="4">
        <v>4.5400000000000003E-2</v>
      </c>
      <c r="BM177" s="4">
        <v>4.3499999999999997E-2</v>
      </c>
      <c r="BN177" s="4">
        <v>3.8699999999999998E-2</v>
      </c>
      <c r="BO177" s="4">
        <v>3.39E-2</v>
      </c>
      <c r="BP177" s="4">
        <v>5.57E-2</v>
      </c>
      <c r="BQ177" s="4">
        <v>7.1199999999999999E-2</v>
      </c>
      <c r="BR177" s="4">
        <v>9.9900000000000003E-2</v>
      </c>
      <c r="BS177" s="4">
        <v>0.1192</v>
      </c>
      <c r="BT177" s="4">
        <v>0.1158</v>
      </c>
      <c r="BU177" s="4">
        <v>0.10340000000000001</v>
      </c>
      <c r="BV177" s="4">
        <v>8.7599999999999997E-2</v>
      </c>
      <c r="BW177" s="4">
        <v>7.0900000000000005E-2</v>
      </c>
      <c r="BX177" s="4">
        <v>6.2399999999999997E-2</v>
      </c>
      <c r="BY177" s="4">
        <v>6.6199999999999995E-2</v>
      </c>
      <c r="BZ177" s="4">
        <v>7.1400000000000005E-2</v>
      </c>
      <c r="CA177" s="4">
        <v>7.8100000000000003E-2</v>
      </c>
      <c r="CB177" s="4">
        <v>8.3000000000000004E-2</v>
      </c>
      <c r="CC177" s="4">
        <v>9.5500000000000002E-2</v>
      </c>
      <c r="CD177" s="4">
        <v>9.3399999999999997E-2</v>
      </c>
      <c r="CE177" s="4">
        <v>9.2399999999999996E-2</v>
      </c>
      <c r="CF177" s="4">
        <v>9.4500000000000001E-2</v>
      </c>
      <c r="CG177" s="4">
        <v>9.4500000000000001E-2</v>
      </c>
      <c r="CH177" s="4">
        <v>9.7000000000000003E-2</v>
      </c>
      <c r="CI177" s="4">
        <v>9.8199999999999996E-2</v>
      </c>
      <c r="CJ177" s="4">
        <v>9.8199999999999996E-2</v>
      </c>
      <c r="CK177" s="4">
        <v>0.1004</v>
      </c>
      <c r="CL177" s="4">
        <v>7.7899999999999997E-2</v>
      </c>
      <c r="CM177" s="4">
        <v>0.1085</v>
      </c>
      <c r="CN177" s="4">
        <v>0.1135</v>
      </c>
      <c r="CO177" s="4">
        <v>0.1162</v>
      </c>
      <c r="CP177" s="4">
        <v>0.14230000000000001</v>
      </c>
      <c r="CQ177" s="4">
        <v>0.1116</v>
      </c>
      <c r="CR177" s="4">
        <v>0.1071</v>
      </c>
      <c r="CS177" s="4">
        <v>0.10829999999999999</v>
      </c>
      <c r="CT177" s="4">
        <v>0.1113</v>
      </c>
      <c r="CU177" s="4">
        <v>0.12989999999999999</v>
      </c>
      <c r="CV177" s="4">
        <v>0.1176</v>
      </c>
      <c r="CW177" s="4">
        <v>0.108</v>
      </c>
      <c r="CX177" s="4">
        <v>0.10440000000000001</v>
      </c>
      <c r="CY177" s="4">
        <v>0.1104</v>
      </c>
      <c r="CZ177" s="4">
        <v>0.13289999999999999</v>
      </c>
      <c r="DA177" s="4">
        <v>0.14660000000000001</v>
      </c>
      <c r="DB177" s="4">
        <v>0.16250000000000001</v>
      </c>
      <c r="DC177" s="4">
        <v>0.1583</v>
      </c>
      <c r="DD177" s="4">
        <v>0.14910000000000001</v>
      </c>
      <c r="DE177" s="4">
        <v>0.13439999999999999</v>
      </c>
      <c r="DF177" s="4">
        <v>7.9100000000000004E-2</v>
      </c>
      <c r="DG177" s="4">
        <v>4.9200000000000001E-2</v>
      </c>
      <c r="DH177" s="4">
        <v>4.2900000000000001E-2</v>
      </c>
      <c r="DI177" s="4">
        <v>4.7800000000000002E-2</v>
      </c>
      <c r="DJ177" s="4">
        <v>5.1999999999999998E-2</v>
      </c>
      <c r="DK177" s="4">
        <v>4.6800000000000001E-2</v>
      </c>
      <c r="DL177" s="4">
        <v>4.7199999999999999E-2</v>
      </c>
      <c r="DM177" s="4">
        <v>4.4499999999999998E-2</v>
      </c>
    </row>
    <row r="178" spans="1:118" x14ac:dyDescent="0.45">
      <c r="A178" s="3" t="s">
        <v>19</v>
      </c>
      <c r="B178" t="s">
        <v>62</v>
      </c>
      <c r="BI178" s="4">
        <v>5.0000000000000001E-3</v>
      </c>
      <c r="BJ178" s="4">
        <v>8.0000000000000002E-3</v>
      </c>
      <c r="BK178" s="4">
        <v>1.2E-2</v>
      </c>
      <c r="BL178" s="4">
        <v>1.4999999999999999E-2</v>
      </c>
      <c r="BM178" s="4">
        <v>1.4999999999999999E-2</v>
      </c>
      <c r="BN178" s="4">
        <v>1.9E-2</v>
      </c>
      <c r="BO178" s="4">
        <v>1.9E-2</v>
      </c>
      <c r="BP178" s="4">
        <v>1.6E-2</v>
      </c>
      <c r="BQ178" s="4">
        <v>1.7000000000000001E-2</v>
      </c>
      <c r="BR178" s="4">
        <v>1.4E-2</v>
      </c>
      <c r="BS178" s="4">
        <v>1.4999999999999999E-2</v>
      </c>
      <c r="BT178" s="4">
        <v>1.6E-2</v>
      </c>
      <c r="BU178" s="4">
        <v>0.02</v>
      </c>
      <c r="BV178" s="4">
        <v>0.02</v>
      </c>
      <c r="BW178" s="4">
        <v>1.7000000000000001E-2</v>
      </c>
      <c r="BX178" s="4">
        <v>1.7999999999999999E-2</v>
      </c>
      <c r="BY178" s="4">
        <v>2.1999999999999999E-2</v>
      </c>
      <c r="BZ178" s="4">
        <v>2.7E-2</v>
      </c>
      <c r="CA178" s="4">
        <v>2.5000000000000001E-2</v>
      </c>
      <c r="CB178" s="4">
        <v>2.7E-2</v>
      </c>
      <c r="CC178" s="4">
        <v>2.5999999999999999E-2</v>
      </c>
      <c r="CD178" s="4">
        <v>2.5000000000000001E-2</v>
      </c>
      <c r="CE178" s="4">
        <v>2.8000000000000001E-2</v>
      </c>
      <c r="CF178" s="4">
        <v>2.7E-2</v>
      </c>
      <c r="CG178" s="4">
        <v>2.5000000000000001E-2</v>
      </c>
      <c r="CH178" s="4">
        <v>2.8000000000000001E-2</v>
      </c>
      <c r="CI178" s="4">
        <v>3.3000000000000002E-2</v>
      </c>
      <c r="CJ178" s="4">
        <v>3.3000000000000002E-2</v>
      </c>
      <c r="CK178" s="4">
        <v>0.03</v>
      </c>
      <c r="CL178" s="4">
        <v>2.8000000000000001E-2</v>
      </c>
      <c r="CM178" s="4">
        <v>2.5999999999999999E-2</v>
      </c>
      <c r="CN178" s="4">
        <v>2.5000000000000001E-2</v>
      </c>
      <c r="CO178" s="4">
        <v>2.9000000000000001E-2</v>
      </c>
      <c r="CP178" s="4">
        <v>0.03</v>
      </c>
      <c r="CQ178" s="4">
        <v>3.5999999999999997E-2</v>
      </c>
      <c r="CR178" s="4">
        <v>3.2000000000000001E-2</v>
      </c>
      <c r="CS178" s="4">
        <v>3.1E-2</v>
      </c>
      <c r="CT178" s="4">
        <v>2.8000000000000001E-2</v>
      </c>
      <c r="CU178" s="4">
        <v>2.9000000000000001E-2</v>
      </c>
      <c r="CV178" s="4">
        <v>0.04</v>
      </c>
      <c r="CW178" s="4">
        <v>3.5999999999999997E-2</v>
      </c>
      <c r="CX178" s="4">
        <v>3.4000000000000002E-2</v>
      </c>
      <c r="CY178" s="4">
        <v>3.4000000000000002E-2</v>
      </c>
      <c r="CZ178" s="4">
        <v>3.2000000000000001E-2</v>
      </c>
      <c r="DA178" s="4">
        <v>2.9000000000000001E-2</v>
      </c>
      <c r="DB178" s="4">
        <v>2.8000000000000001E-2</v>
      </c>
      <c r="DC178" s="4">
        <v>2.5000000000000001E-2</v>
      </c>
      <c r="DD178" s="4">
        <v>3.1E-2</v>
      </c>
      <c r="DE178" s="4">
        <v>3.9E-2</v>
      </c>
      <c r="DF178" s="4">
        <v>4.3999999999999997E-2</v>
      </c>
      <c r="DG178" s="4">
        <v>3.9E-2</v>
      </c>
      <c r="DH178" s="4">
        <v>3.6999999999999998E-2</v>
      </c>
      <c r="DI178" s="4">
        <v>3.5999999999999997E-2</v>
      </c>
      <c r="DJ178" s="4">
        <v>3.6999999999999998E-2</v>
      </c>
      <c r="DK178" s="4">
        <v>3.3000000000000002E-2</v>
      </c>
      <c r="DL178" s="4">
        <v>3.5000000000000003E-2</v>
      </c>
      <c r="DM178" s="4">
        <v>3.9E-2</v>
      </c>
      <c r="DN178" s="4">
        <v>3.39E-2</v>
      </c>
    </row>
    <row r="179" spans="1:118" x14ac:dyDescent="0.45">
      <c r="A179" s="3" t="s">
        <v>19</v>
      </c>
      <c r="B179" t="s">
        <v>63</v>
      </c>
      <c r="BE179" s="4">
        <v>0</v>
      </c>
      <c r="BF179" s="4">
        <v>0</v>
      </c>
      <c r="BG179" s="4">
        <v>0</v>
      </c>
      <c r="BH179" s="4">
        <v>0</v>
      </c>
      <c r="BI179" s="4">
        <v>0.182</v>
      </c>
      <c r="BJ179" s="4">
        <v>0.188</v>
      </c>
      <c r="BK179" s="4">
        <v>0.13600000000000001</v>
      </c>
      <c r="BL179" s="4">
        <v>-0.4</v>
      </c>
      <c r="BM179" s="4">
        <v>0.19400000000000001</v>
      </c>
      <c r="BN179" s="4">
        <v>0.3</v>
      </c>
      <c r="BO179" s="4">
        <v>0.158</v>
      </c>
      <c r="BP179" s="4">
        <v>0.26700000000000002</v>
      </c>
      <c r="BQ179" s="4">
        <v>0.11600000000000001</v>
      </c>
      <c r="BR179" s="4">
        <v>8.2000000000000003E-2</v>
      </c>
      <c r="BS179" s="4">
        <v>0.13600000000000001</v>
      </c>
      <c r="BT179" s="4">
        <v>0.35299999999999998</v>
      </c>
      <c r="BU179" s="4">
        <v>0.375</v>
      </c>
      <c r="BV179" s="4">
        <v>0.2</v>
      </c>
      <c r="BW179" s="4">
        <v>0.245</v>
      </c>
      <c r="BX179" s="4">
        <v>0.6</v>
      </c>
      <c r="BY179" s="4">
        <v>0.51100000000000001</v>
      </c>
      <c r="BZ179" s="4">
        <v>0.32</v>
      </c>
      <c r="CA179" s="4">
        <v>0.32</v>
      </c>
      <c r="CB179" s="4">
        <v>0.71399999999999997</v>
      </c>
      <c r="CC179" s="4">
        <v>0.29099999999999998</v>
      </c>
      <c r="CD179" s="4">
        <v>0.36199999999999999</v>
      </c>
      <c r="CE179" s="4">
        <v>0.33800000000000002</v>
      </c>
      <c r="CF179" s="4">
        <v>0.54200000000000004</v>
      </c>
      <c r="CG179" s="4">
        <v>0.28299999999999997</v>
      </c>
      <c r="CH179" s="4">
        <v>0.35099999999999998</v>
      </c>
      <c r="CI179" s="4">
        <v>0.46600000000000003</v>
      </c>
      <c r="CJ179" s="4">
        <v>0.65400000000000003</v>
      </c>
      <c r="CK179" s="4">
        <v>0.309</v>
      </c>
      <c r="CL179" s="4">
        <v>2</v>
      </c>
      <c r="CM179" s="4">
        <v>0.192</v>
      </c>
      <c r="CN179" s="4">
        <v>0.55900000000000005</v>
      </c>
      <c r="CO179" s="4">
        <v>0.27500000000000002</v>
      </c>
      <c r="CP179" s="4">
        <v>0.313</v>
      </c>
      <c r="CQ179" s="4">
        <v>0.51900000000000002</v>
      </c>
      <c r="CR179" s="4">
        <v>0.433</v>
      </c>
      <c r="CS179" s="4">
        <v>0.255</v>
      </c>
      <c r="CT179" s="4">
        <v>0.255</v>
      </c>
      <c r="CU179" s="4">
        <v>0.21199999999999999</v>
      </c>
      <c r="CV179" s="4">
        <v>0.78600000000000003</v>
      </c>
      <c r="CW179" s="4">
        <v>0.28899999999999998</v>
      </c>
      <c r="CX179" s="4">
        <v>0.27200000000000002</v>
      </c>
      <c r="CY179" s="4">
        <v>0.185</v>
      </c>
      <c r="CZ179" s="4">
        <v>0.219</v>
      </c>
      <c r="DA179" s="4">
        <v>0.16800000000000001</v>
      </c>
      <c r="DB179" s="4">
        <v>0.127</v>
      </c>
      <c r="DC179" s="4">
        <v>0.218</v>
      </c>
      <c r="DD179" s="4">
        <v>0.57299999999999995</v>
      </c>
      <c r="DE179" s="4">
        <v>0.505</v>
      </c>
      <c r="DF179" s="4">
        <v>26</v>
      </c>
      <c r="DG179" s="4">
        <v>1</v>
      </c>
      <c r="DH179" s="4">
        <v>1.1819999999999999</v>
      </c>
      <c r="DI179" s="4">
        <v>0.39100000000000001</v>
      </c>
      <c r="DJ179" s="4">
        <v>-26.5</v>
      </c>
      <c r="DK179" s="4">
        <v>1.6060000000000001</v>
      </c>
      <c r="DL179" s="4">
        <v>1.1779999999999999</v>
      </c>
      <c r="DM179" s="4">
        <v>0.47699999999999998</v>
      </c>
      <c r="DN179" s="4">
        <v>1.1557999999999999</v>
      </c>
    </row>
    <row r="180" spans="1:118" x14ac:dyDescent="0.45">
      <c r="A180" s="3" t="s">
        <v>19</v>
      </c>
      <c r="B180" t="s">
        <v>60</v>
      </c>
      <c r="BH180" s="4">
        <v>1.2999999999999999E-3</v>
      </c>
      <c r="BI180" s="4">
        <v>-2.0400000000000001E-2</v>
      </c>
      <c r="BJ180" s="4">
        <v>-2.0199999999999999E-2</v>
      </c>
      <c r="BK180" s="4">
        <v>-2.5700000000000001E-2</v>
      </c>
      <c r="BL180" s="4">
        <v>-6.3E-3</v>
      </c>
      <c r="BM180" s="4">
        <v>-6.7000000000000002E-3</v>
      </c>
      <c r="BN180" s="4">
        <v>-8.3999999999999995E-3</v>
      </c>
      <c r="BO180" s="4">
        <v>-4.4000000000000003E-3</v>
      </c>
      <c r="BP180" s="4">
        <v>-2.69E-2</v>
      </c>
      <c r="BQ180" s="4">
        <v>-1.04E-2</v>
      </c>
      <c r="BR180" s="4">
        <v>-1.5900000000000001E-2</v>
      </c>
      <c r="BS180" s="4">
        <v>-2.1399999999999999E-2</v>
      </c>
      <c r="BT180" s="4">
        <v>-2.3400000000000001E-2</v>
      </c>
      <c r="BU180" s="4">
        <v>-2.1899999999999999E-2</v>
      </c>
      <c r="BV180" s="4">
        <v>2.5000000000000001E-3</v>
      </c>
      <c r="BW180" s="4">
        <v>1.37E-2</v>
      </c>
      <c r="BX180" s="4">
        <v>1.5599999999999999E-2</v>
      </c>
      <c r="BY180" s="4">
        <v>1.5100000000000001E-2</v>
      </c>
      <c r="BZ180" s="4">
        <v>-3.8999999999999998E-3</v>
      </c>
      <c r="CA180" s="4">
        <v>-1.09E-2</v>
      </c>
      <c r="CB180" s="4">
        <v>-1.0800000000000001E-2</v>
      </c>
      <c r="CC180" s="4">
        <v>-1.06E-2</v>
      </c>
      <c r="CD180" s="4">
        <v>-1.0500000000000001E-2</v>
      </c>
      <c r="CE180" s="4">
        <v>-9.7999999999999997E-3</v>
      </c>
      <c r="CF180" s="4">
        <v>-1.12E-2</v>
      </c>
      <c r="CG180" s="4">
        <v>-1.0800000000000001E-2</v>
      </c>
      <c r="CH180" s="4">
        <v>-1.1299999999999999E-2</v>
      </c>
      <c r="CI180" s="4">
        <v>-1.29E-2</v>
      </c>
      <c r="CJ180" s="4">
        <v>-1.04E-2</v>
      </c>
      <c r="CK180" s="4">
        <v>-1.0999999999999999E-2</v>
      </c>
      <c r="CL180" s="4">
        <v>-1.1900000000000001E-2</v>
      </c>
      <c r="CM180" s="4">
        <v>-1.23E-2</v>
      </c>
      <c r="CN180" s="4">
        <v>-1.0800000000000001E-2</v>
      </c>
      <c r="CO180" s="4">
        <v>-8.2000000000000007E-3</v>
      </c>
      <c r="CP180" s="4">
        <v>-7.0000000000000001E-3</v>
      </c>
      <c r="CQ180" s="4">
        <v>-4.4000000000000003E-3</v>
      </c>
      <c r="CR180" s="4">
        <v>-1.6999999999999999E-3</v>
      </c>
      <c r="CS180" s="4">
        <v>-3.3999999999999998E-3</v>
      </c>
      <c r="CT180" s="4">
        <v>-3.3E-3</v>
      </c>
      <c r="CU180" s="4">
        <v>-7.0000000000000001E-3</v>
      </c>
      <c r="CV180" s="4">
        <v>-6.4999999999999997E-3</v>
      </c>
      <c r="CW180" s="4">
        <v>8.3000000000000001E-3</v>
      </c>
      <c r="CX180" s="4">
        <v>7.9000000000000008E-3</v>
      </c>
      <c r="CY180" s="4">
        <v>1.5800000000000002E-2</v>
      </c>
      <c r="CZ180" s="4">
        <v>2.2499999999999999E-2</v>
      </c>
      <c r="DA180" s="4">
        <v>1.2E-2</v>
      </c>
      <c r="DB180" s="4">
        <v>1.2800000000000001E-2</v>
      </c>
      <c r="DC180" s="4">
        <v>6.8999999999999999E-3</v>
      </c>
      <c r="DD180" s="4">
        <v>5.4000000000000003E-3</v>
      </c>
      <c r="DE180" s="4">
        <v>2.7900000000000001E-2</v>
      </c>
      <c r="DF180" s="4">
        <v>5.2999999999999999E-2</v>
      </c>
      <c r="DG180" s="4">
        <v>6.0900000000000003E-2</v>
      </c>
      <c r="DH180" s="4">
        <v>5.4199999999999998E-2</v>
      </c>
      <c r="DI180" s="4">
        <v>3.3300000000000003E-2</v>
      </c>
      <c r="DJ180" s="4">
        <v>1.23E-2</v>
      </c>
      <c r="DK180" s="4">
        <v>5.7000000000000002E-3</v>
      </c>
      <c r="DL180" s="4">
        <v>3.8E-3</v>
      </c>
      <c r="DM180" s="4">
        <v>1.9E-3</v>
      </c>
      <c r="DN180" s="4">
        <v>3.8E-3</v>
      </c>
    </row>
    <row r="181" spans="1:118" x14ac:dyDescent="0.45">
      <c r="A181" s="3" t="s">
        <v>19</v>
      </c>
      <c r="B181" t="s">
        <v>61</v>
      </c>
      <c r="BH181" s="4">
        <v>1.2999999999999999E-3</v>
      </c>
      <c r="BI181" s="4">
        <v>-1.54E-2</v>
      </c>
      <c r="BJ181" s="4">
        <v>-1.2200000000000001E-2</v>
      </c>
      <c r="BK181" s="4">
        <v>-1.37E-2</v>
      </c>
      <c r="BL181" s="4">
        <v>8.6999999999999994E-3</v>
      </c>
      <c r="BM181" s="4">
        <v>8.3000000000000001E-3</v>
      </c>
      <c r="BN181" s="4">
        <v>1.06E-2</v>
      </c>
      <c r="BO181" s="4">
        <v>1.46E-2</v>
      </c>
      <c r="BP181" s="4">
        <v>-1.09E-2</v>
      </c>
      <c r="BQ181" s="4">
        <v>6.6E-3</v>
      </c>
      <c r="BR181" s="4">
        <v>-1.9E-3</v>
      </c>
      <c r="BS181" s="4">
        <v>-6.4000000000000003E-3</v>
      </c>
      <c r="BT181" s="4">
        <v>-7.4000000000000003E-3</v>
      </c>
      <c r="BU181" s="4">
        <v>-1.9E-3</v>
      </c>
      <c r="BV181" s="4">
        <v>2.2499999999999999E-2</v>
      </c>
      <c r="BW181" s="4">
        <v>3.0700000000000002E-2</v>
      </c>
      <c r="BX181" s="4">
        <v>3.3599999999999998E-2</v>
      </c>
      <c r="BY181" s="4">
        <v>3.7100000000000001E-2</v>
      </c>
      <c r="BZ181" s="4">
        <v>2.3099999999999999E-2</v>
      </c>
      <c r="CA181" s="4">
        <v>1.41E-2</v>
      </c>
      <c r="CB181" s="4">
        <v>1.6199999999999999E-2</v>
      </c>
      <c r="CC181" s="4">
        <v>1.54E-2</v>
      </c>
      <c r="CD181" s="4">
        <v>1.4500000000000001E-2</v>
      </c>
      <c r="CE181" s="4">
        <v>1.8200000000000001E-2</v>
      </c>
      <c r="CF181" s="4">
        <v>1.5800000000000002E-2</v>
      </c>
      <c r="CG181" s="4">
        <v>1.4200000000000001E-2</v>
      </c>
      <c r="CH181" s="4">
        <v>1.67E-2</v>
      </c>
      <c r="CI181" s="4">
        <v>2.01E-2</v>
      </c>
      <c r="CJ181" s="4">
        <v>2.2599999999999999E-2</v>
      </c>
      <c r="CK181" s="4">
        <v>1.9E-2</v>
      </c>
      <c r="CL181" s="4">
        <v>1.61E-2</v>
      </c>
      <c r="CM181" s="4">
        <v>1.37E-2</v>
      </c>
      <c r="CN181" s="4">
        <v>1.4200000000000001E-2</v>
      </c>
      <c r="CO181" s="4">
        <v>2.0799999999999999E-2</v>
      </c>
      <c r="CP181" s="4">
        <v>2.3E-2</v>
      </c>
      <c r="CQ181" s="4">
        <v>3.1600000000000003E-2</v>
      </c>
      <c r="CR181" s="4">
        <v>3.0300000000000001E-2</v>
      </c>
      <c r="CS181" s="4">
        <v>2.76E-2</v>
      </c>
      <c r="CT181" s="4">
        <v>2.47E-2</v>
      </c>
      <c r="CU181" s="4">
        <v>2.1999999999999999E-2</v>
      </c>
      <c r="CV181" s="4">
        <v>3.3500000000000002E-2</v>
      </c>
      <c r="CW181" s="4">
        <v>4.4299999999999999E-2</v>
      </c>
      <c r="CX181" s="4">
        <v>4.19E-2</v>
      </c>
      <c r="CY181" s="4">
        <v>4.9799999999999997E-2</v>
      </c>
      <c r="CZ181" s="4">
        <v>5.45E-2</v>
      </c>
      <c r="DA181" s="4">
        <v>4.1000000000000002E-2</v>
      </c>
      <c r="DB181" s="4">
        <v>4.0800000000000003E-2</v>
      </c>
      <c r="DC181" s="4">
        <v>3.1899999999999998E-2</v>
      </c>
      <c r="DD181" s="4">
        <v>3.6400000000000002E-2</v>
      </c>
      <c r="DE181" s="4">
        <v>6.6900000000000001E-2</v>
      </c>
      <c r="DF181" s="4">
        <v>9.7000000000000003E-2</v>
      </c>
      <c r="DG181" s="4">
        <v>9.9900000000000003E-2</v>
      </c>
      <c r="DH181" s="4">
        <v>9.1200000000000003E-2</v>
      </c>
      <c r="DI181" s="4">
        <v>6.93E-2</v>
      </c>
      <c r="DJ181" s="4">
        <v>4.9299999999999997E-2</v>
      </c>
      <c r="DK181" s="4">
        <v>3.8699999999999998E-2</v>
      </c>
      <c r="DL181" s="4">
        <v>3.8800000000000001E-2</v>
      </c>
      <c r="DM181" s="4">
        <v>4.0899999999999999E-2</v>
      </c>
      <c r="DN181" s="4">
        <v>3.7900000000000003E-2</v>
      </c>
    </row>
    <row r="182" spans="1:118" x14ac:dyDescent="0.45">
      <c r="A182" s="2" t="s">
        <v>20</v>
      </c>
      <c r="B182" t="s">
        <v>49</v>
      </c>
      <c r="G182">
        <v>7955</v>
      </c>
      <c r="H182">
        <v>8501</v>
      </c>
      <c r="I182">
        <v>9762</v>
      </c>
      <c r="J182">
        <v>10184</v>
      </c>
      <c r="K182">
        <v>11045</v>
      </c>
      <c r="L182">
        <v>12786</v>
      </c>
      <c r="M182">
        <v>13481</v>
      </c>
      <c r="N182">
        <v>11075</v>
      </c>
      <c r="O182">
        <v>12511</v>
      </c>
      <c r="P182">
        <v>12886</v>
      </c>
      <c r="Q182">
        <v>13233</v>
      </c>
      <c r="R182">
        <v>9239</v>
      </c>
      <c r="S182">
        <v>10500</v>
      </c>
      <c r="T182">
        <v>11319</v>
      </c>
      <c r="U182">
        <v>12021</v>
      </c>
      <c r="V182">
        <v>16347</v>
      </c>
      <c r="W182">
        <v>15927</v>
      </c>
      <c r="X182">
        <v>13962</v>
      </c>
      <c r="Y182">
        <v>16212</v>
      </c>
      <c r="Z182">
        <v>13980</v>
      </c>
      <c r="AA182">
        <v>15404</v>
      </c>
      <c r="AB182">
        <v>16775</v>
      </c>
      <c r="AC182">
        <v>14715</v>
      </c>
      <c r="AD182">
        <v>10154</v>
      </c>
      <c r="AE182">
        <v>11592</v>
      </c>
      <c r="AF182">
        <v>9013</v>
      </c>
      <c r="AG182">
        <v>12873</v>
      </c>
      <c r="AH182">
        <v>14863</v>
      </c>
      <c r="AI182">
        <v>16700</v>
      </c>
      <c r="AJ182">
        <v>18559</v>
      </c>
      <c r="AK182">
        <v>20074</v>
      </c>
      <c r="AL182">
        <v>18157</v>
      </c>
      <c r="AM182">
        <v>20357</v>
      </c>
      <c r="AN182">
        <v>20274</v>
      </c>
      <c r="AO182">
        <v>22182</v>
      </c>
      <c r="AP182">
        <v>23111</v>
      </c>
      <c r="AQ182">
        <v>25800</v>
      </c>
      <c r="AR182">
        <v>24363</v>
      </c>
      <c r="AS182">
        <v>25642</v>
      </c>
      <c r="AT182">
        <v>26393</v>
      </c>
      <c r="AU182">
        <v>29573</v>
      </c>
      <c r="AV182">
        <v>30606</v>
      </c>
      <c r="AW182">
        <v>31195</v>
      </c>
      <c r="AX182">
        <v>29401</v>
      </c>
      <c r="AY182">
        <v>27364</v>
      </c>
      <c r="AZ182">
        <v>23793</v>
      </c>
      <c r="BA182">
        <v>20321</v>
      </c>
      <c r="BB182">
        <v>12350</v>
      </c>
      <c r="BC182">
        <v>4935</v>
      </c>
      <c r="BD182">
        <v>2553</v>
      </c>
      <c r="BE182">
        <v>3863</v>
      </c>
      <c r="BF182">
        <v>8696</v>
      </c>
      <c r="BG182">
        <v>8909</v>
      </c>
      <c r="BH182">
        <v>10917</v>
      </c>
      <c r="BI182">
        <v>9828</v>
      </c>
      <c r="BJ182">
        <v>10197</v>
      </c>
      <c r="BK182">
        <v>11776</v>
      </c>
      <c r="BL182">
        <v>11977</v>
      </c>
      <c r="BM182">
        <v>11742</v>
      </c>
      <c r="BN182">
        <v>7189</v>
      </c>
      <c r="BO182">
        <v>7243</v>
      </c>
      <c r="BP182">
        <v>9280</v>
      </c>
      <c r="BQ182">
        <v>7772</v>
      </c>
      <c r="BR182">
        <v>8472</v>
      </c>
      <c r="BS182">
        <v>9791</v>
      </c>
      <c r="BT182">
        <v>11264</v>
      </c>
      <c r="BU182">
        <v>14096</v>
      </c>
      <c r="BV182">
        <v>14161</v>
      </c>
      <c r="BW182">
        <v>16198</v>
      </c>
      <c r="BX182">
        <v>15742</v>
      </c>
      <c r="BY182">
        <v>16103</v>
      </c>
      <c r="BZ182">
        <v>16680</v>
      </c>
      <c r="CA182">
        <v>17988</v>
      </c>
      <c r="CB182">
        <v>17604</v>
      </c>
      <c r="CC182">
        <v>17456</v>
      </c>
      <c r="CD182">
        <v>18992</v>
      </c>
      <c r="CE182">
        <v>17802</v>
      </c>
      <c r="CF182">
        <v>18279</v>
      </c>
      <c r="CG182">
        <v>17458</v>
      </c>
      <c r="CH182">
        <v>16527</v>
      </c>
      <c r="CI182">
        <v>17999</v>
      </c>
      <c r="CJ182">
        <v>17795</v>
      </c>
      <c r="CK182">
        <v>19312</v>
      </c>
      <c r="CL182">
        <v>20193</v>
      </c>
      <c r="CM182">
        <v>20076</v>
      </c>
      <c r="CN182">
        <v>18392</v>
      </c>
      <c r="CO182">
        <v>18312</v>
      </c>
      <c r="CP182">
        <v>17907</v>
      </c>
      <c r="CQ182">
        <v>15946</v>
      </c>
      <c r="CR182">
        <v>17873</v>
      </c>
      <c r="CS182">
        <v>20143</v>
      </c>
      <c r="CT182">
        <v>21915</v>
      </c>
      <c r="CU182">
        <v>21903</v>
      </c>
      <c r="CV182">
        <v>12625</v>
      </c>
      <c r="CW182">
        <v>13804</v>
      </c>
      <c r="CX182">
        <v>13203</v>
      </c>
      <c r="CY182">
        <v>17551</v>
      </c>
      <c r="CZ182">
        <v>23878</v>
      </c>
      <c r="DA182">
        <v>22135</v>
      </c>
      <c r="DB182">
        <v>24390</v>
      </c>
      <c r="DC182">
        <v>23498</v>
      </c>
      <c r="DD182">
        <v>23816</v>
      </c>
      <c r="DE182">
        <v>21518</v>
      </c>
      <c r="DF182">
        <v>20015</v>
      </c>
      <c r="DG182">
        <v>24121</v>
      </c>
      <c r="DH182">
        <v>21817</v>
      </c>
      <c r="DI182">
        <v>22343</v>
      </c>
      <c r="DJ182">
        <v>21685</v>
      </c>
      <c r="DK182">
        <v>24176</v>
      </c>
      <c r="DL182">
        <v>30642</v>
      </c>
      <c r="DM182">
        <v>29735</v>
      </c>
      <c r="DN182">
        <v>35118</v>
      </c>
    </row>
    <row r="183" spans="1:118" x14ac:dyDescent="0.45">
      <c r="A183" s="2" t="s">
        <v>20</v>
      </c>
      <c r="B183" t="s">
        <v>50</v>
      </c>
      <c r="K183" s="4">
        <v>0.38850000000000001</v>
      </c>
      <c r="L183" s="4">
        <v>0.50409999999999999</v>
      </c>
      <c r="M183" s="4">
        <v>0.38100000000000001</v>
      </c>
      <c r="N183" s="4">
        <v>8.7400000000000005E-2</v>
      </c>
      <c r="O183" s="4">
        <v>0.13270000000000001</v>
      </c>
      <c r="P183" s="4">
        <v>7.7999999999999996E-3</v>
      </c>
      <c r="Q183" s="4">
        <v>-1.84E-2</v>
      </c>
      <c r="R183" s="4">
        <v>-0.16569999999999999</v>
      </c>
      <c r="S183" s="4">
        <v>-0.16070000000000001</v>
      </c>
      <c r="T183" s="4">
        <v>-0.1216</v>
      </c>
      <c r="U183" s="4">
        <v>-9.1499999999999998E-2</v>
      </c>
      <c r="V183" s="4">
        <v>0.76939999999999997</v>
      </c>
      <c r="W183" s="4">
        <v>0.51680000000000004</v>
      </c>
      <c r="X183" s="4">
        <v>0.23350000000000001</v>
      </c>
      <c r="Y183" s="4">
        <v>0.34860000000000002</v>
      </c>
      <c r="Z183" s="4">
        <v>-0.14480000000000001</v>
      </c>
      <c r="AA183" s="4">
        <v>-3.2800000000000003E-2</v>
      </c>
      <c r="AB183" s="4">
        <v>0.20150000000000001</v>
      </c>
      <c r="AC183" s="4">
        <v>-9.2399999999999996E-2</v>
      </c>
      <c r="AD183" s="4">
        <v>-0.2737</v>
      </c>
      <c r="AE183" s="4">
        <v>-0.2475</v>
      </c>
      <c r="AF183" s="4">
        <v>-0.4627</v>
      </c>
      <c r="AG183" s="4">
        <v>-0.12509999999999999</v>
      </c>
      <c r="AH183" s="4">
        <v>0.46379999999999999</v>
      </c>
      <c r="AI183" s="4">
        <v>0.44069999999999998</v>
      </c>
      <c r="AJ183" s="4">
        <v>1.0590999999999999</v>
      </c>
      <c r="AK183" s="4">
        <v>0.55930000000000002</v>
      </c>
      <c r="AL183" s="4">
        <v>0.22159999999999999</v>
      </c>
      <c r="AM183" s="4">
        <v>0.219</v>
      </c>
      <c r="AN183" s="4">
        <v>9.2399999999999996E-2</v>
      </c>
      <c r="AO183" s="4">
        <v>0.105</v>
      </c>
      <c r="AP183" s="4">
        <v>0.27279999999999999</v>
      </c>
      <c r="AQ183" s="4">
        <v>0.26729999999999998</v>
      </c>
      <c r="AR183" s="4">
        <v>0.20169999999999999</v>
      </c>
      <c r="AS183" s="4">
        <v>0.156</v>
      </c>
      <c r="AT183" s="4">
        <v>0.14199999999999999</v>
      </c>
      <c r="AU183" s="4">
        <v>0.14630000000000001</v>
      </c>
      <c r="AV183" s="4">
        <v>0.25629999999999997</v>
      </c>
      <c r="AW183" s="4">
        <v>0.21659999999999999</v>
      </c>
      <c r="AX183" s="4">
        <v>0.114</v>
      </c>
      <c r="AY183" s="4">
        <v>-7.4700000000000003E-2</v>
      </c>
      <c r="AZ183" s="4">
        <v>-0.22259999999999999</v>
      </c>
      <c r="BA183" s="4">
        <v>-0.34860000000000002</v>
      </c>
      <c r="BB183" s="4">
        <v>-0.57989999999999997</v>
      </c>
      <c r="BC183" s="4">
        <v>-0.8196</v>
      </c>
      <c r="BD183" s="4">
        <v>-0.89270000000000005</v>
      </c>
      <c r="BE183" s="4">
        <v>-0.80989999999999995</v>
      </c>
      <c r="BF183" s="4">
        <v>-0.2959</v>
      </c>
      <c r="BG183" s="4">
        <v>0.80510000000000004</v>
      </c>
      <c r="BH183" s="4">
        <v>3.2759999999999998</v>
      </c>
      <c r="BI183" s="4">
        <v>1.5442</v>
      </c>
      <c r="BJ183" s="4">
        <v>0.1726</v>
      </c>
      <c r="BK183" s="4">
        <v>0.32179999999999997</v>
      </c>
      <c r="BL183" s="4">
        <v>9.7100000000000006E-2</v>
      </c>
      <c r="BM183" s="4">
        <v>0.19470000000000001</v>
      </c>
      <c r="BN183" s="4">
        <v>-0.29499999999999998</v>
      </c>
      <c r="BO183" s="4">
        <v>-0.38490000000000002</v>
      </c>
      <c r="BP183" s="4">
        <v>-0.22509999999999999</v>
      </c>
      <c r="BQ183" s="4">
        <v>-0.33810000000000001</v>
      </c>
      <c r="BR183" s="4">
        <v>0.1784</v>
      </c>
      <c r="BS183" s="4">
        <v>0.35170000000000001</v>
      </c>
      <c r="BT183" s="4">
        <v>0.21379999999999999</v>
      </c>
      <c r="BU183" s="4">
        <v>0.81359999999999999</v>
      </c>
      <c r="BV183" s="4">
        <v>0.6714</v>
      </c>
      <c r="BW183" s="4">
        <v>0.65439999999999998</v>
      </c>
      <c r="BX183" s="4">
        <v>0.39760000000000001</v>
      </c>
      <c r="BY183" s="4">
        <v>0.1424</v>
      </c>
      <c r="BZ183" s="4">
        <v>0.1779</v>
      </c>
      <c r="CA183" s="4">
        <v>0.1105</v>
      </c>
      <c r="CB183" s="4">
        <v>0.1183</v>
      </c>
      <c r="CC183" s="4">
        <v>8.4000000000000005E-2</v>
      </c>
      <c r="CD183" s="4">
        <v>0.1386</v>
      </c>
      <c r="CE183" s="4">
        <v>-1.04E-2</v>
      </c>
      <c r="CF183" s="4">
        <v>3.8300000000000001E-2</v>
      </c>
      <c r="CG183" s="4">
        <v>1E-4</v>
      </c>
      <c r="CH183" s="4">
        <v>-0.1298</v>
      </c>
      <c r="CI183" s="4">
        <v>1.11E-2</v>
      </c>
      <c r="CJ183" s="4">
        <v>-2.6499999999999999E-2</v>
      </c>
      <c r="CK183" s="4">
        <v>0.1062</v>
      </c>
      <c r="CL183" s="4">
        <v>0.2218</v>
      </c>
      <c r="CM183" s="4">
        <v>0.1154</v>
      </c>
      <c r="CN183" s="4">
        <v>3.3500000000000002E-2</v>
      </c>
      <c r="CO183" s="4">
        <v>-5.1799999999999999E-2</v>
      </c>
      <c r="CP183" s="4">
        <v>-0.1132</v>
      </c>
      <c r="CQ183" s="4">
        <v>-0.20569999999999999</v>
      </c>
      <c r="CR183" s="4">
        <v>-2.8199999999999999E-2</v>
      </c>
      <c r="CS183" s="4">
        <v>0.1</v>
      </c>
      <c r="CT183" s="4">
        <v>0.22389999999999999</v>
      </c>
      <c r="CU183" s="4">
        <v>0.37359999999999999</v>
      </c>
      <c r="CV183" s="4">
        <v>-0.29360000000000003</v>
      </c>
      <c r="CW183" s="4">
        <v>-0.31469999999999998</v>
      </c>
      <c r="CX183" s="4">
        <v>-0.39750000000000002</v>
      </c>
      <c r="CY183" s="4">
        <v>-0.19869999999999999</v>
      </c>
      <c r="CZ183" s="4">
        <v>0.89139999999999997</v>
      </c>
      <c r="DA183" s="4">
        <v>0.60360000000000003</v>
      </c>
      <c r="DB183" s="4">
        <v>0.84730000000000005</v>
      </c>
      <c r="DC183" s="4">
        <v>0.33879999999999999</v>
      </c>
      <c r="DD183" s="4">
        <v>-2.5999999999999999E-3</v>
      </c>
      <c r="DE183" s="4">
        <v>-2.7900000000000001E-2</v>
      </c>
      <c r="DF183" s="4">
        <v>-0.1794</v>
      </c>
      <c r="DG183" s="4">
        <v>2.6499999999999999E-2</v>
      </c>
      <c r="DH183" s="4">
        <v>-8.3900000000000002E-2</v>
      </c>
      <c r="DI183" s="4">
        <v>3.8399999999999997E-2</v>
      </c>
      <c r="DJ183" s="4">
        <v>8.3400000000000002E-2</v>
      </c>
      <c r="DK183" s="4">
        <v>2.3E-3</v>
      </c>
      <c r="DL183" s="4">
        <v>0.40450000000000003</v>
      </c>
      <c r="DM183" s="4">
        <v>0.33079999999999998</v>
      </c>
      <c r="DN183" s="4">
        <v>0.33079999999999998</v>
      </c>
    </row>
    <row r="184" spans="1:118" x14ac:dyDescent="0.45">
      <c r="A184" s="2" t="s">
        <v>20</v>
      </c>
      <c r="B184" t="s">
        <v>51</v>
      </c>
      <c r="C184">
        <v>1813</v>
      </c>
      <c r="G184">
        <v>9375</v>
      </c>
      <c r="H184">
        <v>10517</v>
      </c>
      <c r="I184">
        <v>11397</v>
      </c>
      <c r="J184">
        <v>11765</v>
      </c>
      <c r="K184">
        <v>13678</v>
      </c>
      <c r="L184">
        <v>14473</v>
      </c>
      <c r="M184">
        <v>15051</v>
      </c>
      <c r="N184">
        <v>12653</v>
      </c>
      <c r="O184">
        <v>15217</v>
      </c>
      <c r="P184">
        <v>15607</v>
      </c>
      <c r="Q184">
        <v>15861</v>
      </c>
      <c r="R184">
        <v>11933</v>
      </c>
      <c r="S184">
        <v>13147</v>
      </c>
      <c r="T184">
        <v>13932</v>
      </c>
      <c r="U184">
        <v>15544</v>
      </c>
      <c r="V184">
        <v>19847</v>
      </c>
      <c r="W184">
        <v>19040</v>
      </c>
      <c r="X184">
        <v>17626</v>
      </c>
      <c r="Y184">
        <v>19829</v>
      </c>
      <c r="Z184">
        <v>17598</v>
      </c>
      <c r="AA184">
        <v>19027</v>
      </c>
      <c r="AB184">
        <v>20429</v>
      </c>
      <c r="AC184">
        <v>18405</v>
      </c>
      <c r="AD184">
        <v>14412</v>
      </c>
      <c r="AE184">
        <v>15594</v>
      </c>
      <c r="AF184">
        <v>12738</v>
      </c>
      <c r="AG184">
        <v>17591</v>
      </c>
      <c r="AH184">
        <v>19504</v>
      </c>
      <c r="AI184">
        <v>21898</v>
      </c>
      <c r="AJ184">
        <v>23074</v>
      </c>
      <c r="AK184">
        <v>24305</v>
      </c>
      <c r="AL184">
        <v>22271</v>
      </c>
      <c r="AM184">
        <v>24138</v>
      </c>
      <c r="AN184">
        <v>23757</v>
      </c>
      <c r="AO184">
        <v>25836</v>
      </c>
      <c r="AP184">
        <v>26303</v>
      </c>
      <c r="AQ184">
        <v>29294</v>
      </c>
      <c r="AR184">
        <v>27735</v>
      </c>
      <c r="AS184">
        <v>29325</v>
      </c>
      <c r="AT184">
        <v>29114</v>
      </c>
      <c r="AU184">
        <v>32510</v>
      </c>
      <c r="AV184">
        <v>33723</v>
      </c>
      <c r="AW184">
        <v>34677</v>
      </c>
      <c r="AX184">
        <v>32664</v>
      </c>
      <c r="AY184">
        <v>30669</v>
      </c>
      <c r="AZ184">
        <v>27498</v>
      </c>
      <c r="BA184">
        <v>25321</v>
      </c>
      <c r="BB184">
        <v>17159</v>
      </c>
      <c r="BC184">
        <v>10555</v>
      </c>
      <c r="BD184">
        <v>8080</v>
      </c>
      <c r="BE184">
        <v>8336</v>
      </c>
      <c r="BF184">
        <v>13307</v>
      </c>
      <c r="BG184">
        <v>13742</v>
      </c>
      <c r="BH184">
        <v>16544</v>
      </c>
      <c r="BI184">
        <v>13882</v>
      </c>
      <c r="BJ184">
        <v>15477</v>
      </c>
      <c r="BK184">
        <v>16703</v>
      </c>
      <c r="BL184">
        <v>16652</v>
      </c>
      <c r="BM184">
        <v>16826</v>
      </c>
      <c r="BN184">
        <v>11566</v>
      </c>
      <c r="BO184">
        <v>11192</v>
      </c>
      <c r="BP184">
        <v>13751</v>
      </c>
      <c r="BQ184">
        <v>12813</v>
      </c>
      <c r="BR184">
        <v>13083</v>
      </c>
      <c r="BS184">
        <v>14657</v>
      </c>
      <c r="BT184">
        <v>15738</v>
      </c>
      <c r="BU184">
        <v>19091</v>
      </c>
      <c r="BV184">
        <v>19128</v>
      </c>
      <c r="BW184">
        <v>21314</v>
      </c>
      <c r="BX184">
        <v>20807</v>
      </c>
      <c r="BY184">
        <v>20699</v>
      </c>
      <c r="BZ184">
        <v>22348</v>
      </c>
      <c r="CA184">
        <v>23698</v>
      </c>
      <c r="CB184">
        <v>22924</v>
      </c>
      <c r="CC184">
        <v>22488</v>
      </c>
      <c r="CD184">
        <v>23853</v>
      </c>
      <c r="CE184">
        <v>22713</v>
      </c>
      <c r="CF184">
        <v>23123</v>
      </c>
      <c r="CG184">
        <v>22321</v>
      </c>
      <c r="CH184">
        <v>21042</v>
      </c>
      <c r="CI184">
        <v>22581</v>
      </c>
      <c r="CJ184">
        <v>22595</v>
      </c>
      <c r="CK184">
        <v>24087</v>
      </c>
      <c r="CL184">
        <v>24998</v>
      </c>
      <c r="CM184">
        <v>24894</v>
      </c>
      <c r="CN184">
        <v>23332</v>
      </c>
      <c r="CO184">
        <v>22840</v>
      </c>
      <c r="CP184">
        <v>22481</v>
      </c>
      <c r="CQ184">
        <v>20503</v>
      </c>
      <c r="CR184">
        <v>22035</v>
      </c>
      <c r="CS184">
        <v>24410</v>
      </c>
      <c r="CT184">
        <v>26471</v>
      </c>
      <c r="CU184">
        <v>26489</v>
      </c>
      <c r="CV184">
        <v>16673</v>
      </c>
      <c r="CW184">
        <v>17782</v>
      </c>
      <c r="CX184">
        <v>17284</v>
      </c>
      <c r="CY184">
        <v>21664</v>
      </c>
      <c r="CZ184">
        <v>27951</v>
      </c>
      <c r="DA184">
        <v>26181</v>
      </c>
      <c r="DB184">
        <v>28936</v>
      </c>
      <c r="DC184">
        <v>28105</v>
      </c>
      <c r="DD184">
        <v>28455</v>
      </c>
      <c r="DE184">
        <v>25525</v>
      </c>
      <c r="DF184">
        <v>24086</v>
      </c>
      <c r="DG184">
        <v>28134</v>
      </c>
      <c r="DH184">
        <v>25957</v>
      </c>
      <c r="DI184">
        <v>26481</v>
      </c>
      <c r="DJ184">
        <v>25865</v>
      </c>
      <c r="DK184">
        <v>28349</v>
      </c>
      <c r="DL184">
        <v>34683</v>
      </c>
      <c r="DM184">
        <v>33889</v>
      </c>
      <c r="DN184">
        <v>39722</v>
      </c>
    </row>
    <row r="185" spans="1:118" x14ac:dyDescent="0.45">
      <c r="A185" s="2" t="s">
        <v>20</v>
      </c>
      <c r="B185" t="s">
        <v>52</v>
      </c>
      <c r="G185">
        <v>-80.349999999999994</v>
      </c>
      <c r="H185">
        <v>944.51</v>
      </c>
      <c r="I185">
        <v>22.19</v>
      </c>
      <c r="J185">
        <v>7.94</v>
      </c>
      <c r="K185">
        <v>8.2899999999999991</v>
      </c>
      <c r="L185">
        <v>9.19</v>
      </c>
      <c r="M185">
        <v>12.79</v>
      </c>
      <c r="N185">
        <v>11.43</v>
      </c>
      <c r="O185">
        <v>12.33</v>
      </c>
      <c r="P185">
        <v>13.03</v>
      </c>
      <c r="Q185">
        <v>13.67</v>
      </c>
      <c r="R185">
        <v>9.83</v>
      </c>
      <c r="S185">
        <v>12.18</v>
      </c>
      <c r="T185">
        <v>13.13</v>
      </c>
      <c r="U185">
        <v>13.98</v>
      </c>
      <c r="V185">
        <v>17.690000000000001</v>
      </c>
      <c r="W185">
        <v>16.350000000000001</v>
      </c>
      <c r="X185">
        <v>14.31</v>
      </c>
      <c r="Y185">
        <v>16.39</v>
      </c>
      <c r="Z185">
        <v>21.98</v>
      </c>
      <c r="AA185">
        <v>30.38</v>
      </c>
      <c r="AB185">
        <v>30.01</v>
      </c>
      <c r="AC185">
        <v>28.41</v>
      </c>
      <c r="AD185">
        <v>11.46</v>
      </c>
      <c r="AE185">
        <v>11.59</v>
      </c>
      <c r="AF185">
        <v>-13.12</v>
      </c>
      <c r="AG185">
        <v>-35.270000000000003</v>
      </c>
      <c r="AH185">
        <v>-51.79</v>
      </c>
      <c r="AI185">
        <v>-183.51</v>
      </c>
      <c r="AJ185">
        <v>9.91</v>
      </c>
      <c r="AK185">
        <v>11.16</v>
      </c>
      <c r="AL185">
        <v>9.32</v>
      </c>
      <c r="AM185">
        <v>9.6300000000000008</v>
      </c>
      <c r="AN185">
        <v>9.16</v>
      </c>
      <c r="AO185">
        <v>9.31</v>
      </c>
      <c r="AP185">
        <v>9.52</v>
      </c>
      <c r="AQ185">
        <v>11.35</v>
      </c>
      <c r="AR185">
        <v>10.43</v>
      </c>
      <c r="AS185">
        <v>11.6</v>
      </c>
      <c r="AT185">
        <v>10.87</v>
      </c>
      <c r="AU185">
        <v>10.77</v>
      </c>
      <c r="AV185">
        <v>10.58</v>
      </c>
      <c r="AW185">
        <v>10.25</v>
      </c>
      <c r="AX185">
        <v>9.3699999999999992</v>
      </c>
      <c r="AY185">
        <v>9.2799999999999994</v>
      </c>
      <c r="AZ185">
        <v>10.73</v>
      </c>
      <c r="BA185">
        <v>9.52</v>
      </c>
      <c r="BB185">
        <v>-9.16</v>
      </c>
      <c r="BC185">
        <v>-1.79</v>
      </c>
      <c r="BD185">
        <v>-0.62</v>
      </c>
      <c r="BE185">
        <v>-0.83</v>
      </c>
      <c r="BF185">
        <v>-3.74</v>
      </c>
      <c r="BG185">
        <v>-8.7899999999999991</v>
      </c>
      <c r="BH185">
        <v>352.16</v>
      </c>
      <c r="BI185">
        <v>86.21</v>
      </c>
      <c r="BJ185">
        <v>9.69</v>
      </c>
      <c r="BK185">
        <v>10.51</v>
      </c>
      <c r="BL185">
        <v>6.74</v>
      </c>
      <c r="BM185">
        <v>6.78</v>
      </c>
      <c r="BN185">
        <v>6.38</v>
      </c>
      <c r="BO185">
        <v>10.81</v>
      </c>
      <c r="BP185">
        <v>35.020000000000003</v>
      </c>
      <c r="BQ185">
        <v>59.33</v>
      </c>
      <c r="BR185">
        <v>100.86</v>
      </c>
      <c r="BS185">
        <v>-122.38</v>
      </c>
      <c r="BT185">
        <v>-27.01</v>
      </c>
      <c r="BU185">
        <v>-28.48</v>
      </c>
      <c r="BV185">
        <v>-69.08</v>
      </c>
      <c r="BW185">
        <v>92.03</v>
      </c>
      <c r="BX185">
        <v>17.07</v>
      </c>
      <c r="BY185">
        <v>24.97</v>
      </c>
      <c r="BZ185">
        <v>22.54</v>
      </c>
      <c r="CA185">
        <v>22.54</v>
      </c>
      <c r="CB185">
        <v>22.86</v>
      </c>
      <c r="CC185">
        <v>10.58</v>
      </c>
      <c r="CD185">
        <v>11.56</v>
      </c>
      <c r="CE185">
        <v>10.58</v>
      </c>
      <c r="CF185">
        <v>11.89</v>
      </c>
      <c r="CG185">
        <v>13.02</v>
      </c>
      <c r="CH185">
        <v>11.82</v>
      </c>
      <c r="CI185">
        <v>20.09</v>
      </c>
      <c r="CJ185">
        <v>18.71</v>
      </c>
      <c r="CK185">
        <v>27.79</v>
      </c>
      <c r="CL185">
        <v>41.13</v>
      </c>
      <c r="CM185">
        <v>-6.41</v>
      </c>
      <c r="CN185">
        <v>-6.32</v>
      </c>
      <c r="CO185">
        <v>-8</v>
      </c>
      <c r="CP185">
        <v>-8.56</v>
      </c>
      <c r="CQ185">
        <v>8.85</v>
      </c>
      <c r="CR185">
        <v>9.77</v>
      </c>
      <c r="CS185">
        <v>12.44</v>
      </c>
      <c r="CT185">
        <v>12.81</v>
      </c>
      <c r="CU185">
        <v>10.61</v>
      </c>
      <c r="CV185">
        <v>7.4</v>
      </c>
      <c r="CW185">
        <v>7.68</v>
      </c>
      <c r="CX185">
        <v>7.65</v>
      </c>
      <c r="CY185">
        <v>10.23</v>
      </c>
      <c r="CZ185">
        <v>14.11</v>
      </c>
      <c r="DA185">
        <v>10.4</v>
      </c>
      <c r="DB185">
        <v>11.33</v>
      </c>
      <c r="DC185">
        <v>10</v>
      </c>
      <c r="DD185">
        <v>9.36</v>
      </c>
      <c r="DE185">
        <v>10.33</v>
      </c>
      <c r="DF185">
        <v>10.31</v>
      </c>
      <c r="DG185">
        <v>13.42</v>
      </c>
      <c r="DH185">
        <v>11.54</v>
      </c>
      <c r="DI185">
        <v>11.21</v>
      </c>
      <c r="DJ185">
        <v>9.41</v>
      </c>
      <c r="DK185">
        <v>9.74</v>
      </c>
      <c r="DL185">
        <v>11.35</v>
      </c>
      <c r="DM185">
        <v>10.28</v>
      </c>
      <c r="DN185">
        <v>12.6</v>
      </c>
    </row>
    <row r="186" spans="1:118" x14ac:dyDescent="0.45">
      <c r="A186" s="2" t="s">
        <v>20</v>
      </c>
      <c r="B186" t="s">
        <v>53</v>
      </c>
      <c r="G186">
        <v>0.63</v>
      </c>
      <c r="H186">
        <v>0.68</v>
      </c>
      <c r="I186">
        <v>0.78</v>
      </c>
      <c r="J186">
        <v>0.78</v>
      </c>
      <c r="K186">
        <v>0.82</v>
      </c>
      <c r="L186">
        <v>0.91</v>
      </c>
      <c r="M186">
        <v>0.94</v>
      </c>
      <c r="N186">
        <v>0.76</v>
      </c>
      <c r="O186">
        <v>0.83</v>
      </c>
      <c r="P186">
        <v>0.88</v>
      </c>
      <c r="Q186">
        <v>0.92</v>
      </c>
      <c r="R186">
        <v>0.65</v>
      </c>
      <c r="S186">
        <v>0.78</v>
      </c>
      <c r="T186">
        <v>0.83</v>
      </c>
      <c r="U186">
        <v>0.87</v>
      </c>
      <c r="V186">
        <v>1.1499999999999999</v>
      </c>
      <c r="W186">
        <v>1.08</v>
      </c>
      <c r="X186">
        <v>0.94</v>
      </c>
      <c r="Y186">
        <v>1.06</v>
      </c>
      <c r="Z186">
        <v>0.92</v>
      </c>
      <c r="AA186">
        <v>0.96</v>
      </c>
      <c r="AB186">
        <v>1.03</v>
      </c>
      <c r="AC186">
        <v>0.89</v>
      </c>
      <c r="AD186">
        <v>0.6</v>
      </c>
      <c r="AE186">
        <v>0.71</v>
      </c>
      <c r="AF186">
        <v>0.54</v>
      </c>
      <c r="AG186">
        <v>0.74</v>
      </c>
      <c r="AH186">
        <v>0.82</v>
      </c>
      <c r="AI186">
        <v>0.89</v>
      </c>
      <c r="AJ186">
        <v>0.92</v>
      </c>
      <c r="AK186">
        <v>0.96</v>
      </c>
      <c r="AL186">
        <v>0.85</v>
      </c>
      <c r="AM186">
        <v>0.9</v>
      </c>
      <c r="AN186">
        <v>0.88</v>
      </c>
      <c r="AO186">
        <v>0.94</v>
      </c>
      <c r="AP186">
        <v>0.91</v>
      </c>
      <c r="AQ186">
        <v>0.95</v>
      </c>
      <c r="AR186">
        <v>0.88</v>
      </c>
      <c r="AS186">
        <v>0.97</v>
      </c>
      <c r="AT186">
        <v>0.99</v>
      </c>
      <c r="AU186">
        <v>1.1200000000000001</v>
      </c>
      <c r="AV186">
        <v>1.1499999999999999</v>
      </c>
      <c r="AW186">
        <v>1.06</v>
      </c>
      <c r="AX186">
        <v>1.06</v>
      </c>
      <c r="AY186">
        <v>1.06</v>
      </c>
      <c r="AZ186">
        <v>1.1499999999999999</v>
      </c>
      <c r="BA186">
        <v>0.99</v>
      </c>
      <c r="BB186">
        <v>0.86</v>
      </c>
      <c r="BC186">
        <v>0.54</v>
      </c>
      <c r="BD186">
        <v>0.2</v>
      </c>
      <c r="BE186">
        <v>0.28999999999999998</v>
      </c>
      <c r="BF186">
        <v>0.46</v>
      </c>
      <c r="BG186">
        <v>0.37</v>
      </c>
      <c r="BH186">
        <v>0.43</v>
      </c>
      <c r="BI186">
        <v>0.47</v>
      </c>
      <c r="BJ186">
        <v>0.46</v>
      </c>
      <c r="BK186">
        <v>0.53</v>
      </c>
      <c r="BL186">
        <v>0.54</v>
      </c>
      <c r="BM186">
        <v>0.49</v>
      </c>
      <c r="BN186">
        <v>0.33</v>
      </c>
      <c r="BO186">
        <v>0.33</v>
      </c>
      <c r="BP186">
        <v>0.4</v>
      </c>
      <c r="BQ186">
        <v>0.35</v>
      </c>
      <c r="BR186">
        <v>0.35</v>
      </c>
      <c r="BS186">
        <v>0.44</v>
      </c>
      <c r="BT186">
        <v>0.48</v>
      </c>
      <c r="BU186">
        <v>0.59</v>
      </c>
      <c r="BV186">
        <v>0.64</v>
      </c>
      <c r="BW186">
        <v>0.78</v>
      </c>
      <c r="BX186">
        <v>0.83</v>
      </c>
      <c r="BY186">
        <v>0.85</v>
      </c>
      <c r="BZ186">
        <v>0.89</v>
      </c>
      <c r="CA186">
        <v>0.97</v>
      </c>
      <c r="CB186">
        <v>0.95</v>
      </c>
      <c r="CC186">
        <v>0.93</v>
      </c>
      <c r="CD186">
        <v>1.03</v>
      </c>
      <c r="CE186">
        <v>1.1100000000000001</v>
      </c>
      <c r="CF186">
        <v>1.1599999999999999</v>
      </c>
      <c r="CG186">
        <v>1.1100000000000001</v>
      </c>
      <c r="CH186">
        <v>1.04</v>
      </c>
      <c r="CI186">
        <v>1.1100000000000001</v>
      </c>
      <c r="CJ186">
        <v>1.1100000000000001</v>
      </c>
      <c r="CK186">
        <v>1.24</v>
      </c>
      <c r="CL186">
        <v>1.34</v>
      </c>
      <c r="CM186">
        <v>1.17</v>
      </c>
      <c r="CN186">
        <v>1.04</v>
      </c>
      <c r="CO186">
        <v>1</v>
      </c>
      <c r="CP186">
        <v>0.95</v>
      </c>
      <c r="CQ186">
        <v>0.84</v>
      </c>
      <c r="CR186">
        <v>0.93</v>
      </c>
      <c r="CS186">
        <v>1.03</v>
      </c>
      <c r="CT186">
        <v>1.1000000000000001</v>
      </c>
      <c r="CU186">
        <v>1.06</v>
      </c>
      <c r="CV186">
        <v>0.61</v>
      </c>
      <c r="CW186">
        <v>0.67</v>
      </c>
      <c r="CX186">
        <v>0.64</v>
      </c>
      <c r="CY186">
        <v>0.86</v>
      </c>
      <c r="CZ186">
        <v>1.1399999999999999</v>
      </c>
      <c r="DA186">
        <v>1.03</v>
      </c>
      <c r="DB186">
        <v>1.1100000000000001</v>
      </c>
      <c r="DC186">
        <v>1.05</v>
      </c>
      <c r="DD186">
        <v>1.06</v>
      </c>
      <c r="DE186">
        <v>0.97</v>
      </c>
      <c r="DF186">
        <v>0.9</v>
      </c>
      <c r="DG186">
        <v>1.08</v>
      </c>
      <c r="DH186">
        <v>0.95</v>
      </c>
      <c r="DI186">
        <v>0.95</v>
      </c>
      <c r="DJ186">
        <v>0.9</v>
      </c>
      <c r="DK186">
        <v>0.99</v>
      </c>
      <c r="DL186">
        <v>1.22</v>
      </c>
      <c r="DM186">
        <v>1.17</v>
      </c>
      <c r="DN186">
        <v>1.41</v>
      </c>
    </row>
    <row r="187" spans="1:118" x14ac:dyDescent="0.45">
      <c r="A187" s="2" t="s">
        <v>20</v>
      </c>
      <c r="B187" t="s">
        <v>54</v>
      </c>
      <c r="G187">
        <v>1.76</v>
      </c>
      <c r="H187">
        <v>1.94</v>
      </c>
      <c r="I187">
        <v>1.94</v>
      </c>
      <c r="J187">
        <v>1.87</v>
      </c>
      <c r="K187">
        <v>1.94</v>
      </c>
      <c r="L187">
        <v>2.16</v>
      </c>
      <c r="M187">
        <v>2.25</v>
      </c>
      <c r="N187">
        <v>1.87</v>
      </c>
      <c r="O187">
        <v>2.1</v>
      </c>
      <c r="P187">
        <v>2.19</v>
      </c>
      <c r="Q187">
        <v>2.38</v>
      </c>
      <c r="R187">
        <v>1.73</v>
      </c>
      <c r="S187">
        <v>2.09</v>
      </c>
      <c r="T187">
        <v>2.17</v>
      </c>
      <c r="U187">
        <v>1.91</v>
      </c>
      <c r="V187">
        <v>2.42</v>
      </c>
      <c r="W187">
        <v>2.13</v>
      </c>
      <c r="X187">
        <v>1.65</v>
      </c>
      <c r="Y187">
        <v>1.91</v>
      </c>
      <c r="Z187">
        <v>1.6</v>
      </c>
      <c r="AA187">
        <v>1.71</v>
      </c>
      <c r="AB187">
        <v>1.86</v>
      </c>
      <c r="AC187">
        <v>1.52</v>
      </c>
      <c r="AD187">
        <v>0.93</v>
      </c>
      <c r="AE187">
        <v>1.08</v>
      </c>
      <c r="AF187">
        <v>0.96</v>
      </c>
      <c r="AG187">
        <v>1.1200000000000001</v>
      </c>
      <c r="AH187">
        <v>1.31</v>
      </c>
      <c r="AI187">
        <v>1.44</v>
      </c>
      <c r="AJ187">
        <v>1.37</v>
      </c>
      <c r="AK187">
        <v>1.64</v>
      </c>
      <c r="AL187">
        <v>1.33</v>
      </c>
      <c r="AM187">
        <v>1.43</v>
      </c>
      <c r="AN187">
        <v>1.43</v>
      </c>
      <c r="AO187">
        <v>1.42</v>
      </c>
      <c r="AP187">
        <v>1.51</v>
      </c>
      <c r="AQ187">
        <v>1.68</v>
      </c>
      <c r="AR187">
        <v>1.58</v>
      </c>
      <c r="AS187">
        <v>1.67</v>
      </c>
      <c r="AT187">
        <v>1.49</v>
      </c>
      <c r="AU187">
        <v>1.57</v>
      </c>
      <c r="AV187">
        <v>1.62</v>
      </c>
      <c r="AW187">
        <v>1.67</v>
      </c>
      <c r="AX187">
        <v>1.55</v>
      </c>
      <c r="AY187">
        <v>1.43</v>
      </c>
      <c r="AZ187">
        <v>1.33</v>
      </c>
      <c r="BA187">
        <v>1.21</v>
      </c>
      <c r="BB187">
        <v>0.98</v>
      </c>
      <c r="BC187">
        <v>0.53</v>
      </c>
      <c r="BD187">
        <v>0.33</v>
      </c>
      <c r="BE187">
        <v>0.28999999999999998</v>
      </c>
      <c r="BF187">
        <v>0.5</v>
      </c>
      <c r="BG187">
        <v>0.5</v>
      </c>
      <c r="BH187">
        <v>0.61</v>
      </c>
      <c r="BI187">
        <v>0.52</v>
      </c>
      <c r="BJ187">
        <v>0.49</v>
      </c>
      <c r="BK187">
        <v>0.57999999999999996</v>
      </c>
      <c r="BL187">
        <v>0.56999999999999995</v>
      </c>
      <c r="BM187">
        <v>0.54</v>
      </c>
      <c r="BN187">
        <v>0.32</v>
      </c>
      <c r="BO187">
        <v>0.34</v>
      </c>
      <c r="BP187">
        <v>0.44</v>
      </c>
      <c r="BQ187">
        <v>0.35</v>
      </c>
      <c r="BR187">
        <v>0.37</v>
      </c>
      <c r="BS187">
        <v>0.44</v>
      </c>
      <c r="BT187">
        <v>0.54</v>
      </c>
      <c r="BU187">
        <v>0.74</v>
      </c>
      <c r="BV187">
        <v>0.75</v>
      </c>
      <c r="BW187">
        <v>0.86</v>
      </c>
      <c r="BX187">
        <v>0.8</v>
      </c>
      <c r="BY187">
        <v>0.83</v>
      </c>
      <c r="BZ187">
        <v>0.89</v>
      </c>
      <c r="CA187">
        <v>0.96</v>
      </c>
      <c r="CB187">
        <v>0.92</v>
      </c>
      <c r="CC187">
        <v>0.96</v>
      </c>
      <c r="CD187">
        <v>1.04</v>
      </c>
      <c r="CE187">
        <v>1.01</v>
      </c>
      <c r="CF187">
        <v>1.01</v>
      </c>
      <c r="CG187">
        <v>0.94</v>
      </c>
      <c r="CH187">
        <v>0.89</v>
      </c>
      <c r="CI187">
        <v>1.07</v>
      </c>
      <c r="CJ187">
        <v>1.05</v>
      </c>
      <c r="CK187">
        <v>1.1200000000000001</v>
      </c>
      <c r="CL187">
        <v>1.17</v>
      </c>
      <c r="CM187">
        <v>1.49</v>
      </c>
      <c r="CN187">
        <v>1.4</v>
      </c>
      <c r="CO187">
        <v>1.46</v>
      </c>
      <c r="CP187">
        <v>1.41</v>
      </c>
      <c r="CQ187">
        <v>1.22</v>
      </c>
      <c r="CR187">
        <v>1.25</v>
      </c>
      <c r="CS187">
        <v>1.32</v>
      </c>
      <c r="CT187">
        <v>1.36</v>
      </c>
      <c r="CU187">
        <v>1.35</v>
      </c>
      <c r="CV187">
        <v>0.83</v>
      </c>
      <c r="CW187">
        <v>0.81</v>
      </c>
      <c r="CX187">
        <v>0.74</v>
      </c>
      <c r="CY187">
        <v>0.95</v>
      </c>
      <c r="CZ187">
        <v>1.35</v>
      </c>
      <c r="DA187">
        <v>1.21</v>
      </c>
      <c r="DB187">
        <v>1.37</v>
      </c>
      <c r="DC187">
        <v>1.32</v>
      </c>
      <c r="DD187">
        <v>1.5</v>
      </c>
      <c r="DE187">
        <v>1.51</v>
      </c>
      <c r="DF187">
        <v>1.55</v>
      </c>
      <c r="DG187">
        <v>1.76</v>
      </c>
      <c r="DH187">
        <v>1.52</v>
      </c>
      <c r="DI187">
        <v>1.58</v>
      </c>
      <c r="DJ187">
        <v>1.59</v>
      </c>
      <c r="DK187">
        <v>1.58</v>
      </c>
      <c r="DL187">
        <v>1.98</v>
      </c>
      <c r="DM187">
        <v>1.9</v>
      </c>
      <c r="DN187">
        <v>2.2999999999999998</v>
      </c>
    </row>
    <row r="188" spans="1:118" x14ac:dyDescent="0.45">
      <c r="A188" s="2" t="s">
        <v>20</v>
      </c>
      <c r="B188" t="s">
        <v>55</v>
      </c>
      <c r="G188">
        <v>8.6</v>
      </c>
      <c r="H188">
        <v>11.77</v>
      </c>
      <c r="I188">
        <v>6.91</v>
      </c>
      <c r="J188">
        <v>6.21</v>
      </c>
      <c r="K188">
        <v>5.71</v>
      </c>
      <c r="L188">
        <v>7.34</v>
      </c>
      <c r="M188">
        <v>9.9</v>
      </c>
      <c r="N188">
        <v>8.0299999999999994</v>
      </c>
      <c r="O188">
        <v>15.66</v>
      </c>
      <c r="P188">
        <v>24.36</v>
      </c>
      <c r="Q188">
        <v>21.38</v>
      </c>
      <c r="R188">
        <v>19.05</v>
      </c>
      <c r="S188">
        <v>13.62</v>
      </c>
      <c r="T188">
        <v>9.5399999999999991</v>
      </c>
      <c r="U188">
        <v>7.75</v>
      </c>
      <c r="V188">
        <v>8.49</v>
      </c>
      <c r="W188">
        <v>7.13</v>
      </c>
      <c r="X188">
        <v>6.27</v>
      </c>
      <c r="Y188">
        <v>8.09</v>
      </c>
      <c r="Z188">
        <v>8.51</v>
      </c>
      <c r="AA188">
        <v>7.51</v>
      </c>
      <c r="AB188">
        <v>7.86</v>
      </c>
      <c r="AC188">
        <v>6.03</v>
      </c>
      <c r="AD188">
        <v>3.31</v>
      </c>
      <c r="AE188">
        <v>4.8499999999999996</v>
      </c>
      <c r="AF188">
        <v>3.39</v>
      </c>
      <c r="AG188">
        <v>4.8499999999999996</v>
      </c>
      <c r="AH188">
        <v>4.5599999999999996</v>
      </c>
      <c r="AI188">
        <v>4.3899999999999997</v>
      </c>
      <c r="AJ188">
        <v>5.69</v>
      </c>
      <c r="AK188">
        <v>6.48</v>
      </c>
      <c r="AL188">
        <v>7.32</v>
      </c>
      <c r="AM188">
        <v>8.3000000000000007</v>
      </c>
      <c r="AN188">
        <v>6.7</v>
      </c>
      <c r="AO188">
        <v>6.9</v>
      </c>
      <c r="AP188">
        <v>6.16</v>
      </c>
      <c r="AQ188">
        <v>7.33</v>
      </c>
      <c r="AR188">
        <v>5.78</v>
      </c>
      <c r="AS188">
        <v>5.49</v>
      </c>
      <c r="AT188">
        <v>5.98</v>
      </c>
      <c r="AU188">
        <v>5.43</v>
      </c>
      <c r="AV188">
        <v>5.73</v>
      </c>
      <c r="AW188">
        <v>5.34</v>
      </c>
      <c r="AX188">
        <v>4.83</v>
      </c>
      <c r="AY188">
        <v>4.57</v>
      </c>
      <c r="AZ188">
        <v>4.53</v>
      </c>
      <c r="BA188">
        <v>3.9</v>
      </c>
      <c r="BB188">
        <v>2.68</v>
      </c>
      <c r="BC188">
        <v>1.18</v>
      </c>
      <c r="BD188">
        <v>0.54</v>
      </c>
      <c r="BE188">
        <v>0.94</v>
      </c>
      <c r="BF188">
        <v>2.17</v>
      </c>
      <c r="BG188">
        <v>3</v>
      </c>
      <c r="BH188">
        <v>4.45</v>
      </c>
      <c r="BI188">
        <v>4.49</v>
      </c>
      <c r="BJ188">
        <v>4.12</v>
      </c>
      <c r="BK188">
        <v>3.56</v>
      </c>
      <c r="BL188">
        <v>3.63</v>
      </c>
      <c r="BM188">
        <v>3.82</v>
      </c>
      <c r="BN188">
        <v>2.67</v>
      </c>
      <c r="BO188">
        <v>3.19</v>
      </c>
      <c r="BP188">
        <v>3.16</v>
      </c>
      <c r="BQ188">
        <v>3.05</v>
      </c>
      <c r="BR188">
        <v>2.96</v>
      </c>
      <c r="BS188">
        <v>3.74</v>
      </c>
      <c r="BT188">
        <v>6.78</v>
      </c>
      <c r="BU188">
        <v>7.89</v>
      </c>
      <c r="BV188">
        <v>10.84</v>
      </c>
      <c r="BW188">
        <v>13.81</v>
      </c>
      <c r="BX188">
        <v>12.08</v>
      </c>
      <c r="BY188">
        <v>12.77</v>
      </c>
      <c r="BZ188">
        <v>15.05</v>
      </c>
      <c r="CA188">
        <v>10.19</v>
      </c>
      <c r="CB188">
        <v>9.58</v>
      </c>
      <c r="CC188">
        <v>7.67</v>
      </c>
      <c r="CD188">
        <v>6.95</v>
      </c>
      <c r="CE188">
        <v>7.27</v>
      </c>
      <c r="CF188">
        <v>7.7</v>
      </c>
      <c r="CG188">
        <v>8.23</v>
      </c>
      <c r="CH188">
        <v>8.86</v>
      </c>
      <c r="CI188">
        <v>9.77</v>
      </c>
      <c r="CJ188">
        <v>10.39</v>
      </c>
      <c r="CK188">
        <v>9.83</v>
      </c>
      <c r="CL188">
        <v>10.02</v>
      </c>
      <c r="CM188">
        <v>10.37</v>
      </c>
      <c r="CN188">
        <v>7.58</v>
      </c>
      <c r="CO188">
        <v>7.81</v>
      </c>
      <c r="CP188">
        <v>7.74</v>
      </c>
      <c r="CQ188">
        <v>5.86</v>
      </c>
      <c r="CR188">
        <v>7.75</v>
      </c>
      <c r="CS188">
        <v>8.15</v>
      </c>
      <c r="CT188">
        <v>6.6</v>
      </c>
      <c r="CU188">
        <v>6.47</v>
      </c>
      <c r="CV188">
        <v>3.71</v>
      </c>
      <c r="CW188">
        <v>3.79</v>
      </c>
      <c r="CX188">
        <v>3.68</v>
      </c>
      <c r="CY188">
        <v>4.67</v>
      </c>
      <c r="CZ188">
        <v>5.66</v>
      </c>
      <c r="DA188">
        <v>5.41</v>
      </c>
      <c r="DB188">
        <v>6.13</v>
      </c>
      <c r="DC188">
        <v>5.93</v>
      </c>
      <c r="DD188">
        <v>6.58</v>
      </c>
      <c r="DE188">
        <v>5.76</v>
      </c>
      <c r="DF188">
        <v>5.05</v>
      </c>
      <c r="DG188">
        <v>6.29</v>
      </c>
      <c r="DH188">
        <v>5.12</v>
      </c>
      <c r="DI188">
        <v>6.92</v>
      </c>
      <c r="DJ188">
        <v>6.24</v>
      </c>
      <c r="DK188">
        <v>6.04</v>
      </c>
      <c r="DL188">
        <v>7.24</v>
      </c>
      <c r="DM188">
        <v>5.38</v>
      </c>
      <c r="DN188">
        <v>6.36</v>
      </c>
    </row>
    <row r="189" spans="1:118" x14ac:dyDescent="0.45">
      <c r="A189" s="2" t="s">
        <v>20</v>
      </c>
      <c r="B189" t="s">
        <v>56</v>
      </c>
      <c r="G189">
        <v>8</v>
      </c>
      <c r="H189">
        <v>10.73</v>
      </c>
      <c r="I189">
        <v>6.59</v>
      </c>
      <c r="J189">
        <v>5.88</v>
      </c>
      <c r="K189">
        <v>5.4</v>
      </c>
      <c r="L189">
        <v>6.82</v>
      </c>
      <c r="M189">
        <v>8.9499999999999993</v>
      </c>
      <c r="N189">
        <v>7.31</v>
      </c>
      <c r="O189">
        <v>13.79</v>
      </c>
      <c r="P189">
        <v>21.02</v>
      </c>
      <c r="Q189">
        <v>18.64</v>
      </c>
      <c r="R189">
        <v>15.82</v>
      </c>
      <c r="S189">
        <v>11.01</v>
      </c>
      <c r="T189">
        <v>8.0399999999999991</v>
      </c>
      <c r="U189">
        <v>6.74</v>
      </c>
      <c r="V189">
        <v>7.54</v>
      </c>
      <c r="W189">
        <v>6.54</v>
      </c>
      <c r="X189">
        <v>5.81</v>
      </c>
      <c r="Y189">
        <v>7.43</v>
      </c>
      <c r="Z189">
        <v>7.57</v>
      </c>
      <c r="AA189">
        <v>6.81</v>
      </c>
      <c r="AB189">
        <v>7.16</v>
      </c>
      <c r="AC189">
        <v>5.52</v>
      </c>
      <c r="AD189">
        <v>3.11</v>
      </c>
      <c r="AE189">
        <v>4.5</v>
      </c>
      <c r="AF189">
        <v>3.15</v>
      </c>
      <c r="AG189">
        <v>4.5599999999999996</v>
      </c>
      <c r="AH189">
        <v>4.38</v>
      </c>
      <c r="AI189">
        <v>4.29</v>
      </c>
      <c r="AJ189">
        <v>5.58</v>
      </c>
      <c r="AK189">
        <v>6.29</v>
      </c>
      <c r="AL189">
        <v>6.92</v>
      </c>
      <c r="AM189">
        <v>7.73</v>
      </c>
      <c r="AN189">
        <v>6.33</v>
      </c>
      <c r="AO189">
        <v>6.46</v>
      </c>
      <c r="AP189">
        <v>5.81</v>
      </c>
      <c r="AQ189">
        <v>6.91</v>
      </c>
      <c r="AR189">
        <v>5.49</v>
      </c>
      <c r="AS189">
        <v>5.31</v>
      </c>
      <c r="AT189">
        <v>5.77</v>
      </c>
      <c r="AU189">
        <v>5.25</v>
      </c>
      <c r="AV189">
        <v>5.49</v>
      </c>
      <c r="AW189">
        <v>5.15</v>
      </c>
      <c r="AX189">
        <v>4.58</v>
      </c>
      <c r="AY189">
        <v>4.57</v>
      </c>
      <c r="AZ189">
        <v>4.53</v>
      </c>
      <c r="BA189">
        <v>3.83</v>
      </c>
      <c r="BB189">
        <v>2.83</v>
      </c>
      <c r="BC189">
        <v>1.18</v>
      </c>
      <c r="BD189">
        <v>0.55000000000000004</v>
      </c>
      <c r="BE189">
        <v>0.99</v>
      </c>
      <c r="BF189">
        <v>2.17</v>
      </c>
      <c r="BG189">
        <v>3</v>
      </c>
      <c r="BH189">
        <v>4.45</v>
      </c>
      <c r="BI189">
        <v>4.49</v>
      </c>
      <c r="BJ189">
        <v>4.12</v>
      </c>
      <c r="BK189">
        <v>3.56</v>
      </c>
      <c r="BL189">
        <v>3.63</v>
      </c>
      <c r="BM189">
        <v>3.82</v>
      </c>
      <c r="BN189">
        <v>2.67</v>
      </c>
      <c r="BO189">
        <v>3.19</v>
      </c>
      <c r="BP189">
        <v>3.16</v>
      </c>
      <c r="BQ189">
        <v>3.05</v>
      </c>
      <c r="BR189">
        <v>2.96</v>
      </c>
      <c r="BS189">
        <v>3.65</v>
      </c>
      <c r="BT189">
        <v>6.52</v>
      </c>
      <c r="BU189">
        <v>7.61</v>
      </c>
      <c r="BV189">
        <v>10.32</v>
      </c>
      <c r="BW189">
        <v>13.09</v>
      </c>
      <c r="BX189">
        <v>11.24</v>
      </c>
      <c r="BY189">
        <v>12.03</v>
      </c>
      <c r="BZ189">
        <v>13.57</v>
      </c>
      <c r="CA189">
        <v>9.5399999999999991</v>
      </c>
      <c r="CB189">
        <v>8.8699999999999992</v>
      </c>
      <c r="CC189">
        <v>7.02</v>
      </c>
      <c r="CD189">
        <v>6.35</v>
      </c>
      <c r="CE189">
        <v>6.46</v>
      </c>
      <c r="CF189">
        <v>6.75</v>
      </c>
      <c r="CG189">
        <v>7.09</v>
      </c>
      <c r="CH189">
        <v>7.65</v>
      </c>
      <c r="CI189">
        <v>8.7100000000000009</v>
      </c>
      <c r="CJ189">
        <v>9.4</v>
      </c>
      <c r="CK189">
        <v>9.01</v>
      </c>
      <c r="CL189">
        <v>9.24</v>
      </c>
      <c r="CM189">
        <v>9.18</v>
      </c>
      <c r="CN189">
        <v>6.88</v>
      </c>
      <c r="CO189">
        <v>7.15</v>
      </c>
      <c r="CP189">
        <v>7.15</v>
      </c>
      <c r="CQ189">
        <v>5.61</v>
      </c>
      <c r="CR189">
        <v>7.42</v>
      </c>
      <c r="CS189">
        <v>7.82</v>
      </c>
      <c r="CT189">
        <v>6.36</v>
      </c>
      <c r="CU189">
        <v>6.28</v>
      </c>
      <c r="CV189">
        <v>3.6</v>
      </c>
      <c r="CW189">
        <v>3.68</v>
      </c>
      <c r="CX189">
        <v>3.57</v>
      </c>
      <c r="CY189">
        <v>4.53</v>
      </c>
      <c r="CZ189">
        <v>5.51</v>
      </c>
      <c r="DA189">
        <v>5.27</v>
      </c>
      <c r="DB189">
        <v>5.94</v>
      </c>
      <c r="DC189">
        <v>5.74</v>
      </c>
      <c r="DD189">
        <v>6.33</v>
      </c>
      <c r="DE189">
        <v>5.52</v>
      </c>
      <c r="DF189">
        <v>4.8499999999999996</v>
      </c>
      <c r="DG189">
        <v>6.02</v>
      </c>
      <c r="DH189">
        <v>4.9000000000000004</v>
      </c>
      <c r="DI189">
        <v>6.52</v>
      </c>
      <c r="DJ189">
        <v>5.9</v>
      </c>
      <c r="DK189">
        <v>5.73</v>
      </c>
      <c r="DL189">
        <v>6.89</v>
      </c>
      <c r="DM189">
        <v>5.17</v>
      </c>
      <c r="DN189">
        <v>6.11</v>
      </c>
    </row>
    <row r="190" spans="1:118" x14ac:dyDescent="0.45">
      <c r="A190" s="2" t="s">
        <v>20</v>
      </c>
      <c r="B190" t="s">
        <v>57</v>
      </c>
      <c r="C190">
        <v>0.41</v>
      </c>
      <c r="G190">
        <v>0.34</v>
      </c>
      <c r="H190">
        <v>0.49</v>
      </c>
      <c r="I190">
        <v>0.35</v>
      </c>
      <c r="J190">
        <v>0.32</v>
      </c>
      <c r="K190">
        <v>0.49</v>
      </c>
      <c r="L190">
        <v>0.3</v>
      </c>
      <c r="M190">
        <v>0.28999999999999998</v>
      </c>
      <c r="N190">
        <v>0.28999999999999998</v>
      </c>
      <c r="O190">
        <v>0.47</v>
      </c>
      <c r="P190">
        <v>0.48</v>
      </c>
      <c r="Q190">
        <v>0.51</v>
      </c>
      <c r="R190">
        <v>0.53</v>
      </c>
      <c r="S190">
        <v>0.56000000000000005</v>
      </c>
      <c r="T190">
        <v>0.54</v>
      </c>
      <c r="U190">
        <v>0.59</v>
      </c>
      <c r="V190">
        <v>0.55000000000000004</v>
      </c>
      <c r="W190">
        <v>0.45</v>
      </c>
      <c r="X190">
        <v>0.47</v>
      </c>
      <c r="Y190">
        <v>0.46</v>
      </c>
      <c r="Z190">
        <v>0.45</v>
      </c>
      <c r="AA190">
        <v>0.44</v>
      </c>
      <c r="AB190">
        <v>0.44</v>
      </c>
      <c r="AC190">
        <v>0.42</v>
      </c>
      <c r="AD190">
        <v>0.43</v>
      </c>
      <c r="AE190">
        <v>0.41</v>
      </c>
      <c r="AF190">
        <v>0.46</v>
      </c>
      <c r="AG190">
        <v>0.45</v>
      </c>
      <c r="AH190">
        <v>0.45</v>
      </c>
      <c r="AI190">
        <v>0.49</v>
      </c>
      <c r="AJ190">
        <v>0.38</v>
      </c>
      <c r="AK190">
        <v>0.4</v>
      </c>
      <c r="AL190">
        <v>0.36</v>
      </c>
      <c r="AM190">
        <v>0.35</v>
      </c>
      <c r="AN190">
        <v>0.35</v>
      </c>
      <c r="AO190">
        <v>0.3</v>
      </c>
      <c r="AP190">
        <v>0.31</v>
      </c>
      <c r="AQ190">
        <v>0.31</v>
      </c>
      <c r="AR190">
        <v>0.31</v>
      </c>
      <c r="AS190">
        <v>0.31</v>
      </c>
      <c r="AT190">
        <v>0.23</v>
      </c>
      <c r="AU190">
        <v>0.23</v>
      </c>
      <c r="AV190">
        <v>0.26</v>
      </c>
      <c r="AW190">
        <v>0.27</v>
      </c>
      <c r="AX190">
        <v>0.28000000000000003</v>
      </c>
      <c r="AY190">
        <v>0.28000000000000003</v>
      </c>
      <c r="AZ190">
        <v>0.33</v>
      </c>
      <c r="BA190">
        <v>0.42</v>
      </c>
      <c r="BB190">
        <v>0.54</v>
      </c>
      <c r="BC190">
        <v>0.8</v>
      </c>
      <c r="BD190">
        <v>0.94</v>
      </c>
      <c r="BE190">
        <v>0.52</v>
      </c>
      <c r="BF190">
        <v>0.4</v>
      </c>
      <c r="BG190">
        <v>0.39</v>
      </c>
      <c r="BH190">
        <v>0.43</v>
      </c>
      <c r="BI190">
        <v>0.37</v>
      </c>
      <c r="BJ190">
        <v>0.33</v>
      </c>
      <c r="BK190">
        <v>0.34</v>
      </c>
      <c r="BL190">
        <v>0.33</v>
      </c>
      <c r="BM190">
        <v>0.32</v>
      </c>
      <c r="BN190">
        <v>0.31</v>
      </c>
      <c r="BO190">
        <v>0.3</v>
      </c>
      <c r="BP190">
        <v>0.31</v>
      </c>
      <c r="BQ190">
        <v>0.34</v>
      </c>
      <c r="BR190">
        <v>0.32</v>
      </c>
      <c r="BS190">
        <v>0.32</v>
      </c>
      <c r="BT190">
        <v>0.31</v>
      </c>
      <c r="BU190">
        <v>0.35</v>
      </c>
      <c r="BV190">
        <v>0.34</v>
      </c>
      <c r="BW190">
        <v>0.35</v>
      </c>
      <c r="BX190">
        <v>0.32</v>
      </c>
      <c r="BY190">
        <v>0.31</v>
      </c>
      <c r="BZ190">
        <v>0.32</v>
      </c>
      <c r="CA190">
        <v>0.33</v>
      </c>
      <c r="CB190">
        <v>0.31</v>
      </c>
      <c r="CC190">
        <v>0.3</v>
      </c>
      <c r="CD190">
        <v>0.3</v>
      </c>
      <c r="CE190">
        <v>0.3</v>
      </c>
      <c r="CF190">
        <v>0.28999999999999998</v>
      </c>
      <c r="CG190">
        <v>0.28999999999999998</v>
      </c>
      <c r="CH190">
        <v>0.28999999999999998</v>
      </c>
      <c r="CI190">
        <v>0.28999999999999998</v>
      </c>
      <c r="CJ190">
        <v>0.3</v>
      </c>
      <c r="CK190">
        <v>0.3</v>
      </c>
      <c r="CL190">
        <v>0.3</v>
      </c>
      <c r="CM190">
        <v>0.37</v>
      </c>
      <c r="CN190">
        <v>0.39</v>
      </c>
      <c r="CO190">
        <v>0.37</v>
      </c>
      <c r="CP190">
        <v>0.37</v>
      </c>
      <c r="CQ190">
        <v>0.36</v>
      </c>
      <c r="CR190">
        <v>0.3</v>
      </c>
      <c r="CS190">
        <v>0.3</v>
      </c>
      <c r="CT190">
        <v>0.3</v>
      </c>
      <c r="CU190">
        <v>0.3</v>
      </c>
      <c r="CV190">
        <v>0.28000000000000003</v>
      </c>
      <c r="CW190">
        <v>0.25</v>
      </c>
      <c r="CX190">
        <v>0.24</v>
      </c>
      <c r="CY190">
        <v>0.23</v>
      </c>
      <c r="CZ190">
        <v>0.25</v>
      </c>
      <c r="DA190">
        <v>0.24</v>
      </c>
      <c r="DB190">
        <v>0.28000000000000003</v>
      </c>
      <c r="DC190">
        <v>0.28000000000000003</v>
      </c>
      <c r="DD190">
        <v>0.31</v>
      </c>
      <c r="DE190">
        <v>0.31</v>
      </c>
      <c r="DF190">
        <v>0.34</v>
      </c>
      <c r="DG190">
        <v>0.32</v>
      </c>
      <c r="DH190">
        <v>0.3</v>
      </c>
      <c r="DI190">
        <v>0.31</v>
      </c>
      <c r="DJ190">
        <v>0.32</v>
      </c>
      <c r="DK190">
        <v>0.28000000000000003</v>
      </c>
      <c r="DL190">
        <v>0.28000000000000003</v>
      </c>
      <c r="DM190">
        <v>0.28000000000000003</v>
      </c>
      <c r="DN190">
        <v>0.28000000000000003</v>
      </c>
    </row>
    <row r="191" spans="1:118" x14ac:dyDescent="0.45">
      <c r="A191" s="2" t="s">
        <v>20</v>
      </c>
      <c r="B191" t="s">
        <v>58</v>
      </c>
      <c r="AE191">
        <v>2.15</v>
      </c>
      <c r="AF191">
        <v>-32.71</v>
      </c>
      <c r="AG191">
        <v>10.119999999999999</v>
      </c>
      <c r="AH191">
        <v>7.23</v>
      </c>
      <c r="AI191">
        <v>10.24</v>
      </c>
      <c r="AJ191">
        <v>13.05</v>
      </c>
      <c r="AK191">
        <v>10.31</v>
      </c>
      <c r="AL191">
        <v>6.03</v>
      </c>
      <c r="AM191">
        <v>14.24</v>
      </c>
      <c r="AN191">
        <v>15.51</v>
      </c>
      <c r="AO191">
        <v>13.92</v>
      </c>
      <c r="AP191">
        <v>12.23</v>
      </c>
      <c r="AQ191">
        <v>9.6999999999999993</v>
      </c>
      <c r="AR191">
        <v>15.91</v>
      </c>
      <c r="AS191">
        <v>9.52</v>
      </c>
      <c r="AT191">
        <v>15.44</v>
      </c>
      <c r="AU191">
        <v>15.31</v>
      </c>
      <c r="AV191">
        <v>20.239999999999998</v>
      </c>
      <c r="AW191">
        <v>13.68</v>
      </c>
      <c r="AX191">
        <v>18.54</v>
      </c>
      <c r="AY191">
        <v>12.66</v>
      </c>
      <c r="AZ191">
        <v>2.36</v>
      </c>
      <c r="BA191">
        <v>9.4700000000000006</v>
      </c>
      <c r="BB191">
        <v>-48.8</v>
      </c>
      <c r="BC191">
        <v>-9.01</v>
      </c>
      <c r="BD191">
        <v>-15.81</v>
      </c>
      <c r="BE191">
        <v>1.1499999999999999</v>
      </c>
      <c r="BF191">
        <v>-2.87</v>
      </c>
      <c r="BG191">
        <v>7.14</v>
      </c>
      <c r="BH191">
        <v>5.46</v>
      </c>
      <c r="BI191">
        <v>1.34</v>
      </c>
      <c r="BJ191">
        <v>8.17</v>
      </c>
      <c r="BK191">
        <v>6.55</v>
      </c>
      <c r="BL191">
        <v>5.29</v>
      </c>
      <c r="BM191">
        <v>-0.8</v>
      </c>
      <c r="BN191">
        <v>0.89</v>
      </c>
      <c r="BO191">
        <v>1.27</v>
      </c>
      <c r="BP191">
        <v>1.01</v>
      </c>
      <c r="BQ191">
        <v>-1.32</v>
      </c>
      <c r="BR191">
        <v>0.74</v>
      </c>
      <c r="BS191">
        <v>0.37</v>
      </c>
      <c r="BT191">
        <v>-3.09</v>
      </c>
      <c r="BU191">
        <v>-0.86</v>
      </c>
      <c r="BV191">
        <v>4.9800000000000004</v>
      </c>
      <c r="BW191">
        <v>5.29</v>
      </c>
      <c r="BX191">
        <v>7.72</v>
      </c>
      <c r="BY191">
        <v>-3.97</v>
      </c>
      <c r="BZ191">
        <v>6.33</v>
      </c>
      <c r="CA191">
        <v>6.12</v>
      </c>
      <c r="CB191">
        <v>7.65</v>
      </c>
      <c r="CC191">
        <v>6.28</v>
      </c>
      <c r="CD191">
        <v>5.41</v>
      </c>
      <c r="CE191">
        <v>7.51</v>
      </c>
      <c r="CF191">
        <v>5.43</v>
      </c>
      <c r="CG191">
        <v>3</v>
      </c>
      <c r="CH191">
        <v>7.14</v>
      </c>
      <c r="CI191">
        <v>-3.99</v>
      </c>
      <c r="CJ191">
        <v>6.95</v>
      </c>
      <c r="CK191">
        <v>-1.1399999999999999</v>
      </c>
      <c r="CL191">
        <v>4.42</v>
      </c>
      <c r="CM191">
        <v>-33.909999999999997</v>
      </c>
      <c r="CN191">
        <v>9.6</v>
      </c>
      <c r="CO191">
        <v>9.67</v>
      </c>
      <c r="CP191">
        <v>8.75</v>
      </c>
      <c r="CQ191">
        <v>3.39</v>
      </c>
      <c r="CR191">
        <v>13.11</v>
      </c>
      <c r="CS191">
        <v>8.24</v>
      </c>
      <c r="CT191">
        <v>10.75</v>
      </c>
      <c r="CU191">
        <v>11.4</v>
      </c>
      <c r="CV191">
        <v>6.38</v>
      </c>
      <c r="CW191">
        <v>11.39</v>
      </c>
      <c r="CX191">
        <v>10.17</v>
      </c>
      <c r="CY191">
        <v>12.44</v>
      </c>
      <c r="CZ191">
        <v>6.32</v>
      </c>
      <c r="DA191">
        <v>20.47</v>
      </c>
      <c r="DB191">
        <v>11.05</v>
      </c>
      <c r="DC191">
        <v>15.66</v>
      </c>
      <c r="DD191">
        <v>9.73</v>
      </c>
      <c r="DE191">
        <v>11.86</v>
      </c>
      <c r="DF191">
        <v>9.64</v>
      </c>
      <c r="DG191">
        <v>15.7</v>
      </c>
      <c r="DH191">
        <v>14.06</v>
      </c>
      <c r="DI191">
        <v>14.44</v>
      </c>
      <c r="DJ191">
        <v>17.260000000000002</v>
      </c>
      <c r="DK191">
        <v>20.39</v>
      </c>
      <c r="DL191">
        <v>19.22</v>
      </c>
      <c r="DM191">
        <v>19.239999999999998</v>
      </c>
      <c r="DN191">
        <v>19.02</v>
      </c>
    </row>
    <row r="192" spans="1:118" x14ac:dyDescent="0.45">
      <c r="A192" s="2" t="s">
        <v>20</v>
      </c>
      <c r="B192" t="s">
        <v>59</v>
      </c>
      <c r="G192" s="4">
        <v>-6.9599999999999995E-2</v>
      </c>
      <c r="H192" s="4">
        <v>-4.7800000000000002E-2</v>
      </c>
      <c r="I192" s="4">
        <v>-3.0700000000000002E-2</v>
      </c>
      <c r="J192" s="4">
        <v>0.13439999999999999</v>
      </c>
      <c r="K192" s="4">
        <v>0.1216</v>
      </c>
      <c r="L192" s="4">
        <v>0.1431</v>
      </c>
      <c r="M192" s="4">
        <v>0.1429</v>
      </c>
      <c r="N192" s="4">
        <v>0.13350000000000001</v>
      </c>
      <c r="O192" s="4">
        <v>0.12139999999999999</v>
      </c>
      <c r="P192" s="4">
        <v>0.12</v>
      </c>
      <c r="Q192" s="4">
        <v>0.12230000000000001</v>
      </c>
      <c r="R192" s="4">
        <v>0.1227</v>
      </c>
      <c r="S192" s="4">
        <v>0.1178</v>
      </c>
      <c r="T192" s="4">
        <v>0.11600000000000001</v>
      </c>
      <c r="U192" s="4">
        <v>9.3700000000000006E-2</v>
      </c>
      <c r="V192" s="4">
        <v>9.4100000000000003E-2</v>
      </c>
      <c r="W192" s="4">
        <v>9.4299999999999995E-2</v>
      </c>
      <c r="X192" s="4">
        <v>8.2199999999999995E-2</v>
      </c>
      <c r="Y192" s="4">
        <v>8.1799999999999998E-2</v>
      </c>
      <c r="Z192" s="4">
        <v>2.6800000000000001E-2</v>
      </c>
      <c r="AA192" s="4">
        <v>1.6299999999999999E-2</v>
      </c>
      <c r="AB192" s="4">
        <v>1.8800000000000001E-2</v>
      </c>
      <c r="AC192" s="4">
        <v>1.43E-2</v>
      </c>
      <c r="AD192" s="4">
        <v>5.67E-2</v>
      </c>
      <c r="AE192" s="4">
        <v>8.1000000000000003E-2</v>
      </c>
      <c r="AF192" s="4">
        <v>-8.8800000000000004E-2</v>
      </c>
      <c r="AG192" s="4">
        <v>-5.11E-2</v>
      </c>
      <c r="AH192" s="4">
        <v>-4.3499999999999997E-2</v>
      </c>
      <c r="AI192" s="4">
        <v>-4.02E-2</v>
      </c>
      <c r="AJ192" s="4">
        <v>0.11210000000000001</v>
      </c>
      <c r="AK192" s="4">
        <v>0.11700000000000001</v>
      </c>
      <c r="AL192" s="4">
        <v>0.1187</v>
      </c>
      <c r="AM192" s="4">
        <v>0.1237</v>
      </c>
      <c r="AN192" s="4">
        <v>0.12809999999999999</v>
      </c>
      <c r="AO192" s="4">
        <v>0.12920000000000001</v>
      </c>
      <c r="AP192" s="4">
        <v>0.1308</v>
      </c>
      <c r="AQ192" s="4">
        <v>0.12280000000000001</v>
      </c>
      <c r="AR192" s="4">
        <v>0.12559999999999999</v>
      </c>
      <c r="AS192" s="4">
        <v>0.11990000000000001</v>
      </c>
      <c r="AT192" s="4">
        <v>0.121</v>
      </c>
      <c r="AU192" s="4">
        <v>0.12720000000000001</v>
      </c>
      <c r="AV192" s="4">
        <v>0.1305</v>
      </c>
      <c r="AW192" s="4">
        <v>0.13669999999999999</v>
      </c>
      <c r="AX192" s="4">
        <v>0.13800000000000001</v>
      </c>
      <c r="AY192" s="4">
        <v>0.12820000000000001</v>
      </c>
      <c r="AZ192" s="4">
        <v>0.104</v>
      </c>
      <c r="BA192" s="4">
        <v>0.10059999999999999</v>
      </c>
      <c r="BB192" s="4">
        <v>-0.13420000000000001</v>
      </c>
      <c r="BC192" s="4">
        <v>-0.25609999999999999</v>
      </c>
      <c r="BD192" s="4">
        <v>-0.42159999999999997</v>
      </c>
      <c r="BE192" s="4">
        <v>-0.34910000000000002</v>
      </c>
      <c r="BF192" s="4">
        <v>-0.13830000000000001</v>
      </c>
      <c r="BG192" s="4">
        <v>-6.8400000000000002E-2</v>
      </c>
      <c r="BH192" s="4">
        <v>2.3E-2</v>
      </c>
      <c r="BI192" s="4">
        <v>4.4999999999999998E-2</v>
      </c>
      <c r="BJ192" s="4">
        <v>8.1199999999999994E-2</v>
      </c>
      <c r="BK192" s="4">
        <v>8.3000000000000004E-2</v>
      </c>
      <c r="BL192" s="4">
        <v>8.3799999999999999E-2</v>
      </c>
      <c r="BM192" s="4">
        <v>6.4799999999999996E-2</v>
      </c>
      <c r="BN192" s="4">
        <v>4.07E-2</v>
      </c>
      <c r="BO192" s="4">
        <v>3.2800000000000003E-2</v>
      </c>
      <c r="BP192" s="4">
        <v>0.45119999999999999</v>
      </c>
      <c r="BQ192" s="4">
        <v>0.45400000000000001</v>
      </c>
      <c r="BR192" s="4">
        <v>0.45550000000000002</v>
      </c>
      <c r="BS192" s="4">
        <v>0.44629999999999997</v>
      </c>
      <c r="BT192" s="4">
        <v>3.8600000000000002E-2</v>
      </c>
      <c r="BU192" s="4">
        <v>2.4899999999999999E-2</v>
      </c>
      <c r="BV192" s="4">
        <v>1.8599999999999998E-2</v>
      </c>
      <c r="BW192" s="4">
        <v>8.9700000000000002E-2</v>
      </c>
      <c r="BX192" s="4">
        <v>0.1128</v>
      </c>
      <c r="BY192" s="4">
        <v>0.11169999999999999</v>
      </c>
      <c r="BZ192" s="4">
        <v>0.1159</v>
      </c>
      <c r="CA192" s="4">
        <v>6.7599999999999993E-2</v>
      </c>
      <c r="CB192" s="4">
        <v>6.7000000000000004E-2</v>
      </c>
      <c r="CC192" s="4">
        <v>8.1199999999999994E-2</v>
      </c>
      <c r="CD192" s="4">
        <v>8.0299999999999996E-2</v>
      </c>
      <c r="CE192" s="4">
        <v>6.83E-2</v>
      </c>
      <c r="CF192" s="4">
        <v>6.0999999999999999E-2</v>
      </c>
      <c r="CG192" s="4">
        <v>5.2400000000000002E-2</v>
      </c>
      <c r="CH192" s="4">
        <v>5.5100000000000003E-2</v>
      </c>
      <c r="CI192" s="4">
        <v>3.0599999999999999E-2</v>
      </c>
      <c r="CJ192" s="4">
        <v>2.9499999999999998E-2</v>
      </c>
      <c r="CK192" s="4">
        <v>5.7000000000000002E-3</v>
      </c>
      <c r="CL192" s="4">
        <v>-7.0000000000000001E-3</v>
      </c>
      <c r="CM192" s="4">
        <v>4.9000000000000002E-2</v>
      </c>
      <c r="CN192" s="4">
        <v>5.7000000000000002E-2</v>
      </c>
      <c r="CO192" s="4">
        <v>0.10299999999999999</v>
      </c>
      <c r="CP192" s="4">
        <v>0.1167</v>
      </c>
      <c r="CQ192" s="4">
        <v>0.1018</v>
      </c>
      <c r="CR192" s="4">
        <v>0.106</v>
      </c>
      <c r="CS192" s="4">
        <v>9.4100000000000003E-2</v>
      </c>
      <c r="CT192" s="4">
        <v>9.7799999999999998E-2</v>
      </c>
      <c r="CU192" s="4">
        <v>0.11219999999999999</v>
      </c>
      <c r="CV192" s="4">
        <v>0.10249999999999999</v>
      </c>
      <c r="CW192" s="4">
        <v>9.8100000000000007E-2</v>
      </c>
      <c r="CX192" s="4">
        <v>8.7900000000000006E-2</v>
      </c>
      <c r="CY192" s="4">
        <v>8.4199999999999997E-2</v>
      </c>
      <c r="CZ192" s="4">
        <v>8.6199999999999999E-2</v>
      </c>
      <c r="DA192" s="4">
        <v>0.1036</v>
      </c>
      <c r="DB192" s="4">
        <v>0.10349999999999999</v>
      </c>
      <c r="DC192" s="4">
        <v>0.1125</v>
      </c>
      <c r="DD192" s="4">
        <v>0.13239999999999999</v>
      </c>
      <c r="DE192" s="4">
        <v>0.1234</v>
      </c>
      <c r="DF192" s="4">
        <v>0.12379999999999999</v>
      </c>
      <c r="DG192" s="4">
        <v>0.1104</v>
      </c>
      <c r="DH192" s="4">
        <v>0.1108</v>
      </c>
      <c r="DI192" s="4">
        <v>0.11749999999999999</v>
      </c>
      <c r="DJ192" s="4">
        <v>0.13789999999999999</v>
      </c>
      <c r="DK192" s="4">
        <v>0.13539999999999999</v>
      </c>
      <c r="DL192" s="4">
        <v>0.1454</v>
      </c>
      <c r="DM192" s="4">
        <v>0.15340000000000001</v>
      </c>
    </row>
    <row r="193" spans="1:118" x14ac:dyDescent="0.45">
      <c r="A193" s="2" t="s">
        <v>20</v>
      </c>
      <c r="B193" t="s">
        <v>62</v>
      </c>
      <c r="C193" s="4">
        <v>0</v>
      </c>
      <c r="D193" s="4">
        <v>8.0000000000000002E-3</v>
      </c>
      <c r="E193" s="4">
        <v>1.4999999999999999E-2</v>
      </c>
      <c r="F193" s="4">
        <v>0.02</v>
      </c>
      <c r="G193" s="4">
        <v>2.4E-2</v>
      </c>
      <c r="H193" s="4">
        <v>2.1999999999999999E-2</v>
      </c>
      <c r="I193" s="4">
        <v>1.9E-2</v>
      </c>
      <c r="J193" s="4">
        <v>1.9E-2</v>
      </c>
      <c r="K193" s="4">
        <v>1.7000000000000001E-2</v>
      </c>
      <c r="L193" s="4">
        <v>1.4999999999999999E-2</v>
      </c>
      <c r="M193" s="4">
        <v>1.4E-2</v>
      </c>
      <c r="N193" s="4">
        <v>0.06</v>
      </c>
      <c r="O193" s="4">
        <v>5.1999999999999998E-2</v>
      </c>
      <c r="P193" s="4">
        <v>0.05</v>
      </c>
      <c r="Q193" s="4">
        <v>4.9000000000000002E-2</v>
      </c>
      <c r="R193" s="4">
        <v>2.1999999999999999E-2</v>
      </c>
      <c r="S193" s="4">
        <v>1.9E-2</v>
      </c>
      <c r="T193" s="4">
        <v>1.7999999999999999E-2</v>
      </c>
      <c r="U193" s="4">
        <v>1.7000000000000001E-2</v>
      </c>
      <c r="V193" s="4">
        <v>1.2999999999999999E-2</v>
      </c>
      <c r="W193" s="4">
        <v>1.4E-2</v>
      </c>
      <c r="X193" s="4">
        <v>1.7000000000000001E-2</v>
      </c>
      <c r="Y193" s="4">
        <v>1.4E-2</v>
      </c>
      <c r="Z193" s="4">
        <v>1.7000000000000001E-2</v>
      </c>
      <c r="AA193" s="4">
        <v>1.6E-2</v>
      </c>
      <c r="AB193" s="4">
        <v>1.4999999999999999E-2</v>
      </c>
      <c r="AC193" s="4">
        <v>1.7000000000000001E-2</v>
      </c>
      <c r="AD193" s="4">
        <v>2.5000000000000001E-2</v>
      </c>
      <c r="AE193" s="4">
        <v>2.3E-2</v>
      </c>
      <c r="AF193" s="4">
        <v>0.03</v>
      </c>
      <c r="AG193" s="4">
        <v>2.1000000000000001E-2</v>
      </c>
      <c r="AH193" s="4">
        <v>2.1000000000000001E-2</v>
      </c>
      <c r="AI193" s="4">
        <v>1.7999999999999999E-2</v>
      </c>
      <c r="AJ193" s="4">
        <v>1.7000000000000001E-2</v>
      </c>
      <c r="AK193" s="4">
        <v>1.6E-2</v>
      </c>
      <c r="AL193" s="4">
        <v>1.7999999999999999E-2</v>
      </c>
      <c r="AM193" s="4">
        <v>1.6E-2</v>
      </c>
      <c r="AN193" s="4">
        <v>1.7000000000000001E-2</v>
      </c>
      <c r="AO193" s="4">
        <v>1.4999999999999999E-2</v>
      </c>
      <c r="AP193" s="4">
        <v>1.4999999999999999E-2</v>
      </c>
      <c r="AQ193" s="4">
        <v>1.4E-2</v>
      </c>
      <c r="AR193" s="4">
        <v>1.6E-2</v>
      </c>
      <c r="AS193" s="4">
        <v>1.6E-2</v>
      </c>
      <c r="AT193" s="4">
        <v>1.7000000000000001E-2</v>
      </c>
      <c r="AU193" s="4">
        <v>1.7999999999999999E-2</v>
      </c>
      <c r="AV193" s="4">
        <v>1.9E-2</v>
      </c>
      <c r="AW193" s="4">
        <v>1.9E-2</v>
      </c>
      <c r="AX193" s="4">
        <v>2.1999999999999999E-2</v>
      </c>
      <c r="AY193" s="4">
        <v>2.3E-2</v>
      </c>
      <c r="AZ193" s="4">
        <v>2.7E-2</v>
      </c>
      <c r="BA193" s="4">
        <v>3.2000000000000001E-2</v>
      </c>
      <c r="BB193" s="4">
        <v>5.1999999999999998E-2</v>
      </c>
      <c r="BC193" s="4">
        <v>0.11600000000000001</v>
      </c>
      <c r="BD193" s="4">
        <v>0.182</v>
      </c>
      <c r="BE193" s="4">
        <v>0.08</v>
      </c>
      <c r="BF193" s="4">
        <v>1.7999999999999999E-2</v>
      </c>
      <c r="BG193" s="4">
        <v>8.9999999999999993E-3</v>
      </c>
      <c r="BH193" s="4">
        <v>7.0000000000000001E-3</v>
      </c>
      <c r="BI193" s="4">
        <v>8.9999999999999993E-3</v>
      </c>
      <c r="BJ193" s="4">
        <v>8.9999999999999993E-3</v>
      </c>
      <c r="BK193" s="4">
        <v>8.0000000000000002E-3</v>
      </c>
      <c r="BL193" s="4">
        <v>8.9999999999999993E-3</v>
      </c>
      <c r="BM193" s="4">
        <v>1.0999999999999999E-2</v>
      </c>
      <c r="BN193" s="4">
        <v>2.1999999999999999E-2</v>
      </c>
      <c r="BO193" s="4">
        <v>2.5000000000000001E-2</v>
      </c>
      <c r="BP193" s="4">
        <v>1.9E-2</v>
      </c>
      <c r="BQ193" s="4">
        <v>2.3E-2</v>
      </c>
      <c r="BR193" s="4">
        <v>2.1000000000000001E-2</v>
      </c>
      <c r="BS193" s="4">
        <v>1.7999999999999999E-2</v>
      </c>
      <c r="BT193" s="4">
        <v>1.6E-2</v>
      </c>
      <c r="BU193" s="4">
        <v>1.2999999999999999E-2</v>
      </c>
      <c r="BV193" s="4">
        <v>1.4E-2</v>
      </c>
      <c r="BW193" s="4">
        <v>1.4E-2</v>
      </c>
      <c r="BX193" s="4">
        <v>1.6E-2</v>
      </c>
      <c r="BY193" s="4">
        <v>1.7000000000000001E-2</v>
      </c>
      <c r="BZ193" s="4">
        <v>1.7000000000000001E-2</v>
      </c>
      <c r="CA193" s="4">
        <v>1.6E-2</v>
      </c>
      <c r="CB193" s="4">
        <v>1.6E-2</v>
      </c>
      <c r="CC193" s="4">
        <v>1.7000000000000001E-2</v>
      </c>
      <c r="CD193" s="4">
        <v>1.6E-2</v>
      </c>
      <c r="CE193" s="4">
        <v>1.7999999999999999E-2</v>
      </c>
      <c r="CF193" s="4">
        <v>1.7999999999999999E-2</v>
      </c>
      <c r="CG193" s="4">
        <v>1.9E-2</v>
      </c>
      <c r="CH193" s="4">
        <v>0.02</v>
      </c>
      <c r="CI193" s="4">
        <v>1.7999999999999999E-2</v>
      </c>
      <c r="CJ193" s="4">
        <v>1.7999999999999999E-2</v>
      </c>
      <c r="CK193" s="4">
        <v>1.7000000000000001E-2</v>
      </c>
      <c r="CL193" s="4">
        <v>1.7000000000000001E-2</v>
      </c>
      <c r="CM193" s="4">
        <v>1.7000000000000001E-2</v>
      </c>
      <c r="CN193" s="4">
        <v>1.9E-2</v>
      </c>
      <c r="CO193" s="4">
        <v>1.9E-2</v>
      </c>
      <c r="CP193" s="4">
        <v>2.1000000000000001E-2</v>
      </c>
      <c r="CQ193" s="4">
        <v>2.5000000000000001E-2</v>
      </c>
      <c r="CR193" s="4">
        <v>2.3E-2</v>
      </c>
      <c r="CS193" s="4">
        <v>2.1999999999999999E-2</v>
      </c>
      <c r="CT193" s="4">
        <v>0.02</v>
      </c>
      <c r="CU193" s="4">
        <v>0.02</v>
      </c>
      <c r="CV193" s="4">
        <v>3.5000000000000003E-2</v>
      </c>
      <c r="CW193" s="4">
        <v>3.2000000000000001E-2</v>
      </c>
      <c r="CX193" s="4">
        <v>3.5000000000000003E-2</v>
      </c>
      <c r="CY193" s="4">
        <v>2.7E-2</v>
      </c>
      <c r="CZ193" s="4">
        <v>0.02</v>
      </c>
      <c r="DA193" s="4">
        <v>2.1999999999999999E-2</v>
      </c>
      <c r="DB193" s="4">
        <v>0.02</v>
      </c>
      <c r="DC193" s="4">
        <v>2.1000000000000001E-2</v>
      </c>
      <c r="DD193" s="4">
        <v>0.02</v>
      </c>
      <c r="DE193" s="4">
        <v>2.3E-2</v>
      </c>
      <c r="DF193" s="4">
        <v>2.5000000000000001E-2</v>
      </c>
      <c r="DG193" s="4">
        <v>2.1000000000000001E-2</v>
      </c>
      <c r="DH193" s="4">
        <v>2.3E-2</v>
      </c>
      <c r="DI193" s="4">
        <v>2.3E-2</v>
      </c>
      <c r="DJ193" s="4">
        <v>2.4E-2</v>
      </c>
      <c r="DK193" s="4">
        <v>2.1999999999999999E-2</v>
      </c>
      <c r="DL193" s="4">
        <v>1.7000000000000001E-2</v>
      </c>
      <c r="DM193" s="4">
        <v>1.7999999999999999E-2</v>
      </c>
      <c r="DN193" s="4">
        <v>1.5699999999999999E-2</v>
      </c>
    </row>
    <row r="194" spans="1:118" x14ac:dyDescent="0.45">
      <c r="A194" s="2" t="s">
        <v>20</v>
      </c>
      <c r="B194" t="s">
        <v>63</v>
      </c>
      <c r="D194" s="4">
        <v>0.48799999999999999</v>
      </c>
      <c r="E194" s="4">
        <v>0.32800000000000001</v>
      </c>
      <c r="F194" s="4">
        <v>-8.5999999999999993E-2</v>
      </c>
      <c r="G194" s="4">
        <v>0.22900000000000001</v>
      </c>
      <c r="H194" s="4">
        <v>0.23100000000000001</v>
      </c>
      <c r="I194" s="4">
        <v>8.2000000000000003E-2</v>
      </c>
      <c r="J194" s="4">
        <v>0.159</v>
      </c>
      <c r="K194" s="4">
        <v>0.185</v>
      </c>
      <c r="L194" s="4">
        <v>0.188</v>
      </c>
      <c r="M194" s="4">
        <v>0.21</v>
      </c>
      <c r="N194" s="4">
        <v>2.4020000000000001</v>
      </c>
      <c r="O194" s="4">
        <v>0.16700000000000001</v>
      </c>
      <c r="P194" s="4">
        <v>0.21</v>
      </c>
      <c r="Q194" s="4">
        <v>0.24199999999999999</v>
      </c>
      <c r="R194" s="4">
        <v>0.27700000000000002</v>
      </c>
      <c r="S194" s="4">
        <v>0.23799999999999999</v>
      </c>
      <c r="T194" s="4">
        <v>0.218</v>
      </c>
      <c r="U194" s="4">
        <v>0.245</v>
      </c>
      <c r="V194" s="4">
        <v>0.216</v>
      </c>
      <c r="W194" s="4">
        <v>0.20499999999999999</v>
      </c>
      <c r="X194" s="4">
        <v>0.24</v>
      </c>
      <c r="Y194" s="4">
        <v>0.26300000000000001</v>
      </c>
      <c r="Z194" s="4">
        <v>-0.58099999999999996</v>
      </c>
      <c r="AA194" s="4">
        <v>0.441</v>
      </c>
      <c r="AB194" s="4">
        <v>0.218</v>
      </c>
      <c r="AC194" s="4">
        <v>0.34699999999999998</v>
      </c>
      <c r="AD194" s="4">
        <v>0.245</v>
      </c>
      <c r="AE194" s="4">
        <v>0.26700000000000002</v>
      </c>
      <c r="AF194" s="4">
        <v>-4.9000000000000002E-2</v>
      </c>
      <c r="AG194" s="4">
        <v>0.14299999999999999</v>
      </c>
      <c r="AH194" s="4">
        <v>0.223</v>
      </c>
      <c r="AI194" s="4">
        <v>0.16500000000000001</v>
      </c>
      <c r="AJ194" s="4">
        <v>0.14299999999999999</v>
      </c>
      <c r="AK194" s="4">
        <v>0.189</v>
      </c>
      <c r="AL194" s="4">
        <v>0.16700000000000001</v>
      </c>
      <c r="AM194" s="4">
        <v>0.13700000000000001</v>
      </c>
      <c r="AN194" s="4">
        <v>0.128</v>
      </c>
      <c r="AO194" s="4">
        <v>0.14299999999999999</v>
      </c>
      <c r="AP194" s="4">
        <v>0.161</v>
      </c>
      <c r="AQ194" s="4">
        <v>0.19400000000000001</v>
      </c>
      <c r="AR194" s="4">
        <v>0.16600000000000001</v>
      </c>
      <c r="AS194" s="4">
        <v>0.255</v>
      </c>
      <c r="AT194" s="4">
        <v>0.16300000000000001</v>
      </c>
      <c r="AU194" s="4">
        <v>0.20200000000000001</v>
      </c>
      <c r="AV194" s="4">
        <v>0.182</v>
      </c>
      <c r="AW194" s="4">
        <v>0.253</v>
      </c>
      <c r="AX194" s="4">
        <v>0.185</v>
      </c>
      <c r="AY194" s="4">
        <v>0.27900000000000003</v>
      </c>
      <c r="AZ194" s="4">
        <v>1.1519999999999999</v>
      </c>
      <c r="BA194" s="4">
        <v>0.30499999999999999</v>
      </c>
      <c r="BB194" s="4">
        <v>-6.0999999999999999E-2</v>
      </c>
      <c r="BC194" s="4">
        <v>-0.11899999999999999</v>
      </c>
      <c r="BD194" s="4">
        <v>-1.2999999999999999E-2</v>
      </c>
      <c r="BE194" s="4">
        <v>-0.83299999999999996</v>
      </c>
      <c r="BF194" s="4">
        <v>-6.3E-2</v>
      </c>
      <c r="BG194" s="4">
        <v>3.1E-2</v>
      </c>
      <c r="BH194" s="4">
        <v>-0.11899999999999999</v>
      </c>
      <c r="BI194" s="4">
        <v>0.33300000000000002</v>
      </c>
      <c r="BJ194" s="4">
        <v>3.4000000000000002E-2</v>
      </c>
      <c r="BK194" s="4">
        <v>3.7999999999999999E-2</v>
      </c>
      <c r="BL194" s="4">
        <v>9.0999999999999998E-2</v>
      </c>
      <c r="BM194" s="4">
        <v>2</v>
      </c>
      <c r="BN194" s="4">
        <v>0.90900000000000003</v>
      </c>
      <c r="BO194" s="4">
        <v>0.41699999999999998</v>
      </c>
      <c r="BP194" s="4">
        <v>0.5</v>
      </c>
      <c r="BQ194" s="4">
        <v>-0.38500000000000001</v>
      </c>
      <c r="BR194" s="4">
        <v>10</v>
      </c>
      <c r="BS194" s="4">
        <v>-0.76900000000000002</v>
      </c>
      <c r="BT194" s="4">
        <v>-0.17199999999999999</v>
      </c>
      <c r="BU194" s="4">
        <v>-0.23799999999999999</v>
      </c>
      <c r="BV194" s="4">
        <v>0.23100000000000001</v>
      </c>
      <c r="BW194" s="4">
        <v>0.214</v>
      </c>
      <c r="BX194" s="4">
        <v>0.13600000000000001</v>
      </c>
      <c r="BY194" s="4">
        <v>-0.14399999999999999</v>
      </c>
      <c r="BZ194" s="4">
        <v>0.20200000000000001</v>
      </c>
      <c r="CA194" s="4">
        <v>0.20499999999999999</v>
      </c>
      <c r="CB194" s="4">
        <v>0.16200000000000001</v>
      </c>
      <c r="CC194" s="4">
        <v>0.182</v>
      </c>
      <c r="CD194" s="4">
        <v>0.22800000000000001</v>
      </c>
      <c r="CE194" s="4">
        <v>0.20200000000000001</v>
      </c>
      <c r="CF194" s="4">
        <v>0.25900000000000001</v>
      </c>
      <c r="CG194" s="4">
        <v>0.38200000000000001</v>
      </c>
      <c r="CH194" s="4">
        <v>0.184</v>
      </c>
      <c r="CI194" s="4">
        <v>-1.2110000000000001</v>
      </c>
      <c r="CJ194" s="4">
        <v>0.22500000000000001</v>
      </c>
      <c r="CK194" s="4">
        <v>-2.0910000000000002</v>
      </c>
      <c r="CL194" s="4">
        <v>0.35399999999999998</v>
      </c>
      <c r="CM194" s="4">
        <v>-2.5000000000000001E-2</v>
      </c>
      <c r="CN194" s="4">
        <v>0.15</v>
      </c>
      <c r="CO194" s="4">
        <v>0.154</v>
      </c>
      <c r="CP194" s="4">
        <v>0.25</v>
      </c>
      <c r="CQ194" s="4">
        <v>0.56599999999999995</v>
      </c>
      <c r="CR194" s="4">
        <v>0.17199999999999999</v>
      </c>
      <c r="CS194" s="4">
        <v>0.29099999999999998</v>
      </c>
      <c r="CT194" s="4">
        <v>0.20699999999999999</v>
      </c>
      <c r="CU194" s="4">
        <v>0.19900000000000001</v>
      </c>
      <c r="CV194" s="4">
        <v>0.433</v>
      </c>
      <c r="CW194" s="4">
        <v>0.252</v>
      </c>
      <c r="CX194" s="4">
        <v>0.25800000000000001</v>
      </c>
      <c r="CY194" s="4">
        <v>0.218</v>
      </c>
      <c r="CZ194" s="4">
        <v>0.51500000000000001</v>
      </c>
      <c r="DA194" s="4">
        <v>0.13800000000000001</v>
      </c>
      <c r="DB194" s="4">
        <v>0.254</v>
      </c>
      <c r="DC194" s="4">
        <v>0.18099999999999999</v>
      </c>
      <c r="DD194" s="4">
        <v>0.29199999999999998</v>
      </c>
      <c r="DE194" s="4">
        <v>0.28699999999999998</v>
      </c>
      <c r="DF194" s="4">
        <v>0.37</v>
      </c>
      <c r="DG194" s="4">
        <v>0.23100000000000001</v>
      </c>
      <c r="DH194" s="4">
        <v>0.251</v>
      </c>
      <c r="DI194" s="4">
        <v>0.24299999999999999</v>
      </c>
      <c r="DJ194" s="4">
        <v>0.2</v>
      </c>
      <c r="DK194" s="4">
        <v>0.185</v>
      </c>
      <c r="DL194" s="4">
        <v>0.187</v>
      </c>
      <c r="DM194" s="4">
        <v>0.19</v>
      </c>
      <c r="DN194" s="4">
        <v>0.1976</v>
      </c>
    </row>
    <row r="195" spans="1:118" x14ac:dyDescent="0.45">
      <c r="A195" s="2" t="s">
        <v>20</v>
      </c>
      <c r="B195" t="s">
        <v>60</v>
      </c>
      <c r="G195" s="4">
        <v>-2.5999999999999999E-3</v>
      </c>
      <c r="H195" s="4">
        <v>-4.3E-3</v>
      </c>
      <c r="I195" s="4">
        <v>-6.7999999999999996E-3</v>
      </c>
      <c r="J195" s="4">
        <v>-8.9999999999999993E-3</v>
      </c>
      <c r="K195" s="4">
        <v>-5.1000000000000004E-3</v>
      </c>
      <c r="L195" s="4">
        <v>-3.8E-3</v>
      </c>
      <c r="M195" s="4">
        <v>-1.2999999999999999E-3</v>
      </c>
      <c r="N195" s="4">
        <v>1.6299999999999999E-2</v>
      </c>
      <c r="O195" s="4">
        <v>3.5099999999999999E-2</v>
      </c>
      <c r="P195" s="4">
        <v>3.85E-2</v>
      </c>
      <c r="Q195" s="4">
        <v>3.8100000000000002E-2</v>
      </c>
      <c r="R195" s="4">
        <v>3.3099999999999997E-2</v>
      </c>
      <c r="S195" s="4">
        <v>3.7699999999999997E-2</v>
      </c>
      <c r="T195" s="4">
        <v>5.4800000000000001E-2</v>
      </c>
      <c r="U195" s="4">
        <v>4.3900000000000002E-2</v>
      </c>
      <c r="V195" s="4">
        <v>-6.6E-3</v>
      </c>
      <c r="W195" s="4">
        <v>-3.8699999999999998E-2</v>
      </c>
      <c r="X195" s="4">
        <v>-8.3799999999999999E-2</v>
      </c>
      <c r="Y195" s="4">
        <v>-9.7299999999999998E-2</v>
      </c>
      <c r="Z195" s="4">
        <v>-3.7900000000000003E-2</v>
      </c>
      <c r="AA195" s="4">
        <v>-7.1099999999999997E-2</v>
      </c>
      <c r="AB195" s="4">
        <v>-6.0299999999999999E-2</v>
      </c>
      <c r="AC195" s="4">
        <v>-3.9E-2</v>
      </c>
      <c r="AD195" s="4">
        <v>-5.2499999999999998E-2</v>
      </c>
      <c r="AE195" s="4">
        <v>-3.7199999999999997E-2</v>
      </c>
      <c r="AF195" s="4">
        <v>-2.2800000000000001E-2</v>
      </c>
      <c r="AG195" s="4">
        <v>-7.7799999999999994E-2</v>
      </c>
      <c r="AH195" s="4">
        <v>-0.13689999999999999</v>
      </c>
      <c r="AI195" s="4">
        <v>-0.1038</v>
      </c>
      <c r="AJ195" s="4">
        <v>-0.1547</v>
      </c>
      <c r="AK195" s="4">
        <v>-0.10100000000000001</v>
      </c>
      <c r="AL195" s="4">
        <v>-4.4600000000000001E-2</v>
      </c>
      <c r="AM195" s="4">
        <v>-5.4100000000000002E-2</v>
      </c>
      <c r="AN195" s="4">
        <v>-2.1700000000000001E-2</v>
      </c>
      <c r="AO195" s="4">
        <v>-2.1499999999999998E-2</v>
      </c>
      <c r="AP195" s="4">
        <v>-3.1899999999999998E-2</v>
      </c>
      <c r="AQ195" s="4">
        <v>-3.9899999999999998E-2</v>
      </c>
      <c r="AR195" s="4">
        <v>-3.1899999999999998E-2</v>
      </c>
      <c r="AS195" s="4">
        <v>-2.76E-2</v>
      </c>
      <c r="AT195" s="4">
        <v>-3.1600000000000003E-2</v>
      </c>
      <c r="AU195" s="4">
        <v>-3.61E-2</v>
      </c>
      <c r="AV195" s="4">
        <v>-3.7999999999999999E-2</v>
      </c>
      <c r="AW195" s="4">
        <v>-2.3400000000000001E-2</v>
      </c>
      <c r="AX195" s="4">
        <v>-4.1000000000000003E-3</v>
      </c>
      <c r="AY195" s="4">
        <v>1.6199999999999999E-2</v>
      </c>
      <c r="AZ195" s="4">
        <v>2.1700000000000001E-2</v>
      </c>
      <c r="BA195" s="4">
        <v>2.0299999999999999E-2</v>
      </c>
      <c r="BB195" s="4">
        <v>5.3100000000000001E-2</v>
      </c>
      <c r="BC195" s="4">
        <v>4.9700000000000001E-2</v>
      </c>
      <c r="BD195" s="4">
        <v>-1.6199999999999999E-2</v>
      </c>
      <c r="BE195" s="4">
        <v>-3.9300000000000002E-2</v>
      </c>
      <c r="BF195" s="4">
        <v>-0.1827</v>
      </c>
      <c r="BG195" s="4">
        <v>-0.27460000000000001</v>
      </c>
      <c r="BH195" s="4">
        <v>-0.22720000000000001</v>
      </c>
      <c r="BI195" s="4">
        <v>-0.36480000000000001</v>
      </c>
      <c r="BJ195" s="4">
        <v>-0.24779999999999999</v>
      </c>
      <c r="BK195" s="4">
        <v>-0.161</v>
      </c>
      <c r="BL195" s="4">
        <v>-0.12959999999999999</v>
      </c>
      <c r="BM195" s="4">
        <v>-2.5999999999999999E-3</v>
      </c>
      <c r="BN195" s="4">
        <v>-2.5000000000000001E-3</v>
      </c>
      <c r="BO195" s="4">
        <v>-2.7000000000000001E-3</v>
      </c>
      <c r="BP195" s="4">
        <v>1.01E-2</v>
      </c>
      <c r="BQ195" s="4">
        <v>9.9000000000000008E-3</v>
      </c>
      <c r="BR195" s="4">
        <v>2.1600000000000001E-2</v>
      </c>
      <c r="BS195" s="4">
        <v>2.12E-2</v>
      </c>
      <c r="BT195" s="4">
        <v>8.3000000000000001E-3</v>
      </c>
      <c r="BU195" s="4">
        <v>-3.4099999999999998E-2</v>
      </c>
      <c r="BV195" s="4">
        <v>-4.41E-2</v>
      </c>
      <c r="BW195" s="4">
        <v>-2.47E-2</v>
      </c>
      <c r="BX195" s="4">
        <v>-2.23E-2</v>
      </c>
      <c r="BY195" s="4">
        <v>1.3599999999999999E-2</v>
      </c>
      <c r="BZ195" s="4">
        <v>1.5900000000000001E-2</v>
      </c>
      <c r="CA195" s="4">
        <v>3.49E-2</v>
      </c>
      <c r="CB195" s="4">
        <v>5.6899999999999999E-2</v>
      </c>
      <c r="CC195" s="4">
        <v>6.6199999999999995E-2</v>
      </c>
      <c r="CD195" s="4">
        <v>7.3599999999999999E-2</v>
      </c>
      <c r="CE195" s="4">
        <v>5.0700000000000002E-2</v>
      </c>
      <c r="CF195" s="4">
        <v>5.7700000000000001E-2</v>
      </c>
      <c r="CG195" s="4">
        <v>6.3200000000000006E-2</v>
      </c>
      <c r="CH195" s="4">
        <v>6.9599999999999995E-2</v>
      </c>
      <c r="CI195" s="4">
        <v>7.7799999999999994E-2</v>
      </c>
      <c r="CJ195" s="4">
        <v>6.6799999999999998E-2</v>
      </c>
      <c r="CK195" s="4">
        <v>6.6199999999999995E-2</v>
      </c>
      <c r="CL195" s="4">
        <v>5.6099999999999997E-2</v>
      </c>
      <c r="CM195" s="4">
        <v>5.5599999999999997E-2</v>
      </c>
      <c r="CN195" s="4">
        <v>3.5700000000000003E-2</v>
      </c>
      <c r="CO195" s="4">
        <v>2.5100000000000001E-2</v>
      </c>
      <c r="CP195" s="4">
        <v>1.61E-2</v>
      </c>
      <c r="CQ195" s="4">
        <v>-5.7000000000000002E-3</v>
      </c>
      <c r="CR195" s="4">
        <v>-7.0000000000000001E-3</v>
      </c>
      <c r="CS195" s="4">
        <v>-9.4000000000000004E-3</v>
      </c>
      <c r="CT195" s="4">
        <v>-8.8000000000000005E-3</v>
      </c>
      <c r="CU195" s="4">
        <v>-4.7000000000000002E-3</v>
      </c>
      <c r="CV195" s="4">
        <v>3.3999999999999998E-3</v>
      </c>
      <c r="CW195" s="4">
        <v>9.4999999999999998E-3</v>
      </c>
      <c r="CX195" s="4">
        <v>9.4000000000000004E-3</v>
      </c>
      <c r="CY195" s="4">
        <v>5.7999999999999996E-3</v>
      </c>
      <c r="CZ195" s="4">
        <v>2.0999999999999999E-3</v>
      </c>
      <c r="DA195" s="4">
        <v>2.5000000000000001E-3</v>
      </c>
      <c r="DB195" s="4">
        <v>3.0700000000000002E-2</v>
      </c>
      <c r="DC195" s="4">
        <v>5.0200000000000002E-2</v>
      </c>
      <c r="DD195" s="4">
        <v>7.2400000000000006E-2</v>
      </c>
      <c r="DE195" s="4">
        <v>7.9299999999999995E-2</v>
      </c>
      <c r="DF195" s="4">
        <v>6.93E-2</v>
      </c>
      <c r="DG195" s="4">
        <v>6.54E-2</v>
      </c>
      <c r="DH195" s="4">
        <v>5.6099999999999997E-2</v>
      </c>
      <c r="DI195" s="4">
        <v>5.6599999999999998E-2</v>
      </c>
      <c r="DJ195" s="4">
        <v>5.3600000000000002E-2</v>
      </c>
      <c r="DK195" s="4">
        <v>5.45E-2</v>
      </c>
      <c r="DL195" s="4">
        <v>5.0200000000000002E-2</v>
      </c>
      <c r="DM195" s="4">
        <v>4.6699999999999998E-2</v>
      </c>
      <c r="DN195" s="4">
        <v>5.0099999999999999E-2</v>
      </c>
    </row>
    <row r="196" spans="1:118" x14ac:dyDescent="0.45">
      <c r="A196" s="2" t="s">
        <v>20</v>
      </c>
      <c r="B196" t="s">
        <v>61</v>
      </c>
      <c r="D196" s="4">
        <v>8.0000000000000002E-3</v>
      </c>
      <c r="E196" s="4">
        <v>1.4999999999999999E-2</v>
      </c>
      <c r="F196" s="4">
        <v>0.02</v>
      </c>
      <c r="G196" s="4">
        <v>2.1399999999999999E-2</v>
      </c>
      <c r="H196" s="4">
        <v>1.77E-2</v>
      </c>
      <c r="I196" s="4">
        <v>1.2200000000000001E-2</v>
      </c>
      <c r="J196" s="4">
        <v>0.01</v>
      </c>
      <c r="K196" s="4">
        <v>1.1900000000000001E-2</v>
      </c>
      <c r="L196" s="4">
        <v>1.12E-2</v>
      </c>
      <c r="M196" s="4">
        <v>1.2699999999999999E-2</v>
      </c>
      <c r="N196" s="4">
        <v>7.6300000000000007E-2</v>
      </c>
      <c r="O196" s="4">
        <v>8.7099999999999997E-2</v>
      </c>
      <c r="P196" s="4">
        <v>8.8499999999999995E-2</v>
      </c>
      <c r="Q196" s="4">
        <v>8.7099999999999997E-2</v>
      </c>
      <c r="R196" s="4">
        <v>5.5100000000000003E-2</v>
      </c>
      <c r="S196" s="4">
        <v>5.67E-2</v>
      </c>
      <c r="T196" s="4">
        <v>7.2800000000000004E-2</v>
      </c>
      <c r="U196" s="4">
        <v>6.0900000000000003E-2</v>
      </c>
      <c r="V196" s="4">
        <v>6.4000000000000003E-3</v>
      </c>
      <c r="W196" s="4">
        <v>-2.47E-2</v>
      </c>
      <c r="X196" s="4">
        <v>-6.6799999999999998E-2</v>
      </c>
      <c r="Y196" s="4">
        <v>-8.3299999999999999E-2</v>
      </c>
      <c r="Z196" s="4">
        <v>-2.0899999999999998E-2</v>
      </c>
      <c r="AA196" s="4">
        <v>-5.5100000000000003E-2</v>
      </c>
      <c r="AB196" s="4">
        <v>-4.53E-2</v>
      </c>
      <c r="AC196" s="4">
        <v>-2.1999999999999999E-2</v>
      </c>
      <c r="AD196" s="4">
        <v>-2.75E-2</v>
      </c>
      <c r="AE196" s="4">
        <v>-1.4200000000000001E-2</v>
      </c>
      <c r="AF196" s="4">
        <v>7.1999999999999998E-3</v>
      </c>
      <c r="AG196" s="4">
        <v>-5.6800000000000003E-2</v>
      </c>
      <c r="AH196" s="4">
        <v>-0.1159</v>
      </c>
      <c r="AI196" s="4">
        <v>-8.5800000000000001E-2</v>
      </c>
      <c r="AJ196" s="4">
        <v>-0.13769999999999999</v>
      </c>
      <c r="AK196" s="4">
        <v>-8.5000000000000006E-2</v>
      </c>
      <c r="AL196" s="4">
        <v>-2.6599999999999999E-2</v>
      </c>
      <c r="AM196" s="4">
        <v>-3.8100000000000002E-2</v>
      </c>
      <c r="AN196" s="4">
        <v>-4.7000000000000002E-3</v>
      </c>
      <c r="AO196" s="4">
        <v>-6.4999999999999997E-3</v>
      </c>
      <c r="AP196" s="4">
        <v>-1.6899999999999998E-2</v>
      </c>
      <c r="AQ196" s="4">
        <v>-2.5899999999999999E-2</v>
      </c>
      <c r="AR196" s="4">
        <v>-1.5900000000000001E-2</v>
      </c>
      <c r="AS196" s="4">
        <v>-1.1599999999999999E-2</v>
      </c>
      <c r="AT196" s="4">
        <v>-1.46E-2</v>
      </c>
      <c r="AU196" s="4">
        <v>-1.8100000000000002E-2</v>
      </c>
      <c r="AV196" s="4">
        <v>-1.9E-2</v>
      </c>
      <c r="AW196" s="4">
        <v>-4.4000000000000003E-3</v>
      </c>
      <c r="AX196" s="4">
        <v>1.7899999999999999E-2</v>
      </c>
      <c r="AY196" s="4">
        <v>3.9199999999999999E-2</v>
      </c>
      <c r="AZ196" s="4">
        <v>4.87E-2</v>
      </c>
      <c r="BA196" s="4">
        <v>5.2299999999999999E-2</v>
      </c>
      <c r="BB196" s="4">
        <v>0.1051</v>
      </c>
      <c r="BC196" s="4">
        <v>0.16569999999999999</v>
      </c>
      <c r="BD196" s="4">
        <v>0.1658</v>
      </c>
      <c r="BE196" s="4">
        <v>4.07E-2</v>
      </c>
      <c r="BF196" s="4">
        <v>-0.16470000000000001</v>
      </c>
      <c r="BG196" s="4">
        <v>-0.2656</v>
      </c>
      <c r="BH196" s="4">
        <v>-0.22020000000000001</v>
      </c>
      <c r="BI196" s="4">
        <v>-0.35580000000000001</v>
      </c>
      <c r="BJ196" s="4">
        <v>-0.23880000000000001</v>
      </c>
      <c r="BK196" s="4">
        <v>-0.153</v>
      </c>
      <c r="BL196" s="4">
        <v>-0.1206</v>
      </c>
      <c r="BM196" s="4">
        <v>8.3999999999999995E-3</v>
      </c>
      <c r="BN196" s="4">
        <v>1.95E-2</v>
      </c>
      <c r="BO196" s="4">
        <v>2.23E-2</v>
      </c>
      <c r="BP196" s="4">
        <v>2.9100000000000001E-2</v>
      </c>
      <c r="BQ196" s="4">
        <v>3.2899999999999999E-2</v>
      </c>
      <c r="BR196" s="4">
        <v>4.2599999999999999E-2</v>
      </c>
      <c r="BS196" s="4">
        <v>3.9199999999999999E-2</v>
      </c>
      <c r="BT196" s="4">
        <v>2.4299999999999999E-2</v>
      </c>
      <c r="BU196" s="4">
        <v>-2.1100000000000001E-2</v>
      </c>
      <c r="BV196" s="4">
        <v>-3.0099999999999998E-2</v>
      </c>
      <c r="BW196" s="4">
        <v>-1.0699999999999999E-2</v>
      </c>
      <c r="BX196" s="4">
        <v>-6.3E-3</v>
      </c>
      <c r="BY196" s="4">
        <v>3.0599999999999999E-2</v>
      </c>
      <c r="BZ196" s="4">
        <v>3.2899999999999999E-2</v>
      </c>
      <c r="CA196" s="4">
        <v>5.0900000000000001E-2</v>
      </c>
      <c r="CB196" s="4">
        <v>7.2900000000000006E-2</v>
      </c>
      <c r="CC196" s="4">
        <v>8.3199999999999996E-2</v>
      </c>
      <c r="CD196" s="4">
        <v>8.9599999999999999E-2</v>
      </c>
      <c r="CE196" s="4">
        <v>6.8699999999999997E-2</v>
      </c>
      <c r="CF196" s="4">
        <v>7.5700000000000003E-2</v>
      </c>
      <c r="CG196" s="4">
        <v>8.2199999999999995E-2</v>
      </c>
      <c r="CH196" s="4">
        <v>8.9599999999999999E-2</v>
      </c>
      <c r="CI196" s="4">
        <v>9.5799999999999996E-2</v>
      </c>
      <c r="CJ196" s="4">
        <v>8.48E-2</v>
      </c>
      <c r="CK196" s="4">
        <v>8.3199999999999996E-2</v>
      </c>
      <c r="CL196" s="4">
        <v>7.3099999999999998E-2</v>
      </c>
      <c r="CM196" s="4">
        <v>7.2599999999999998E-2</v>
      </c>
      <c r="CN196" s="4">
        <v>5.4699999999999999E-2</v>
      </c>
      <c r="CO196" s="4">
        <v>4.41E-2</v>
      </c>
      <c r="CP196" s="4">
        <v>3.7100000000000001E-2</v>
      </c>
      <c r="CQ196" s="4">
        <v>1.9300000000000001E-2</v>
      </c>
      <c r="CR196" s="4">
        <v>1.6E-2</v>
      </c>
      <c r="CS196" s="4">
        <v>1.26E-2</v>
      </c>
      <c r="CT196" s="4">
        <v>1.12E-2</v>
      </c>
      <c r="CU196" s="4">
        <v>1.5299999999999999E-2</v>
      </c>
      <c r="CV196" s="4">
        <v>3.8399999999999997E-2</v>
      </c>
      <c r="CW196" s="4">
        <v>4.1500000000000002E-2</v>
      </c>
      <c r="CX196" s="4">
        <v>4.4400000000000002E-2</v>
      </c>
      <c r="CY196" s="4">
        <v>3.2800000000000003E-2</v>
      </c>
      <c r="CZ196" s="4">
        <v>2.2100000000000002E-2</v>
      </c>
      <c r="DA196" s="4">
        <v>2.4500000000000001E-2</v>
      </c>
      <c r="DB196" s="4">
        <v>5.0700000000000002E-2</v>
      </c>
      <c r="DC196" s="4">
        <v>7.1199999999999999E-2</v>
      </c>
      <c r="DD196" s="4">
        <v>9.2399999999999996E-2</v>
      </c>
      <c r="DE196" s="4">
        <v>0.1023</v>
      </c>
      <c r="DF196" s="4">
        <v>9.4299999999999995E-2</v>
      </c>
      <c r="DG196" s="4">
        <v>8.6400000000000005E-2</v>
      </c>
      <c r="DH196" s="4">
        <v>7.9100000000000004E-2</v>
      </c>
      <c r="DI196" s="4">
        <v>7.9600000000000004E-2</v>
      </c>
      <c r="DJ196" s="4">
        <v>7.7600000000000002E-2</v>
      </c>
      <c r="DK196" s="4">
        <v>7.6499999999999999E-2</v>
      </c>
      <c r="DL196" s="4">
        <v>6.7199999999999996E-2</v>
      </c>
      <c r="DM196" s="4">
        <v>6.4699999999999994E-2</v>
      </c>
      <c r="DN196" s="4">
        <v>6.5799999999999997E-2</v>
      </c>
    </row>
    <row r="197" spans="1:118" x14ac:dyDescent="0.45">
      <c r="A197" s="3" t="s">
        <v>21</v>
      </c>
      <c r="B197" t="s">
        <v>49</v>
      </c>
      <c r="T197">
        <v>526</v>
      </c>
      <c r="U197">
        <v>531</v>
      </c>
      <c r="V197">
        <v>711</v>
      </c>
      <c r="W197">
        <v>898</v>
      </c>
      <c r="X197">
        <v>995</v>
      </c>
      <c r="Y197">
        <v>994</v>
      </c>
      <c r="Z197">
        <v>1225</v>
      </c>
      <c r="AA197">
        <v>1600</v>
      </c>
      <c r="AB197">
        <v>1725</v>
      </c>
      <c r="AC197">
        <v>1989</v>
      </c>
      <c r="AD197">
        <v>2152</v>
      </c>
      <c r="AE197">
        <v>2061</v>
      </c>
      <c r="AF197">
        <v>2204</v>
      </c>
      <c r="AG197">
        <v>2132</v>
      </c>
      <c r="AH197">
        <v>2213</v>
      </c>
      <c r="AI197">
        <v>2104</v>
      </c>
      <c r="AJ197">
        <v>2239</v>
      </c>
      <c r="AK197">
        <v>2664</v>
      </c>
      <c r="AL197">
        <v>2965</v>
      </c>
      <c r="AM197">
        <v>3149</v>
      </c>
      <c r="AN197">
        <v>3012</v>
      </c>
      <c r="AO197">
        <v>3188</v>
      </c>
      <c r="AP197">
        <v>3108</v>
      </c>
      <c r="AQ197">
        <v>3436</v>
      </c>
      <c r="AR197">
        <v>4245</v>
      </c>
      <c r="AS197">
        <v>4628</v>
      </c>
      <c r="AT197">
        <v>4077</v>
      </c>
      <c r="AU197">
        <v>4263</v>
      </c>
      <c r="AV197">
        <v>3948</v>
      </c>
      <c r="AW197">
        <v>3800</v>
      </c>
      <c r="AX197">
        <v>3530</v>
      </c>
      <c r="AY197">
        <v>3691</v>
      </c>
      <c r="AZ197">
        <v>3307</v>
      </c>
      <c r="BA197">
        <v>2446</v>
      </c>
      <c r="BB197">
        <v>2447</v>
      </c>
      <c r="BC197">
        <v>3042</v>
      </c>
      <c r="BD197">
        <v>2957</v>
      </c>
      <c r="BE197">
        <v>2677</v>
      </c>
      <c r="BF197">
        <v>2821</v>
      </c>
      <c r="BG197">
        <v>2711</v>
      </c>
      <c r="BH197">
        <v>2552</v>
      </c>
      <c r="BI197">
        <v>2547</v>
      </c>
      <c r="BJ197">
        <v>2721</v>
      </c>
      <c r="BK197">
        <v>2871</v>
      </c>
      <c r="BL197">
        <v>3415</v>
      </c>
      <c r="BM197">
        <v>3678</v>
      </c>
      <c r="BN197">
        <v>3668</v>
      </c>
      <c r="BO197">
        <v>2544</v>
      </c>
      <c r="BP197">
        <v>3245</v>
      </c>
      <c r="BQ197">
        <v>3409</v>
      </c>
      <c r="BR197">
        <v>3907</v>
      </c>
      <c r="BS197">
        <v>3735</v>
      </c>
      <c r="BT197">
        <v>3662</v>
      </c>
      <c r="BU197">
        <v>4612</v>
      </c>
      <c r="BV197">
        <v>4644</v>
      </c>
      <c r="BW197">
        <v>4651</v>
      </c>
      <c r="BX197">
        <v>4565</v>
      </c>
      <c r="BY197">
        <v>4474</v>
      </c>
      <c r="BZ197">
        <v>4452</v>
      </c>
      <c r="CA197">
        <v>4647</v>
      </c>
      <c r="CB197">
        <v>4731</v>
      </c>
      <c r="CC197">
        <v>4752</v>
      </c>
      <c r="CD197">
        <v>4628</v>
      </c>
      <c r="CE197">
        <v>4363</v>
      </c>
      <c r="CF197">
        <v>4525</v>
      </c>
      <c r="CG197">
        <v>4962</v>
      </c>
      <c r="CH197">
        <v>5247</v>
      </c>
      <c r="CI197">
        <v>5272</v>
      </c>
      <c r="CJ197">
        <v>6290</v>
      </c>
      <c r="CK197">
        <v>5840</v>
      </c>
      <c r="CL197">
        <v>6041</v>
      </c>
      <c r="CM197">
        <v>6743</v>
      </c>
      <c r="CN197">
        <v>7174</v>
      </c>
      <c r="CO197">
        <v>7011</v>
      </c>
      <c r="CP197">
        <v>7660</v>
      </c>
      <c r="CQ197">
        <v>8258</v>
      </c>
      <c r="CR197">
        <v>7695</v>
      </c>
      <c r="CS197">
        <v>8254</v>
      </c>
      <c r="CT197">
        <v>9448</v>
      </c>
      <c r="CU197">
        <v>10143</v>
      </c>
      <c r="CV197">
        <v>11123</v>
      </c>
      <c r="CW197">
        <v>10198</v>
      </c>
      <c r="CX197">
        <v>11552</v>
      </c>
      <c r="CY197">
        <v>12803</v>
      </c>
      <c r="CZ197">
        <v>13467</v>
      </c>
      <c r="DA197">
        <v>12894</v>
      </c>
      <c r="DB197">
        <v>14977</v>
      </c>
      <c r="DC197">
        <v>15615</v>
      </c>
      <c r="DD197">
        <v>19849</v>
      </c>
      <c r="DE197">
        <v>20396</v>
      </c>
      <c r="DF197">
        <v>16468</v>
      </c>
      <c r="DG197">
        <v>17083</v>
      </c>
      <c r="DH197">
        <v>16135</v>
      </c>
      <c r="DI197">
        <v>16324</v>
      </c>
      <c r="DJ197">
        <v>19526</v>
      </c>
      <c r="DK197">
        <v>19808</v>
      </c>
      <c r="DL197">
        <v>20238</v>
      </c>
      <c r="DM197">
        <v>25019</v>
      </c>
      <c r="DN197">
        <v>25504</v>
      </c>
    </row>
    <row r="198" spans="1:118" x14ac:dyDescent="0.45">
      <c r="A198" s="3" t="s">
        <v>21</v>
      </c>
      <c r="B198" t="s">
        <v>50</v>
      </c>
      <c r="X198" s="4">
        <v>0.89380000000000004</v>
      </c>
      <c r="Y198" s="4">
        <v>0.87180000000000002</v>
      </c>
      <c r="Z198" s="4">
        <v>0.72289999999999999</v>
      </c>
      <c r="AA198" s="4">
        <v>0.78080000000000005</v>
      </c>
      <c r="AB198" s="4">
        <v>0.73319999999999996</v>
      </c>
      <c r="AC198" s="4">
        <v>1.0015000000000001</v>
      </c>
      <c r="AD198" s="4">
        <v>0.75629999999999997</v>
      </c>
      <c r="AE198" s="4">
        <v>0.2883</v>
      </c>
      <c r="AF198" s="4">
        <v>0.27729999999999999</v>
      </c>
      <c r="AG198" s="4">
        <v>7.2099999999999997E-2</v>
      </c>
      <c r="AH198" s="4">
        <v>2.8199999999999999E-2</v>
      </c>
      <c r="AI198" s="4">
        <v>2.1000000000000001E-2</v>
      </c>
      <c r="AJ198" s="4">
        <v>1.5800000000000002E-2</v>
      </c>
      <c r="AK198" s="4">
        <v>0.24940000000000001</v>
      </c>
      <c r="AL198" s="4">
        <v>0.33989999999999998</v>
      </c>
      <c r="AM198" s="4">
        <v>0.49640000000000001</v>
      </c>
      <c r="AN198" s="4">
        <v>0.3453</v>
      </c>
      <c r="AO198" s="4">
        <v>0.1966</v>
      </c>
      <c r="AP198" s="4">
        <v>4.82E-2</v>
      </c>
      <c r="AQ198" s="4">
        <v>9.11E-2</v>
      </c>
      <c r="AR198" s="4">
        <v>0.40970000000000001</v>
      </c>
      <c r="AS198" s="4">
        <v>0.45179999999999998</v>
      </c>
      <c r="AT198" s="4">
        <v>0.312</v>
      </c>
      <c r="AU198" s="4">
        <v>0.24060000000000001</v>
      </c>
      <c r="AV198" s="4">
        <v>-6.9900000000000004E-2</v>
      </c>
      <c r="AW198" s="4">
        <v>-0.1789</v>
      </c>
      <c r="AX198" s="4">
        <v>-0.1343</v>
      </c>
      <c r="AY198" s="4">
        <v>-0.1341</v>
      </c>
      <c r="AZ198" s="4">
        <v>-0.16250000000000001</v>
      </c>
      <c r="BA198" s="4">
        <v>-0.35639999999999999</v>
      </c>
      <c r="BB198" s="4">
        <v>-0.30669999999999997</v>
      </c>
      <c r="BC198" s="4">
        <v>-0.17580000000000001</v>
      </c>
      <c r="BD198" s="4">
        <v>-0.1057</v>
      </c>
      <c r="BE198" s="4">
        <v>9.4500000000000001E-2</v>
      </c>
      <c r="BF198" s="4">
        <v>0.1527</v>
      </c>
      <c r="BG198" s="4">
        <v>-0.1089</v>
      </c>
      <c r="BH198" s="4">
        <v>-0.13689999999999999</v>
      </c>
      <c r="BI198" s="4">
        <v>-4.8599999999999997E-2</v>
      </c>
      <c r="BJ198" s="4">
        <v>-3.5499999999999997E-2</v>
      </c>
      <c r="BK198" s="4">
        <v>5.8999999999999997E-2</v>
      </c>
      <c r="BL198" s="4">
        <v>0.33800000000000002</v>
      </c>
      <c r="BM198" s="4">
        <v>0.44409999999999999</v>
      </c>
      <c r="BN198" s="4">
        <v>0.34810000000000002</v>
      </c>
      <c r="BO198" s="4">
        <v>-0.1138</v>
      </c>
      <c r="BP198" s="4">
        <v>-4.99E-2</v>
      </c>
      <c r="BQ198" s="4">
        <v>-7.3200000000000001E-2</v>
      </c>
      <c r="BR198" s="4">
        <v>6.5299999999999997E-2</v>
      </c>
      <c r="BS198" s="4">
        <v>0.46829999999999999</v>
      </c>
      <c r="BT198" s="4">
        <v>0.1285</v>
      </c>
      <c r="BU198" s="4">
        <v>0.35289999999999999</v>
      </c>
      <c r="BV198" s="4">
        <v>0.18840000000000001</v>
      </c>
      <c r="BW198" s="4">
        <v>0.2452</v>
      </c>
      <c r="BX198" s="4">
        <v>0.2467</v>
      </c>
      <c r="BY198" s="4">
        <v>-0.03</v>
      </c>
      <c r="BZ198" s="4">
        <v>-4.1200000000000001E-2</v>
      </c>
      <c r="CA198" s="4">
        <v>-8.9999999999999998E-4</v>
      </c>
      <c r="CB198" s="4">
        <v>3.6400000000000002E-2</v>
      </c>
      <c r="CC198" s="4">
        <v>6.2199999999999998E-2</v>
      </c>
      <c r="CD198" s="4">
        <v>3.95E-2</v>
      </c>
      <c r="CE198" s="4">
        <v>-6.1199999999999997E-2</v>
      </c>
      <c r="CF198" s="4">
        <v>-4.36E-2</v>
      </c>
      <c r="CG198" s="4">
        <v>4.4299999999999999E-2</v>
      </c>
      <c r="CH198" s="4">
        <v>0.1336</v>
      </c>
      <c r="CI198" s="4">
        <v>0.20849999999999999</v>
      </c>
      <c r="CJ198" s="4">
        <v>0.39</v>
      </c>
      <c r="CK198" s="4">
        <v>0.1769</v>
      </c>
      <c r="CL198" s="4">
        <v>0.1515</v>
      </c>
      <c r="CM198" s="4">
        <v>0.27889999999999998</v>
      </c>
      <c r="CN198" s="4">
        <v>0.14050000000000001</v>
      </c>
      <c r="CO198" s="4">
        <v>0.20050000000000001</v>
      </c>
      <c r="CP198" s="4">
        <v>0.26800000000000002</v>
      </c>
      <c r="CQ198" s="4">
        <v>0.22470000000000001</v>
      </c>
      <c r="CR198" s="4">
        <v>7.2700000000000001E-2</v>
      </c>
      <c r="CS198" s="4">
        <v>0.1772</v>
      </c>
      <c r="CT198" s="4">
        <v>0.2334</v>
      </c>
      <c r="CU198" s="4">
        <v>0.22819999999999999</v>
      </c>
      <c r="CV198" s="4">
        <v>0.44550000000000001</v>
      </c>
      <c r="CW198" s="4">
        <v>0.23549999999999999</v>
      </c>
      <c r="CX198" s="4">
        <v>0.22259999999999999</v>
      </c>
      <c r="CY198" s="4">
        <v>0.26229999999999998</v>
      </c>
      <c r="CZ198" s="4">
        <v>0.2107</v>
      </c>
      <c r="DA198" s="4">
        <v>0.26440000000000002</v>
      </c>
      <c r="DB198" s="4">
        <v>0.29659999999999997</v>
      </c>
      <c r="DC198" s="4">
        <v>0.21959999999999999</v>
      </c>
      <c r="DD198" s="4">
        <v>0.47389999999999999</v>
      </c>
      <c r="DE198" s="4">
        <v>0.58179999999999998</v>
      </c>
      <c r="DF198" s="4">
        <v>9.9500000000000005E-2</v>
      </c>
      <c r="DG198" s="4">
        <v>9.4E-2</v>
      </c>
      <c r="DH198" s="4">
        <v>-0.18709999999999999</v>
      </c>
      <c r="DI198" s="4">
        <v>-0.1996</v>
      </c>
      <c r="DJ198" s="4">
        <v>0.1857</v>
      </c>
      <c r="DK198" s="4">
        <v>0.1595</v>
      </c>
      <c r="DL198" s="4">
        <v>0.25430000000000003</v>
      </c>
      <c r="DM198" s="4">
        <v>0.53259999999999996</v>
      </c>
      <c r="DN198" s="4">
        <v>0.30620000000000003</v>
      </c>
    </row>
    <row r="199" spans="1:118" x14ac:dyDescent="0.45">
      <c r="A199" s="3" t="s">
        <v>21</v>
      </c>
      <c r="B199" t="s">
        <v>51</v>
      </c>
      <c r="P199">
        <v>-21</v>
      </c>
      <c r="T199">
        <v>491</v>
      </c>
      <c r="U199">
        <v>489</v>
      </c>
      <c r="V199">
        <v>673</v>
      </c>
      <c r="W199">
        <v>855</v>
      </c>
      <c r="X199">
        <v>939</v>
      </c>
      <c r="Y199">
        <v>994</v>
      </c>
      <c r="Z199">
        <v>1250</v>
      </c>
      <c r="AA199">
        <v>1620</v>
      </c>
      <c r="AB199">
        <v>1757</v>
      </c>
      <c r="AC199">
        <v>1825</v>
      </c>
      <c r="AD199">
        <v>1997</v>
      </c>
      <c r="AE199">
        <v>1908</v>
      </c>
      <c r="AF199">
        <v>2117</v>
      </c>
      <c r="AG199">
        <v>2044</v>
      </c>
      <c r="AH199">
        <v>2126</v>
      </c>
      <c r="AI199">
        <v>1980</v>
      </c>
      <c r="AJ199">
        <v>2124</v>
      </c>
      <c r="AK199">
        <v>2580</v>
      </c>
      <c r="AL199">
        <v>2898</v>
      </c>
      <c r="AM199">
        <v>3068</v>
      </c>
      <c r="AN199">
        <v>2916</v>
      </c>
      <c r="AO199">
        <v>3226</v>
      </c>
      <c r="AP199">
        <v>3095</v>
      </c>
      <c r="AQ199">
        <v>3389</v>
      </c>
      <c r="AR199">
        <v>4182</v>
      </c>
      <c r="AS199">
        <v>4580</v>
      </c>
      <c r="AT199">
        <v>3992</v>
      </c>
      <c r="AU199">
        <v>4188</v>
      </c>
      <c r="AV199">
        <v>3859</v>
      </c>
      <c r="AW199">
        <v>3692</v>
      </c>
      <c r="AX199">
        <v>3461</v>
      </c>
      <c r="AY199">
        <v>3624</v>
      </c>
      <c r="AZ199">
        <v>3250</v>
      </c>
      <c r="BA199">
        <v>2445</v>
      </c>
      <c r="BB199">
        <v>2486</v>
      </c>
      <c r="BC199">
        <v>3056</v>
      </c>
      <c r="BD199">
        <v>2986</v>
      </c>
      <c r="BE199">
        <v>2660</v>
      </c>
      <c r="BF199">
        <v>2717</v>
      </c>
      <c r="BG199">
        <v>2619</v>
      </c>
      <c r="BH199">
        <v>2459</v>
      </c>
      <c r="BI199">
        <v>2420</v>
      </c>
      <c r="BJ199">
        <v>2530</v>
      </c>
      <c r="BK199">
        <v>2696</v>
      </c>
      <c r="BL199">
        <v>3262</v>
      </c>
      <c r="BM199">
        <v>3540</v>
      </c>
      <c r="BN199">
        <v>3513</v>
      </c>
      <c r="BO199">
        <v>2308</v>
      </c>
      <c r="BP199">
        <v>3071</v>
      </c>
      <c r="BQ199">
        <v>3507</v>
      </c>
      <c r="BR199">
        <v>3964</v>
      </c>
      <c r="BS199">
        <v>3734</v>
      </c>
      <c r="BT199">
        <v>3719</v>
      </c>
      <c r="BU199">
        <v>4528</v>
      </c>
      <c r="BV199">
        <v>4485</v>
      </c>
      <c r="BW199">
        <v>4701</v>
      </c>
      <c r="BX199">
        <v>4581</v>
      </c>
      <c r="BY199">
        <v>4440</v>
      </c>
      <c r="BZ199">
        <v>5005</v>
      </c>
      <c r="CA199">
        <v>5176</v>
      </c>
      <c r="CB199">
        <v>5189</v>
      </c>
      <c r="CC199">
        <v>5289</v>
      </c>
      <c r="CD199">
        <v>5126</v>
      </c>
      <c r="CE199">
        <v>4846</v>
      </c>
      <c r="CF199">
        <v>4983</v>
      </c>
      <c r="CG199">
        <v>5455</v>
      </c>
      <c r="CH199">
        <v>5624</v>
      </c>
      <c r="CI199">
        <v>5604</v>
      </c>
      <c r="CJ199">
        <v>6567</v>
      </c>
      <c r="CK199">
        <v>6054</v>
      </c>
      <c r="CL199">
        <v>6120</v>
      </c>
      <c r="CM199">
        <v>6871</v>
      </c>
      <c r="CN199">
        <v>7301</v>
      </c>
      <c r="CO199">
        <v>7136</v>
      </c>
      <c r="CP199">
        <v>7729</v>
      </c>
      <c r="CQ199">
        <v>8383</v>
      </c>
      <c r="CR199">
        <v>8412</v>
      </c>
      <c r="CS199">
        <v>9273</v>
      </c>
      <c r="CT199">
        <v>10274</v>
      </c>
      <c r="CU199">
        <v>11004</v>
      </c>
      <c r="CV199">
        <v>11871</v>
      </c>
      <c r="CW199">
        <v>11125</v>
      </c>
      <c r="CX199">
        <v>12274</v>
      </c>
      <c r="CY199">
        <v>13564</v>
      </c>
      <c r="CZ199">
        <v>14446</v>
      </c>
      <c r="DA199">
        <v>13988</v>
      </c>
      <c r="DB199">
        <v>15840</v>
      </c>
      <c r="DC199">
        <v>16392</v>
      </c>
      <c r="DD199">
        <v>21346</v>
      </c>
      <c r="DE199">
        <v>22409</v>
      </c>
      <c r="DF199">
        <v>18479</v>
      </c>
      <c r="DG199">
        <v>20791</v>
      </c>
      <c r="DH199">
        <v>19611</v>
      </c>
      <c r="DI199">
        <v>19869</v>
      </c>
      <c r="DJ199">
        <v>22890</v>
      </c>
      <c r="DK199">
        <v>22925</v>
      </c>
      <c r="DL199">
        <v>23502</v>
      </c>
      <c r="DM199">
        <v>28490</v>
      </c>
      <c r="DN199">
        <v>28684</v>
      </c>
    </row>
    <row r="200" spans="1:118" x14ac:dyDescent="0.45">
      <c r="A200" s="3" t="s">
        <v>21</v>
      </c>
      <c r="B200" t="s">
        <v>52</v>
      </c>
      <c r="T200">
        <v>18.59</v>
      </c>
      <c r="U200">
        <v>18.09</v>
      </c>
      <c r="V200">
        <v>22.73</v>
      </c>
      <c r="W200">
        <v>26.99</v>
      </c>
      <c r="X200">
        <v>30.35</v>
      </c>
      <c r="Y200">
        <v>28.02</v>
      </c>
      <c r="Z200">
        <v>30.34</v>
      </c>
      <c r="AA200">
        <v>35.590000000000003</v>
      </c>
      <c r="AB200">
        <v>32</v>
      </c>
      <c r="AC200">
        <v>32.49</v>
      </c>
      <c r="AD200">
        <v>30.66</v>
      </c>
      <c r="AE200">
        <v>26.78</v>
      </c>
      <c r="AF200">
        <v>26.51</v>
      </c>
      <c r="AG200">
        <v>22.8</v>
      </c>
      <c r="AH200">
        <v>22.12</v>
      </c>
      <c r="AI200">
        <v>19.87</v>
      </c>
      <c r="AJ200">
        <v>20.29</v>
      </c>
      <c r="AK200">
        <v>22.94</v>
      </c>
      <c r="AL200">
        <v>24.63</v>
      </c>
      <c r="AM200">
        <v>25.32</v>
      </c>
      <c r="AN200">
        <v>23.37</v>
      </c>
      <c r="AO200">
        <v>23.52</v>
      </c>
      <c r="AP200">
        <v>22.14</v>
      </c>
      <c r="AQ200">
        <v>23.68</v>
      </c>
      <c r="AR200">
        <v>28.2</v>
      </c>
      <c r="AS200">
        <v>29.37</v>
      </c>
      <c r="AT200">
        <v>24.72</v>
      </c>
      <c r="AU200">
        <v>25.01</v>
      </c>
      <c r="AV200">
        <v>22.91</v>
      </c>
      <c r="AW200">
        <v>20.87</v>
      </c>
      <c r="AX200">
        <v>18.61</v>
      </c>
      <c r="AY200">
        <v>18.87</v>
      </c>
      <c r="AZ200">
        <v>17.32</v>
      </c>
      <c r="BA200">
        <v>13.37</v>
      </c>
      <c r="BB200">
        <v>14.28</v>
      </c>
      <c r="BC200">
        <v>18.350000000000001</v>
      </c>
      <c r="BD200">
        <v>17.8</v>
      </c>
      <c r="BE200">
        <v>16.489999999999998</v>
      </c>
      <c r="BF200">
        <v>17.34</v>
      </c>
      <c r="BG200">
        <v>16.63</v>
      </c>
      <c r="BH200">
        <v>16.649999999999999</v>
      </c>
      <c r="BI200">
        <v>17.05</v>
      </c>
      <c r="BJ200">
        <v>18.149999999999999</v>
      </c>
      <c r="BK200">
        <v>18.73</v>
      </c>
      <c r="BL200">
        <v>21.11</v>
      </c>
      <c r="BM200">
        <v>22.44</v>
      </c>
      <c r="BN200">
        <v>22.96</v>
      </c>
      <c r="BO200">
        <v>15.94</v>
      </c>
      <c r="BP200">
        <v>19.79</v>
      </c>
      <c r="BQ200">
        <v>20.399999999999999</v>
      </c>
      <c r="BR200">
        <v>22.64</v>
      </c>
      <c r="BS200">
        <v>21</v>
      </c>
      <c r="BT200">
        <v>19.899999999999999</v>
      </c>
      <c r="BU200">
        <v>23.68</v>
      </c>
      <c r="BV200">
        <v>22.73</v>
      </c>
      <c r="BW200">
        <v>21.89</v>
      </c>
      <c r="BX200">
        <v>21.03</v>
      </c>
      <c r="BY200">
        <v>21.36</v>
      </c>
      <c r="BZ200">
        <v>20.32</v>
      </c>
      <c r="CA200">
        <v>20.23</v>
      </c>
      <c r="CB200">
        <v>22.87</v>
      </c>
      <c r="CC200">
        <v>22.48</v>
      </c>
      <c r="CD200">
        <v>21.97</v>
      </c>
      <c r="CE200">
        <v>20.8</v>
      </c>
      <c r="CF200">
        <v>18.600000000000001</v>
      </c>
      <c r="CG200">
        <v>19.98</v>
      </c>
      <c r="CH200">
        <v>20.68</v>
      </c>
      <c r="CI200">
        <v>20.45</v>
      </c>
      <c r="CJ200">
        <v>24.43</v>
      </c>
      <c r="CK200">
        <v>22</v>
      </c>
      <c r="CL200">
        <v>22.77</v>
      </c>
      <c r="CM200">
        <v>25</v>
      </c>
      <c r="CN200">
        <v>17.95</v>
      </c>
      <c r="CO200">
        <v>16.68</v>
      </c>
      <c r="CP200">
        <v>17.89</v>
      </c>
      <c r="CQ200">
        <v>18.02</v>
      </c>
      <c r="CR200">
        <v>22.35</v>
      </c>
      <c r="CS200">
        <v>22.47</v>
      </c>
      <c r="CT200">
        <v>24.48</v>
      </c>
      <c r="CU200">
        <v>25.65</v>
      </c>
      <c r="CV200">
        <v>27.91</v>
      </c>
      <c r="CW200">
        <v>23.34</v>
      </c>
      <c r="CX200">
        <v>26.18</v>
      </c>
      <c r="CY200">
        <v>27.85</v>
      </c>
      <c r="CZ200">
        <v>28.03</v>
      </c>
      <c r="DA200">
        <v>24.43</v>
      </c>
      <c r="DB200">
        <v>26.26</v>
      </c>
      <c r="DC200">
        <v>26.8</v>
      </c>
      <c r="DD200">
        <v>33.81</v>
      </c>
      <c r="DE200">
        <v>33.56</v>
      </c>
      <c r="DF200">
        <v>26.84</v>
      </c>
      <c r="DG200">
        <v>27.19</v>
      </c>
      <c r="DH200">
        <v>24.02</v>
      </c>
      <c r="DI200">
        <v>23.74</v>
      </c>
      <c r="DJ200">
        <v>26.66</v>
      </c>
      <c r="DK200">
        <v>26.51</v>
      </c>
      <c r="DL200">
        <v>23.25</v>
      </c>
      <c r="DM200">
        <v>26.97</v>
      </c>
      <c r="DN200">
        <v>25.64</v>
      </c>
    </row>
    <row r="201" spans="1:118" x14ac:dyDescent="0.45">
      <c r="A201" s="3" t="s">
        <v>21</v>
      </c>
      <c r="B201" t="s">
        <v>53</v>
      </c>
      <c r="T201">
        <v>2.21</v>
      </c>
      <c r="U201">
        <v>2.21</v>
      </c>
      <c r="V201">
        <v>2.83</v>
      </c>
      <c r="W201">
        <v>3.36</v>
      </c>
      <c r="X201">
        <v>3.75</v>
      </c>
      <c r="Y201">
        <v>3.47</v>
      </c>
      <c r="Z201">
        <v>3.82</v>
      </c>
      <c r="AA201">
        <v>4.57</v>
      </c>
      <c r="AB201">
        <v>4.7300000000000004</v>
      </c>
      <c r="AC201">
        <v>5.14</v>
      </c>
      <c r="AD201">
        <v>5.23</v>
      </c>
      <c r="AE201">
        <v>4.7699999999999996</v>
      </c>
      <c r="AF201">
        <v>4.84</v>
      </c>
      <c r="AG201">
        <v>4.3600000000000003</v>
      </c>
      <c r="AH201">
        <v>4.32</v>
      </c>
      <c r="AI201">
        <v>3.93</v>
      </c>
      <c r="AJ201">
        <v>4.0599999999999996</v>
      </c>
      <c r="AK201">
        <v>4.66</v>
      </c>
      <c r="AL201">
        <v>5.01</v>
      </c>
      <c r="AM201">
        <v>5.09</v>
      </c>
      <c r="AN201">
        <v>4.66</v>
      </c>
      <c r="AO201">
        <v>4.66</v>
      </c>
      <c r="AP201">
        <v>4.3099999999999996</v>
      </c>
      <c r="AQ201">
        <v>4.57</v>
      </c>
      <c r="AR201">
        <v>5.4</v>
      </c>
      <c r="AS201">
        <v>5.69</v>
      </c>
      <c r="AT201">
        <v>4.8600000000000003</v>
      </c>
      <c r="AU201">
        <v>4.96</v>
      </c>
      <c r="AV201">
        <v>4.5</v>
      </c>
      <c r="AW201">
        <v>4.2</v>
      </c>
      <c r="AX201">
        <v>3.79</v>
      </c>
      <c r="AY201">
        <v>3.86</v>
      </c>
      <c r="AZ201">
        <v>3.45</v>
      </c>
      <c r="BA201">
        <v>2.5499999999999998</v>
      </c>
      <c r="BB201">
        <v>2.57</v>
      </c>
      <c r="BC201">
        <v>3.16</v>
      </c>
      <c r="BD201">
        <v>3.03</v>
      </c>
      <c r="BE201">
        <v>2.72</v>
      </c>
      <c r="BF201">
        <v>2.85</v>
      </c>
      <c r="BG201">
        <v>2.75</v>
      </c>
      <c r="BH201">
        <v>2.64</v>
      </c>
      <c r="BI201">
        <v>2.66</v>
      </c>
      <c r="BJ201">
        <v>2.85</v>
      </c>
      <c r="BK201">
        <v>3</v>
      </c>
      <c r="BL201">
        <v>3.51</v>
      </c>
      <c r="BM201">
        <v>3.74</v>
      </c>
      <c r="BN201">
        <v>3.72</v>
      </c>
      <c r="BO201">
        <v>2.5499999999999998</v>
      </c>
      <c r="BP201">
        <v>3.2</v>
      </c>
      <c r="BQ201">
        <v>3.24</v>
      </c>
      <c r="BR201">
        <v>3.56</v>
      </c>
      <c r="BS201">
        <v>3.27</v>
      </c>
      <c r="BT201">
        <v>3.05</v>
      </c>
      <c r="BU201">
        <v>3.74</v>
      </c>
      <c r="BV201">
        <v>3.66</v>
      </c>
      <c r="BW201">
        <v>3.52</v>
      </c>
      <c r="BX201">
        <v>3.35</v>
      </c>
      <c r="BY201">
        <v>3.21</v>
      </c>
      <c r="BZ201">
        <v>3.04</v>
      </c>
      <c r="CA201">
        <v>3.05</v>
      </c>
      <c r="CB201">
        <v>3</v>
      </c>
      <c r="CC201">
        <v>2.94</v>
      </c>
      <c r="CD201">
        <v>2.83</v>
      </c>
      <c r="CE201">
        <v>2.65</v>
      </c>
      <c r="CF201">
        <v>2.73</v>
      </c>
      <c r="CG201">
        <v>2.95</v>
      </c>
      <c r="CH201">
        <v>3.07</v>
      </c>
      <c r="CI201">
        <v>3.03</v>
      </c>
      <c r="CJ201">
        <v>3.56</v>
      </c>
      <c r="CK201">
        <v>3.23</v>
      </c>
      <c r="CL201">
        <v>3.31</v>
      </c>
      <c r="CM201">
        <v>3.66</v>
      </c>
      <c r="CN201">
        <v>3.81</v>
      </c>
      <c r="CO201">
        <v>3.66</v>
      </c>
      <c r="CP201">
        <v>3.98</v>
      </c>
      <c r="CQ201">
        <v>4.17</v>
      </c>
      <c r="CR201">
        <v>3.82</v>
      </c>
      <c r="CS201">
        <v>3.87</v>
      </c>
      <c r="CT201">
        <v>4.2300000000000004</v>
      </c>
      <c r="CU201">
        <v>4.37</v>
      </c>
      <c r="CV201">
        <v>4.6500000000000004</v>
      </c>
      <c r="CW201">
        <v>4.13</v>
      </c>
      <c r="CX201">
        <v>4.63</v>
      </c>
      <c r="CY201">
        <v>5.0199999999999996</v>
      </c>
      <c r="CZ201">
        <v>5.15</v>
      </c>
      <c r="DA201">
        <v>4.72</v>
      </c>
      <c r="DB201">
        <v>5.24</v>
      </c>
      <c r="DC201">
        <v>5.28</v>
      </c>
      <c r="DD201">
        <v>6.51</v>
      </c>
      <c r="DE201">
        <v>6.49</v>
      </c>
      <c r="DF201">
        <v>5.0599999999999996</v>
      </c>
      <c r="DG201">
        <v>5.01</v>
      </c>
      <c r="DH201">
        <v>4.51</v>
      </c>
      <c r="DI201">
        <v>4.3099999999999996</v>
      </c>
      <c r="DJ201">
        <v>4.8899999999999997</v>
      </c>
      <c r="DK201">
        <v>4.79</v>
      </c>
      <c r="DL201">
        <v>4.75</v>
      </c>
      <c r="DM201">
        <v>5.69</v>
      </c>
      <c r="DN201">
        <v>5.63</v>
      </c>
    </row>
    <row r="202" spans="1:118" x14ac:dyDescent="0.45">
      <c r="A202" s="3" t="s">
        <v>21</v>
      </c>
      <c r="B202" t="s">
        <v>54</v>
      </c>
      <c r="T202">
        <v>5.0999999999999996</v>
      </c>
      <c r="U202">
        <v>4.91</v>
      </c>
      <c r="V202">
        <v>6.33</v>
      </c>
      <c r="W202">
        <v>7.43</v>
      </c>
      <c r="X202">
        <v>8.41</v>
      </c>
      <c r="Z202">
        <v>8.76</v>
      </c>
      <c r="AA202">
        <v>10.67</v>
      </c>
      <c r="AB202">
        <v>9.84</v>
      </c>
      <c r="AC202">
        <v>5.76</v>
      </c>
      <c r="AD202">
        <v>5.94</v>
      </c>
      <c r="AE202">
        <v>5.51</v>
      </c>
      <c r="AF202">
        <v>5.63</v>
      </c>
      <c r="AG202">
        <v>5.12</v>
      </c>
      <c r="AH202">
        <v>4.96</v>
      </c>
      <c r="AI202">
        <v>4.43</v>
      </c>
      <c r="AJ202">
        <v>4.5</v>
      </c>
      <c r="AK202">
        <v>4.97</v>
      </c>
      <c r="AL202">
        <v>5.24</v>
      </c>
      <c r="AM202">
        <v>5.26</v>
      </c>
      <c r="AN202">
        <v>4.82</v>
      </c>
      <c r="AO202">
        <v>4.8099999999999996</v>
      </c>
      <c r="AP202">
        <v>4.47</v>
      </c>
      <c r="AQ202">
        <v>4.68</v>
      </c>
      <c r="AR202">
        <v>5.55</v>
      </c>
      <c r="AS202">
        <v>5.71</v>
      </c>
      <c r="AT202">
        <v>4.8</v>
      </c>
      <c r="AU202">
        <v>4.76</v>
      </c>
      <c r="AV202">
        <v>4.25</v>
      </c>
      <c r="AW202">
        <v>3.86</v>
      </c>
      <c r="AX202">
        <v>3.45</v>
      </c>
      <c r="AY202">
        <v>3.44</v>
      </c>
      <c r="AZ202">
        <v>3.01</v>
      </c>
      <c r="BA202">
        <v>2.14</v>
      </c>
      <c r="BB202">
        <v>2.08</v>
      </c>
      <c r="BC202">
        <v>2.5</v>
      </c>
      <c r="BD202">
        <v>2.38</v>
      </c>
      <c r="BE202">
        <v>2.09</v>
      </c>
      <c r="BF202">
        <v>2.15</v>
      </c>
      <c r="BG202">
        <v>2</v>
      </c>
      <c r="BH202">
        <v>1.86</v>
      </c>
      <c r="BI202">
        <v>1.81</v>
      </c>
      <c r="BJ202">
        <v>1.89</v>
      </c>
      <c r="BK202">
        <v>1.94</v>
      </c>
      <c r="BL202">
        <v>2.27</v>
      </c>
      <c r="BM202">
        <v>2.38</v>
      </c>
      <c r="BN202">
        <v>2.33</v>
      </c>
      <c r="BO202">
        <v>1.57</v>
      </c>
      <c r="BP202">
        <v>1.97</v>
      </c>
      <c r="BQ202">
        <v>2.02</v>
      </c>
      <c r="BR202">
        <v>2.27</v>
      </c>
      <c r="BS202">
        <v>2.11</v>
      </c>
      <c r="BT202">
        <v>2.0299999999999998</v>
      </c>
      <c r="BU202">
        <v>2.48</v>
      </c>
      <c r="BV202">
        <v>2.44</v>
      </c>
      <c r="BW202">
        <v>2.37</v>
      </c>
      <c r="BX202">
        <v>2.27</v>
      </c>
      <c r="BY202">
        <v>2.1800000000000002</v>
      </c>
      <c r="BZ202">
        <v>2.14</v>
      </c>
      <c r="CA202">
        <v>2.21</v>
      </c>
      <c r="CB202">
        <v>2.2400000000000002</v>
      </c>
      <c r="CC202">
        <v>2.31</v>
      </c>
      <c r="CD202">
        <v>2.19</v>
      </c>
      <c r="CE202">
        <v>2</v>
      </c>
      <c r="CF202">
        <v>2.11</v>
      </c>
      <c r="CG202">
        <v>2.2599999999999998</v>
      </c>
      <c r="CH202">
        <v>2.33</v>
      </c>
      <c r="CI202">
        <v>2.27</v>
      </c>
      <c r="CJ202">
        <v>2.67</v>
      </c>
      <c r="CK202">
        <v>2.42</v>
      </c>
      <c r="CL202">
        <v>2.46</v>
      </c>
      <c r="CM202">
        <v>2.72</v>
      </c>
      <c r="CN202">
        <v>2.78</v>
      </c>
      <c r="CO202">
        <v>2.5299999999999998</v>
      </c>
      <c r="CP202">
        <v>2.71</v>
      </c>
      <c r="CQ202">
        <v>2.81</v>
      </c>
      <c r="CR202">
        <v>2.57</v>
      </c>
      <c r="CS202">
        <v>2.66</v>
      </c>
      <c r="CT202">
        <v>2.97</v>
      </c>
      <c r="CU202">
        <v>3.06</v>
      </c>
      <c r="CV202">
        <v>3.32</v>
      </c>
      <c r="CW202">
        <v>2.93</v>
      </c>
      <c r="CX202">
        <v>3.22</v>
      </c>
      <c r="CY202">
        <v>3.46</v>
      </c>
      <c r="CZ202">
        <v>3.59</v>
      </c>
      <c r="DA202">
        <v>3.37</v>
      </c>
      <c r="DB202">
        <v>3.8</v>
      </c>
      <c r="DC202">
        <v>3.8</v>
      </c>
      <c r="DD202">
        <v>4.7300000000000004</v>
      </c>
      <c r="DE202">
        <v>4.7</v>
      </c>
      <c r="DF202">
        <v>3.85</v>
      </c>
      <c r="DG202">
        <v>3.96</v>
      </c>
      <c r="DH202">
        <v>3.5</v>
      </c>
      <c r="DI202">
        <v>3.37</v>
      </c>
      <c r="DJ202">
        <v>3.85</v>
      </c>
      <c r="DK202">
        <v>3.81</v>
      </c>
      <c r="DL202">
        <v>3.63</v>
      </c>
      <c r="DM202">
        <v>4.33</v>
      </c>
      <c r="DN202">
        <v>4.2300000000000004</v>
      </c>
    </row>
    <row r="203" spans="1:118" x14ac:dyDescent="0.45">
      <c r="A203" s="3" t="s">
        <v>21</v>
      </c>
      <c r="B203" t="s">
        <v>55</v>
      </c>
      <c r="T203">
        <v>13.12</v>
      </c>
      <c r="U203">
        <v>12.03</v>
      </c>
      <c r="V203">
        <v>18.34</v>
      </c>
      <c r="W203">
        <v>19.96</v>
      </c>
      <c r="X203">
        <v>25.88</v>
      </c>
      <c r="Y203">
        <v>23.14</v>
      </c>
      <c r="Z203">
        <v>23.67</v>
      </c>
      <c r="AA203">
        <v>27.27</v>
      </c>
      <c r="AB203">
        <v>28.5</v>
      </c>
      <c r="AC203">
        <v>38.92</v>
      </c>
      <c r="AD203">
        <v>29.17</v>
      </c>
      <c r="AE203">
        <v>40.04</v>
      </c>
      <c r="AF203">
        <v>32.520000000000003</v>
      </c>
      <c r="AG203">
        <v>20.58</v>
      </c>
      <c r="AH203">
        <v>24.06</v>
      </c>
      <c r="AI203">
        <v>14.97</v>
      </c>
      <c r="AJ203">
        <v>16.989999999999998</v>
      </c>
      <c r="AK203">
        <v>18.829999999999998</v>
      </c>
      <c r="AL203">
        <v>20</v>
      </c>
      <c r="AM203">
        <v>20.85</v>
      </c>
      <c r="AN203">
        <v>18.100000000000001</v>
      </c>
      <c r="AO203">
        <v>20.05</v>
      </c>
      <c r="AP203">
        <v>18.8</v>
      </c>
      <c r="AQ203">
        <v>21.04</v>
      </c>
      <c r="AR203">
        <v>20.81</v>
      </c>
      <c r="AS203">
        <v>23.87</v>
      </c>
      <c r="AT203">
        <v>18.399999999999999</v>
      </c>
      <c r="AU203">
        <v>19.18</v>
      </c>
      <c r="AV203">
        <v>18.66</v>
      </c>
      <c r="AW203">
        <v>17.399999999999999</v>
      </c>
      <c r="AX203">
        <v>17.34</v>
      </c>
      <c r="AY203">
        <v>17.7</v>
      </c>
      <c r="AZ203">
        <v>17.28</v>
      </c>
      <c r="BA203">
        <v>13.55</v>
      </c>
      <c r="BB203">
        <v>9.8000000000000007</v>
      </c>
      <c r="BC203">
        <v>12.65</v>
      </c>
      <c r="BD203">
        <v>8.9</v>
      </c>
      <c r="BE203">
        <v>7.07</v>
      </c>
      <c r="BF203">
        <v>7.95</v>
      </c>
      <c r="BG203">
        <v>8.56</v>
      </c>
      <c r="BH203">
        <v>12.06</v>
      </c>
      <c r="BI203">
        <v>13.16</v>
      </c>
      <c r="BJ203">
        <v>13.98</v>
      </c>
      <c r="BK203">
        <v>11.47</v>
      </c>
      <c r="BL203">
        <v>11.89</v>
      </c>
      <c r="BM203">
        <v>13.93</v>
      </c>
      <c r="BN203">
        <v>15.12</v>
      </c>
      <c r="BO203">
        <v>9.7799999999999994</v>
      </c>
      <c r="BP203">
        <v>14.26</v>
      </c>
      <c r="BQ203">
        <v>16.809999999999999</v>
      </c>
      <c r="BR203">
        <v>18.23</v>
      </c>
      <c r="BS203">
        <v>17.8</v>
      </c>
      <c r="BT203">
        <v>17.399999999999999</v>
      </c>
      <c r="BU203">
        <v>14.38</v>
      </c>
      <c r="BV203">
        <v>14.46</v>
      </c>
      <c r="BW203">
        <v>13.91</v>
      </c>
      <c r="BX203">
        <v>12.05</v>
      </c>
      <c r="BY203">
        <v>14.53</v>
      </c>
      <c r="BZ203">
        <v>13.42</v>
      </c>
      <c r="CA203">
        <v>13.35</v>
      </c>
      <c r="CB203">
        <v>12.66</v>
      </c>
      <c r="CC203">
        <v>13.16</v>
      </c>
      <c r="CD203">
        <v>10.81</v>
      </c>
      <c r="CE203">
        <v>11.25</v>
      </c>
      <c r="CF203">
        <v>12.1</v>
      </c>
      <c r="CG203">
        <v>13.99</v>
      </c>
      <c r="CH203">
        <v>13.65</v>
      </c>
      <c r="CI203">
        <v>13.15</v>
      </c>
      <c r="CJ203">
        <v>15.79</v>
      </c>
      <c r="CK203">
        <v>12.85</v>
      </c>
      <c r="CL203">
        <v>14.15</v>
      </c>
      <c r="CM203">
        <v>17.13</v>
      </c>
      <c r="CN203">
        <v>17</v>
      </c>
      <c r="CO203">
        <v>17.350000000000001</v>
      </c>
      <c r="CP203">
        <v>18.2</v>
      </c>
      <c r="CQ203">
        <v>18.47</v>
      </c>
      <c r="CR203">
        <v>14.49</v>
      </c>
      <c r="CS203">
        <v>18.62</v>
      </c>
      <c r="CT203">
        <v>17.41</v>
      </c>
      <c r="CU203">
        <v>16.79</v>
      </c>
      <c r="CV203">
        <v>17.75</v>
      </c>
      <c r="CW203">
        <v>15.4</v>
      </c>
      <c r="CX203">
        <v>15.71</v>
      </c>
      <c r="CY203">
        <v>17.89</v>
      </c>
      <c r="CZ203">
        <v>20.66</v>
      </c>
      <c r="DA203">
        <v>16.940000000000001</v>
      </c>
      <c r="DB203">
        <v>23.63</v>
      </c>
      <c r="DC203">
        <v>20.49</v>
      </c>
      <c r="DD203">
        <v>25.43</v>
      </c>
      <c r="DE203">
        <v>27.29</v>
      </c>
      <c r="DF203">
        <v>21.97</v>
      </c>
      <c r="DG203">
        <v>22.85</v>
      </c>
      <c r="DH203">
        <v>18.149999999999999</v>
      </c>
      <c r="DI203">
        <v>19.22</v>
      </c>
      <c r="DJ203">
        <v>21.09</v>
      </c>
      <c r="DK203">
        <v>19.940000000000001</v>
      </c>
      <c r="DL203">
        <v>19.329999999999998</v>
      </c>
      <c r="DN203">
        <v>65.06</v>
      </c>
    </row>
    <row r="204" spans="1:118" x14ac:dyDescent="0.45">
      <c r="A204" s="3" t="s">
        <v>21</v>
      </c>
      <c r="B204" t="s">
        <v>56</v>
      </c>
      <c r="T204">
        <v>11.89</v>
      </c>
      <c r="U204">
        <v>11.54</v>
      </c>
      <c r="V204">
        <v>17.100000000000001</v>
      </c>
      <c r="W204">
        <v>18.579999999999998</v>
      </c>
      <c r="X204">
        <v>23.55</v>
      </c>
      <c r="Y204">
        <v>19.059999999999999</v>
      </c>
      <c r="Z204">
        <v>20.59</v>
      </c>
      <c r="AA204">
        <v>23.86</v>
      </c>
      <c r="AB204">
        <v>24.67</v>
      </c>
      <c r="AC204">
        <v>36.159999999999997</v>
      </c>
      <c r="AD204">
        <v>27.07</v>
      </c>
      <c r="AE204">
        <v>36.880000000000003</v>
      </c>
      <c r="AF204">
        <v>31.43</v>
      </c>
      <c r="AG204">
        <v>19.8</v>
      </c>
      <c r="AH204">
        <v>23.28</v>
      </c>
      <c r="AI204">
        <v>14.74</v>
      </c>
      <c r="AJ204">
        <v>15.68</v>
      </c>
      <c r="AK204">
        <v>17.489999999999998</v>
      </c>
      <c r="AL204">
        <v>18.670000000000002</v>
      </c>
      <c r="AM204">
        <v>19.23</v>
      </c>
      <c r="AN204">
        <v>17.690000000000001</v>
      </c>
      <c r="AO204">
        <v>19.440000000000001</v>
      </c>
      <c r="AP204">
        <v>18.059999999999999</v>
      </c>
      <c r="AQ204">
        <v>20.14</v>
      </c>
      <c r="AR204">
        <v>19.739999999999998</v>
      </c>
      <c r="AS204">
        <v>22.4</v>
      </c>
      <c r="AT204">
        <v>17.28</v>
      </c>
      <c r="AU204">
        <v>17.989999999999998</v>
      </c>
      <c r="AV204">
        <v>17.53</v>
      </c>
      <c r="AW204">
        <v>15.67</v>
      </c>
      <c r="AX204">
        <v>15.66</v>
      </c>
      <c r="AY204">
        <v>16.079999999999998</v>
      </c>
      <c r="AZ204">
        <v>15.36</v>
      </c>
      <c r="BA204">
        <v>12.78</v>
      </c>
      <c r="BB204">
        <v>9.33</v>
      </c>
      <c r="BC204">
        <v>12.03</v>
      </c>
      <c r="BD204">
        <v>8.65</v>
      </c>
      <c r="BE204">
        <v>6.87</v>
      </c>
      <c r="BF204">
        <v>7.74</v>
      </c>
      <c r="BG204">
        <v>8.2899999999999991</v>
      </c>
      <c r="BH204">
        <v>11.52</v>
      </c>
      <c r="BI204">
        <v>12.6</v>
      </c>
      <c r="BJ204">
        <v>13.38</v>
      </c>
      <c r="BK204">
        <v>11.1</v>
      </c>
      <c r="BL204">
        <v>11.53</v>
      </c>
      <c r="BM204">
        <v>13.43</v>
      </c>
      <c r="BN204">
        <v>14.5</v>
      </c>
      <c r="BO204">
        <v>9.39</v>
      </c>
      <c r="BP204">
        <v>13.66</v>
      </c>
      <c r="BQ204">
        <v>16.100000000000001</v>
      </c>
      <c r="BR204">
        <v>17.239999999999998</v>
      </c>
      <c r="BS204">
        <v>16.579999999999998</v>
      </c>
      <c r="BT204">
        <v>16.62</v>
      </c>
      <c r="BU204">
        <v>13.91</v>
      </c>
      <c r="BV204">
        <v>14.09</v>
      </c>
      <c r="BW204">
        <v>13.63</v>
      </c>
      <c r="BX204">
        <v>11.72</v>
      </c>
      <c r="BY204">
        <v>14</v>
      </c>
      <c r="BZ204">
        <v>12.9</v>
      </c>
      <c r="CA204">
        <v>12.74</v>
      </c>
      <c r="CB204">
        <v>12.29</v>
      </c>
      <c r="CC204">
        <v>12.89</v>
      </c>
      <c r="CD204">
        <v>10.64</v>
      </c>
      <c r="CE204">
        <v>11.18</v>
      </c>
      <c r="CF204">
        <v>11.85</v>
      </c>
      <c r="CG204">
        <v>13.62</v>
      </c>
      <c r="CH204">
        <v>13.35</v>
      </c>
      <c r="CI204">
        <v>12.85</v>
      </c>
      <c r="CJ204">
        <v>15.3</v>
      </c>
      <c r="CK204">
        <v>12.48</v>
      </c>
      <c r="CL204">
        <v>13.65</v>
      </c>
      <c r="CM204">
        <v>16.63</v>
      </c>
      <c r="CN204">
        <v>16.23</v>
      </c>
      <c r="CO204">
        <v>16.25</v>
      </c>
      <c r="CP204">
        <v>17.05</v>
      </c>
      <c r="CQ204">
        <v>17.07</v>
      </c>
      <c r="CR204">
        <v>13.56</v>
      </c>
      <c r="CS204">
        <v>16.73</v>
      </c>
      <c r="CT204">
        <v>15.86</v>
      </c>
      <c r="CU204">
        <v>15.39</v>
      </c>
      <c r="CV204">
        <v>16.399999999999999</v>
      </c>
      <c r="CW204">
        <v>14.43</v>
      </c>
      <c r="CX204">
        <v>14.64</v>
      </c>
      <c r="CY204">
        <v>16.61</v>
      </c>
      <c r="CZ204">
        <v>18.89</v>
      </c>
      <c r="DA204">
        <v>15.78</v>
      </c>
      <c r="DB204">
        <v>22.15</v>
      </c>
      <c r="DC204">
        <v>19.489999999999998</v>
      </c>
      <c r="DD204">
        <v>24.54</v>
      </c>
      <c r="DE204">
        <v>26.34</v>
      </c>
      <c r="DF204">
        <v>21.25</v>
      </c>
      <c r="DG204">
        <v>21.88</v>
      </c>
      <c r="DH204">
        <v>18.309999999999999</v>
      </c>
      <c r="DI204">
        <v>19.48</v>
      </c>
      <c r="DJ204">
        <v>21.15</v>
      </c>
      <c r="DK204">
        <v>20.11</v>
      </c>
      <c r="DL204">
        <v>20.059999999999999</v>
      </c>
      <c r="DM204">
        <v>26.01</v>
      </c>
      <c r="DN204">
        <v>25.66</v>
      </c>
    </row>
    <row r="205" spans="1:118" x14ac:dyDescent="0.45">
      <c r="A205" s="3" t="s">
        <v>21</v>
      </c>
      <c r="B205" t="s">
        <v>57</v>
      </c>
      <c r="P205">
        <v>0.27</v>
      </c>
      <c r="T205">
        <v>0.09</v>
      </c>
      <c r="U205">
        <v>0.06</v>
      </c>
      <c r="V205">
        <v>0.05</v>
      </c>
      <c r="W205">
        <v>0.04</v>
      </c>
      <c r="X205">
        <v>0.13</v>
      </c>
      <c r="Z205">
        <v>0.73</v>
      </c>
      <c r="AA205">
        <v>0.65</v>
      </c>
      <c r="AB205">
        <v>0.56999999999999995</v>
      </c>
      <c r="AC205">
        <v>0.26</v>
      </c>
      <c r="AD205">
        <v>0.24</v>
      </c>
      <c r="AE205">
        <v>0.22</v>
      </c>
      <c r="AF205">
        <v>0.22</v>
      </c>
      <c r="AG205">
        <v>0.19</v>
      </c>
      <c r="AH205">
        <v>0.17</v>
      </c>
      <c r="AI205">
        <v>0.15</v>
      </c>
      <c r="AJ205">
        <v>0.12</v>
      </c>
      <c r="AK205">
        <v>0.1</v>
      </c>
      <c r="AL205">
        <v>0.18</v>
      </c>
      <c r="AM205">
        <v>0.41</v>
      </c>
      <c r="AN205">
        <v>0.39</v>
      </c>
      <c r="AO205">
        <v>0.49</v>
      </c>
      <c r="AP205">
        <v>0.39</v>
      </c>
      <c r="AQ205">
        <v>0.36</v>
      </c>
      <c r="AR205">
        <v>0.35</v>
      </c>
      <c r="AS205">
        <v>0.35</v>
      </c>
      <c r="AT205">
        <v>0.27</v>
      </c>
      <c r="AU205">
        <v>0.3</v>
      </c>
      <c r="AV205">
        <v>0.26</v>
      </c>
      <c r="AW205">
        <v>0.25</v>
      </c>
      <c r="AX205">
        <v>0.24</v>
      </c>
      <c r="AY205">
        <v>0.22</v>
      </c>
      <c r="AZ205">
        <v>0.22</v>
      </c>
      <c r="BA205">
        <v>0.23</v>
      </c>
      <c r="BB205">
        <v>0.22</v>
      </c>
      <c r="BC205">
        <v>0.21</v>
      </c>
      <c r="BD205">
        <v>0.21</v>
      </c>
      <c r="BE205">
        <v>0.2</v>
      </c>
      <c r="BF205">
        <v>0.19</v>
      </c>
      <c r="BG205">
        <v>0.19</v>
      </c>
      <c r="BH205">
        <v>0.2</v>
      </c>
      <c r="BI205">
        <v>0.18</v>
      </c>
      <c r="BJ205">
        <v>0.18</v>
      </c>
      <c r="BK205">
        <v>0.17</v>
      </c>
      <c r="BL205">
        <v>0.17</v>
      </c>
      <c r="BM205">
        <v>0.16</v>
      </c>
      <c r="BN205">
        <v>0.16</v>
      </c>
      <c r="BO205">
        <v>0.16</v>
      </c>
      <c r="BP205">
        <v>0.15</v>
      </c>
      <c r="BQ205">
        <v>0.27</v>
      </c>
      <c r="BR205">
        <v>0.26</v>
      </c>
      <c r="BS205">
        <v>0.25</v>
      </c>
      <c r="BT205">
        <v>0.25</v>
      </c>
      <c r="BU205">
        <v>0.24</v>
      </c>
      <c r="BV205">
        <v>0.24</v>
      </c>
      <c r="BW205">
        <v>0.24</v>
      </c>
      <c r="BX205">
        <v>0.24</v>
      </c>
      <c r="BY205">
        <v>0.23</v>
      </c>
      <c r="BZ205">
        <v>0.56000000000000005</v>
      </c>
      <c r="CA205">
        <v>0.56999999999999995</v>
      </c>
      <c r="CB205">
        <v>0.56999999999999995</v>
      </c>
      <c r="CC205">
        <v>0.56999999999999995</v>
      </c>
      <c r="CD205">
        <v>0.55000000000000004</v>
      </c>
      <c r="CE205">
        <v>0.53</v>
      </c>
      <c r="CF205">
        <v>0.53</v>
      </c>
      <c r="CG205">
        <v>0.52</v>
      </c>
      <c r="CH205">
        <v>0.5</v>
      </c>
      <c r="CI205">
        <v>0.48</v>
      </c>
      <c r="CJ205">
        <v>0.45</v>
      </c>
      <c r="CK205">
        <v>0.44</v>
      </c>
      <c r="CL205">
        <v>0.4</v>
      </c>
      <c r="CM205">
        <v>0.39</v>
      </c>
      <c r="CN205">
        <v>0.38</v>
      </c>
      <c r="CO205">
        <v>0.35</v>
      </c>
      <c r="CP205">
        <v>0.31</v>
      </c>
      <c r="CQ205">
        <v>0.28999999999999998</v>
      </c>
      <c r="CR205">
        <v>0.5</v>
      </c>
      <c r="CS205">
        <v>0.53</v>
      </c>
      <c r="CT205">
        <v>0.52</v>
      </c>
      <c r="CU205">
        <v>0.53</v>
      </c>
      <c r="CV205">
        <v>0.51</v>
      </c>
      <c r="CW205">
        <v>0.49</v>
      </c>
      <c r="CX205">
        <v>0.5</v>
      </c>
      <c r="CY205">
        <v>0.62</v>
      </c>
      <c r="CZ205">
        <v>0.6</v>
      </c>
      <c r="DA205">
        <v>0.59</v>
      </c>
      <c r="DB205">
        <v>0.56000000000000005</v>
      </c>
      <c r="DC205">
        <v>0.54</v>
      </c>
      <c r="DD205">
        <v>0.52</v>
      </c>
      <c r="DE205">
        <v>0.86</v>
      </c>
      <c r="DF205">
        <v>1.03</v>
      </c>
      <c r="DG205">
        <v>1</v>
      </c>
      <c r="DH205">
        <v>0.9</v>
      </c>
      <c r="DI205">
        <v>0.85</v>
      </c>
      <c r="DJ205">
        <v>0.79</v>
      </c>
      <c r="DK205">
        <v>0.75</v>
      </c>
      <c r="DL205">
        <v>0.71</v>
      </c>
      <c r="DM205">
        <v>0.7</v>
      </c>
      <c r="DN205">
        <v>0.71</v>
      </c>
    </row>
    <row r="206" spans="1:118" x14ac:dyDescent="0.45">
      <c r="A206" s="3" t="s">
        <v>21</v>
      </c>
      <c r="B206" t="s">
        <v>58</v>
      </c>
      <c r="Q206">
        <v>63.74</v>
      </c>
      <c r="R206">
        <v>48.25</v>
      </c>
      <c r="S206">
        <v>66.56</v>
      </c>
      <c r="T206">
        <v>18.899999999999999</v>
      </c>
      <c r="U206">
        <v>98.55</v>
      </c>
      <c r="V206">
        <v>61.49</v>
      </c>
      <c r="W206">
        <v>77.34</v>
      </c>
      <c r="X206">
        <v>18.11</v>
      </c>
      <c r="Y206">
        <v>13.2</v>
      </c>
      <c r="Z206">
        <v>16.100000000000001</v>
      </c>
      <c r="AA206">
        <v>13.57</v>
      </c>
      <c r="AB206">
        <v>29.75</v>
      </c>
      <c r="AC206">
        <v>27.81</v>
      </c>
      <c r="AD206">
        <v>31.35</v>
      </c>
      <c r="AE206">
        <v>29.41</v>
      </c>
      <c r="AF206">
        <v>29.2</v>
      </c>
      <c r="AG206">
        <v>49.66</v>
      </c>
      <c r="AH206">
        <v>48.07</v>
      </c>
      <c r="AI206">
        <v>49.52</v>
      </c>
      <c r="AJ206">
        <v>51.84</v>
      </c>
      <c r="AK206">
        <v>84.49</v>
      </c>
      <c r="AL206">
        <v>71.7</v>
      </c>
      <c r="AM206">
        <v>22.49</v>
      </c>
      <c r="AN206">
        <v>14.54</v>
      </c>
      <c r="AO206">
        <v>20.91</v>
      </c>
      <c r="AP206">
        <v>17.29</v>
      </c>
      <c r="AQ206">
        <v>16.309999999999999</v>
      </c>
      <c r="AR206">
        <v>17.059999999999999</v>
      </c>
      <c r="AS206">
        <v>24.12</v>
      </c>
      <c r="AT206">
        <v>22.32</v>
      </c>
      <c r="AU206">
        <v>21.31</v>
      </c>
      <c r="AV206">
        <v>19.940000000000001</v>
      </c>
      <c r="AW206">
        <v>28</v>
      </c>
      <c r="AX206">
        <v>25.74</v>
      </c>
      <c r="AY206">
        <v>23.22</v>
      </c>
      <c r="AZ206">
        <v>16.940000000000001</v>
      </c>
      <c r="BA206">
        <v>25.63</v>
      </c>
      <c r="BB206">
        <v>18.79</v>
      </c>
      <c r="BC206">
        <v>18.350000000000001</v>
      </c>
      <c r="BD206">
        <v>15.88</v>
      </c>
      <c r="BE206">
        <v>22.8</v>
      </c>
      <c r="BF206">
        <v>19.440000000000001</v>
      </c>
      <c r="BG206">
        <v>19.63</v>
      </c>
      <c r="BH206">
        <v>12.07</v>
      </c>
      <c r="BI206">
        <v>21.26</v>
      </c>
      <c r="BJ206">
        <v>19.73</v>
      </c>
      <c r="BK206">
        <v>21.25</v>
      </c>
      <c r="BL206">
        <v>15.34</v>
      </c>
      <c r="BM206">
        <v>22.26</v>
      </c>
      <c r="BN206">
        <v>18.04</v>
      </c>
      <c r="BO206">
        <v>21.39</v>
      </c>
      <c r="BP206">
        <v>18.809999999999999</v>
      </c>
      <c r="BQ206">
        <v>21.26</v>
      </c>
      <c r="BR206">
        <v>18.79</v>
      </c>
      <c r="BS206">
        <v>21.38</v>
      </c>
      <c r="BT206">
        <v>18.29</v>
      </c>
      <c r="BU206">
        <v>25.97</v>
      </c>
      <c r="BV206">
        <v>22.57</v>
      </c>
      <c r="BW206">
        <v>24.08</v>
      </c>
      <c r="BX206">
        <v>18.68</v>
      </c>
      <c r="BY206">
        <v>22.33</v>
      </c>
      <c r="BZ206">
        <v>15.53</v>
      </c>
      <c r="CA206">
        <v>16.440000000000001</v>
      </c>
      <c r="CB206">
        <v>4.83</v>
      </c>
      <c r="CC206">
        <v>10.52</v>
      </c>
      <c r="CD206">
        <v>11.43</v>
      </c>
      <c r="CE206">
        <v>12.42</v>
      </c>
      <c r="CF206">
        <v>10.65</v>
      </c>
      <c r="CG206">
        <v>11.36</v>
      </c>
      <c r="CH206">
        <v>12.09</v>
      </c>
      <c r="CI206">
        <v>12.84</v>
      </c>
      <c r="CJ206">
        <v>10.62</v>
      </c>
      <c r="CK206">
        <v>12.46</v>
      </c>
      <c r="CL206">
        <v>11.94</v>
      </c>
      <c r="CM206">
        <v>14.25</v>
      </c>
      <c r="CN206">
        <v>12.35</v>
      </c>
      <c r="CO206">
        <v>13.25</v>
      </c>
      <c r="CP206">
        <v>11.04</v>
      </c>
      <c r="CQ206">
        <v>16.899999999999999</v>
      </c>
      <c r="CR206">
        <v>9.4600000000000009</v>
      </c>
      <c r="CS206">
        <v>10.77</v>
      </c>
      <c r="CT206">
        <v>8.58</v>
      </c>
      <c r="CU206">
        <v>10.31</v>
      </c>
      <c r="CV206">
        <v>7.44</v>
      </c>
      <c r="CW206">
        <v>14.42</v>
      </c>
      <c r="CX206">
        <v>10.37</v>
      </c>
      <c r="CY206">
        <v>12.98</v>
      </c>
      <c r="CZ206">
        <v>8.86</v>
      </c>
      <c r="DA206">
        <v>15.67</v>
      </c>
      <c r="DB206">
        <v>12.43</v>
      </c>
      <c r="DC206">
        <v>13.13</v>
      </c>
      <c r="DD206">
        <v>9.69</v>
      </c>
      <c r="DE206">
        <v>15.48</v>
      </c>
      <c r="DF206">
        <v>6.52</v>
      </c>
      <c r="DG206">
        <v>6.25</v>
      </c>
      <c r="DH206">
        <v>5.28</v>
      </c>
      <c r="DI206">
        <v>7.26</v>
      </c>
      <c r="DJ206">
        <v>6.29</v>
      </c>
      <c r="DK206">
        <v>6.1</v>
      </c>
      <c r="DL206">
        <v>8.41</v>
      </c>
      <c r="DM206">
        <v>8.58</v>
      </c>
      <c r="DN206">
        <v>8.02</v>
      </c>
    </row>
    <row r="207" spans="1:118" x14ac:dyDescent="0.45">
      <c r="A207" s="3" t="s">
        <v>21</v>
      </c>
      <c r="B207" t="s">
        <v>64</v>
      </c>
      <c r="P207">
        <v>0.94</v>
      </c>
      <c r="T207">
        <v>0.88</v>
      </c>
      <c r="U207">
        <v>0.89</v>
      </c>
      <c r="V207">
        <v>0.9</v>
      </c>
      <c r="W207">
        <v>0.95</v>
      </c>
      <c r="X207">
        <v>0.89</v>
      </c>
      <c r="Z207">
        <v>0.83</v>
      </c>
      <c r="AA207">
        <v>0.8</v>
      </c>
      <c r="AB207">
        <v>0.74</v>
      </c>
      <c r="AC207">
        <v>1.39</v>
      </c>
      <c r="AD207">
        <v>1.29</v>
      </c>
      <c r="AE207">
        <v>1.29</v>
      </c>
      <c r="AF207">
        <v>1.08</v>
      </c>
      <c r="AG207">
        <v>0.95</v>
      </c>
      <c r="AH207">
        <v>1.03</v>
      </c>
      <c r="AI207">
        <v>1.06</v>
      </c>
      <c r="AJ207">
        <v>1.06</v>
      </c>
      <c r="AK207">
        <v>0.89</v>
      </c>
      <c r="AL207">
        <v>0.86</v>
      </c>
      <c r="AM207">
        <v>1.37</v>
      </c>
      <c r="AN207">
        <v>1.4</v>
      </c>
      <c r="AO207">
        <v>0.99</v>
      </c>
      <c r="AP207">
        <v>0.96</v>
      </c>
      <c r="AQ207">
        <v>1.03</v>
      </c>
      <c r="AR207">
        <v>1.01</v>
      </c>
      <c r="AS207">
        <v>0.94</v>
      </c>
      <c r="AT207">
        <v>0.97</v>
      </c>
      <c r="AU207">
        <v>0.95</v>
      </c>
      <c r="AV207">
        <v>1.04</v>
      </c>
      <c r="AW207">
        <v>1.0900000000000001</v>
      </c>
      <c r="AX207">
        <v>1.03</v>
      </c>
      <c r="AY207">
        <v>1.06</v>
      </c>
      <c r="AZ207">
        <v>0.96</v>
      </c>
      <c r="BA207">
        <v>0.97</v>
      </c>
      <c r="BB207">
        <v>0.87</v>
      </c>
      <c r="BC207">
        <v>0.93</v>
      </c>
      <c r="BD207">
        <v>0.91</v>
      </c>
      <c r="BE207">
        <v>1</v>
      </c>
      <c r="BF207">
        <v>1.07</v>
      </c>
      <c r="BG207">
        <v>1.17</v>
      </c>
      <c r="BH207">
        <v>1.19</v>
      </c>
      <c r="BI207">
        <v>1.31</v>
      </c>
      <c r="BJ207">
        <v>1.35</v>
      </c>
      <c r="BK207">
        <v>1.0900000000000001</v>
      </c>
      <c r="BL207">
        <v>1.32</v>
      </c>
      <c r="BM207">
        <v>1.35</v>
      </c>
      <c r="BN207">
        <v>1.3</v>
      </c>
      <c r="BO207">
        <v>1.43</v>
      </c>
      <c r="BP207">
        <v>1.38</v>
      </c>
      <c r="BQ207">
        <v>1.08</v>
      </c>
      <c r="BR207">
        <v>1.08</v>
      </c>
      <c r="BS207">
        <v>1.18</v>
      </c>
      <c r="BT207">
        <v>1.22</v>
      </c>
      <c r="BU207">
        <v>1.36</v>
      </c>
      <c r="BV207">
        <v>1.39</v>
      </c>
      <c r="BW207">
        <v>0.92</v>
      </c>
      <c r="BX207">
        <v>0.95</v>
      </c>
      <c r="BY207">
        <v>1.1599999999999999</v>
      </c>
      <c r="BZ207">
        <v>1.1000000000000001</v>
      </c>
      <c r="CA207">
        <v>1.1299999999999999</v>
      </c>
      <c r="CB207">
        <v>1.18</v>
      </c>
      <c r="CC207">
        <v>1.1299999999999999</v>
      </c>
      <c r="CD207">
        <v>1.1000000000000001</v>
      </c>
      <c r="CE207">
        <v>1.1599999999999999</v>
      </c>
      <c r="CF207">
        <v>1.1000000000000001</v>
      </c>
      <c r="CG207">
        <v>1.1000000000000001</v>
      </c>
      <c r="CH207">
        <v>1.08</v>
      </c>
      <c r="CI207">
        <v>1.1299999999999999</v>
      </c>
      <c r="CJ207">
        <v>1.17</v>
      </c>
      <c r="CK207">
        <v>1.24</v>
      </c>
      <c r="CL207">
        <v>1.22</v>
      </c>
      <c r="CM207">
        <v>1.07</v>
      </c>
      <c r="CN207">
        <v>1.1000000000000001</v>
      </c>
      <c r="CO207">
        <v>1.21</v>
      </c>
      <c r="CP207">
        <v>1.17</v>
      </c>
      <c r="CQ207">
        <v>1.17</v>
      </c>
      <c r="CR207">
        <v>1.1399999999999999</v>
      </c>
      <c r="CS207">
        <v>1.1200000000000001</v>
      </c>
      <c r="CT207">
        <v>1.1299999999999999</v>
      </c>
      <c r="CU207">
        <v>1.1499999999999999</v>
      </c>
      <c r="CV207">
        <v>1.1499999999999999</v>
      </c>
      <c r="CW207">
        <v>1.1399999999999999</v>
      </c>
      <c r="CX207">
        <v>1.1399999999999999</v>
      </c>
      <c r="CY207">
        <v>1.36</v>
      </c>
      <c r="CZ207">
        <v>1.19</v>
      </c>
      <c r="DA207">
        <v>1.19</v>
      </c>
      <c r="DB207">
        <v>1.08</v>
      </c>
      <c r="DC207">
        <v>1.1299999999999999</v>
      </c>
      <c r="DD207">
        <v>0.89</v>
      </c>
      <c r="DE207">
        <v>1.41</v>
      </c>
      <c r="DF207">
        <v>1.45</v>
      </c>
      <c r="DG207">
        <v>0.8</v>
      </c>
      <c r="DH207">
        <v>0.74</v>
      </c>
      <c r="DI207">
        <v>0.73</v>
      </c>
      <c r="DJ207">
        <v>0.73</v>
      </c>
      <c r="DK207">
        <v>0.67</v>
      </c>
      <c r="DL207">
        <v>0.65</v>
      </c>
      <c r="DM207">
        <v>0.65</v>
      </c>
      <c r="DN207">
        <v>0.72</v>
      </c>
    </row>
    <row r="208" spans="1:118" x14ac:dyDescent="0.45">
      <c r="A208" s="3" t="s">
        <v>21</v>
      </c>
      <c r="B208" t="s">
        <v>65</v>
      </c>
      <c r="P208">
        <v>1.02</v>
      </c>
      <c r="T208">
        <v>0.95</v>
      </c>
      <c r="U208">
        <v>0.93</v>
      </c>
      <c r="V208">
        <v>0.95</v>
      </c>
      <c r="W208">
        <v>1.02</v>
      </c>
      <c r="X208">
        <v>0.94</v>
      </c>
      <c r="Z208">
        <v>0.86</v>
      </c>
      <c r="AA208">
        <v>0.84</v>
      </c>
      <c r="AB208">
        <v>0.78</v>
      </c>
      <c r="AC208">
        <v>1.43</v>
      </c>
      <c r="AD208">
        <v>1.34</v>
      </c>
      <c r="AE208">
        <v>1.35</v>
      </c>
      <c r="AF208">
        <v>1.1399999999999999</v>
      </c>
      <c r="AG208">
        <v>1</v>
      </c>
      <c r="AH208">
        <v>1.08</v>
      </c>
      <c r="AI208">
        <v>1.1100000000000001</v>
      </c>
      <c r="AJ208">
        <v>1.1399999999999999</v>
      </c>
      <c r="AK208">
        <v>0.94</v>
      </c>
      <c r="AL208">
        <v>0.91</v>
      </c>
      <c r="AM208">
        <v>1.43</v>
      </c>
      <c r="AN208">
        <v>1.48</v>
      </c>
      <c r="AO208">
        <v>1.04</v>
      </c>
      <c r="AP208">
        <v>1.01</v>
      </c>
      <c r="AQ208">
        <v>1.08</v>
      </c>
      <c r="AR208">
        <v>1.06</v>
      </c>
      <c r="AS208">
        <v>0.99</v>
      </c>
      <c r="AT208">
        <v>1.01</v>
      </c>
      <c r="AU208">
        <v>1</v>
      </c>
      <c r="AV208">
        <v>1.1000000000000001</v>
      </c>
      <c r="AW208">
        <v>1.1399999999999999</v>
      </c>
      <c r="AX208">
        <v>1.07</v>
      </c>
      <c r="AY208">
        <v>1.1200000000000001</v>
      </c>
      <c r="AZ208">
        <v>1.06</v>
      </c>
      <c r="BA208">
        <v>1.08</v>
      </c>
      <c r="BB208">
        <v>0.95</v>
      </c>
      <c r="BC208">
        <v>1</v>
      </c>
      <c r="BD208">
        <v>1</v>
      </c>
      <c r="BE208">
        <v>1.05</v>
      </c>
      <c r="BF208">
        <v>1.1200000000000001</v>
      </c>
      <c r="BG208">
        <v>1.24</v>
      </c>
      <c r="BH208">
        <v>1.28</v>
      </c>
      <c r="BI208">
        <v>1.37</v>
      </c>
      <c r="BJ208">
        <v>1.41</v>
      </c>
      <c r="BK208">
        <v>1.1299999999999999</v>
      </c>
      <c r="BL208">
        <v>1.39</v>
      </c>
      <c r="BM208">
        <v>1.42</v>
      </c>
      <c r="BN208">
        <v>1.39</v>
      </c>
      <c r="BO208">
        <v>1.5</v>
      </c>
      <c r="BP208">
        <v>1.47</v>
      </c>
      <c r="BQ208">
        <v>1.1599999999999999</v>
      </c>
      <c r="BR208">
        <v>1.17</v>
      </c>
      <c r="BS208">
        <v>1.26</v>
      </c>
      <c r="BT208">
        <v>1.34</v>
      </c>
      <c r="BU208">
        <v>1.43</v>
      </c>
      <c r="BV208">
        <v>1.47</v>
      </c>
      <c r="BW208">
        <v>0.98</v>
      </c>
      <c r="BX208">
        <v>1.02</v>
      </c>
      <c r="BY208">
        <v>1.22</v>
      </c>
      <c r="BZ208">
        <v>1.1499999999999999</v>
      </c>
      <c r="CA208">
        <v>1.18</v>
      </c>
      <c r="CB208">
        <v>1.24</v>
      </c>
      <c r="CC208">
        <v>1.19</v>
      </c>
      <c r="CD208">
        <v>1.17</v>
      </c>
      <c r="CE208">
        <v>1.22</v>
      </c>
      <c r="CF208">
        <v>1.1599999999999999</v>
      </c>
      <c r="CG208">
        <v>1.17</v>
      </c>
      <c r="CH208">
        <v>1.1299999999999999</v>
      </c>
      <c r="CI208">
        <v>1.1599999999999999</v>
      </c>
      <c r="CJ208">
        <v>1.2</v>
      </c>
      <c r="CK208">
        <v>1.27</v>
      </c>
      <c r="CL208">
        <v>1.25</v>
      </c>
      <c r="CM208">
        <v>1.08</v>
      </c>
      <c r="CN208">
        <v>1.1299999999999999</v>
      </c>
      <c r="CO208">
        <v>1.27</v>
      </c>
      <c r="CP208">
        <v>1.23</v>
      </c>
      <c r="CQ208">
        <v>1.23</v>
      </c>
      <c r="CR208">
        <v>1.22</v>
      </c>
      <c r="CS208">
        <v>1.21</v>
      </c>
      <c r="CT208">
        <v>1.2</v>
      </c>
      <c r="CU208">
        <v>1.21</v>
      </c>
      <c r="CV208">
        <v>1.22</v>
      </c>
      <c r="CW208">
        <v>1.21</v>
      </c>
      <c r="CX208">
        <v>1.2</v>
      </c>
      <c r="CY208">
        <v>1.41</v>
      </c>
      <c r="CZ208">
        <v>1.26</v>
      </c>
      <c r="DA208">
        <v>1.25</v>
      </c>
      <c r="DB208">
        <v>1.1399999999999999</v>
      </c>
      <c r="DC208">
        <v>1.18</v>
      </c>
      <c r="DD208">
        <v>1.25</v>
      </c>
      <c r="DE208">
        <v>1.77</v>
      </c>
      <c r="DF208">
        <v>1.84</v>
      </c>
      <c r="DG208">
        <v>1.1399999999999999</v>
      </c>
      <c r="DH208">
        <v>1.0900000000000001</v>
      </c>
      <c r="DI208">
        <v>1.1399999999999999</v>
      </c>
      <c r="DJ208">
        <v>1.18</v>
      </c>
      <c r="DK208">
        <v>1.06</v>
      </c>
      <c r="DL208">
        <v>1.03</v>
      </c>
      <c r="DM208">
        <v>1.03</v>
      </c>
      <c r="DN208">
        <v>1.1299999999999999</v>
      </c>
    </row>
    <row r="209" spans="1:118" x14ac:dyDescent="0.45">
      <c r="A209" s="3" t="s">
        <v>21</v>
      </c>
      <c r="B209" t="s">
        <v>59</v>
      </c>
      <c r="T209" s="4">
        <v>0.26500000000000001</v>
      </c>
      <c r="U209" s="4">
        <v>0.26790000000000003</v>
      </c>
      <c r="V209" s="4">
        <v>0.27600000000000002</v>
      </c>
      <c r="W209" s="4">
        <v>0.27489999999999998</v>
      </c>
      <c r="X209" s="4">
        <v>0.2427</v>
      </c>
      <c r="Z209" s="4">
        <v>0.18149999999999999</v>
      </c>
      <c r="AA209" s="4">
        <v>0.20069999999999999</v>
      </c>
      <c r="AB209" s="4">
        <v>0.21299999999999999</v>
      </c>
      <c r="AC209" s="4">
        <v>0.15049999999999999</v>
      </c>
      <c r="AD209" s="4">
        <v>0.16569999999999999</v>
      </c>
      <c r="AE209" s="4">
        <v>0.17760000000000001</v>
      </c>
      <c r="AF209" s="4">
        <v>0.18360000000000001</v>
      </c>
      <c r="AG209" s="4">
        <v>0.19589999999999999</v>
      </c>
      <c r="AH209" s="4">
        <v>0.1981</v>
      </c>
      <c r="AI209" s="4">
        <v>0.19950000000000001</v>
      </c>
      <c r="AJ209" s="4">
        <v>0.20180000000000001</v>
      </c>
      <c r="AK209" s="4">
        <v>0.19969999999999999</v>
      </c>
      <c r="AL209" s="4">
        <v>0.18290000000000001</v>
      </c>
      <c r="AM209" s="4">
        <v>0.15040000000000001</v>
      </c>
      <c r="AN209" s="4">
        <v>0.1537</v>
      </c>
      <c r="AO209" s="4">
        <v>0.14360000000000001</v>
      </c>
      <c r="AP209" s="4">
        <v>0.15390000000000001</v>
      </c>
      <c r="AQ209" s="4">
        <v>0.1537</v>
      </c>
      <c r="AR209" s="4">
        <v>0.1542</v>
      </c>
      <c r="AS209" s="4">
        <v>0.15210000000000001</v>
      </c>
      <c r="AT209" s="4">
        <v>0.16139999999999999</v>
      </c>
      <c r="AU209" s="4">
        <v>0.1535</v>
      </c>
      <c r="AV209" s="4">
        <v>0.15379999999999999</v>
      </c>
      <c r="AW209" s="4">
        <v>0.15459999999999999</v>
      </c>
      <c r="AX209" s="4">
        <v>0.15640000000000001</v>
      </c>
      <c r="AY209" s="4">
        <v>0.15570000000000001</v>
      </c>
      <c r="AZ209" s="4">
        <v>0.1492</v>
      </c>
      <c r="BA209" s="4">
        <v>0.13650000000000001</v>
      </c>
      <c r="BB209" s="4">
        <v>0.12540000000000001</v>
      </c>
      <c r="BC209" s="4">
        <v>0.1181</v>
      </c>
      <c r="BD209" s="4">
        <v>0.1166</v>
      </c>
      <c r="BE209" s="4">
        <v>0.1114</v>
      </c>
      <c r="BF209" s="4">
        <v>0.1095</v>
      </c>
      <c r="BG209" s="4">
        <v>0.10630000000000001</v>
      </c>
      <c r="BH209" s="4">
        <v>9.9000000000000005E-2</v>
      </c>
      <c r="BI209" s="4">
        <v>9.4899999999999998E-2</v>
      </c>
      <c r="BJ209" s="4">
        <v>9.3200000000000005E-2</v>
      </c>
      <c r="BK209" s="4">
        <v>9.3100000000000002E-2</v>
      </c>
      <c r="BL209" s="4">
        <v>9.64E-2</v>
      </c>
      <c r="BM209" s="4">
        <v>9.5799999999999996E-2</v>
      </c>
      <c r="BN209" s="4">
        <v>9.2700000000000005E-2</v>
      </c>
      <c r="BO209" s="4">
        <v>9.01E-2</v>
      </c>
      <c r="BP209" s="4">
        <v>9.0300000000000005E-2</v>
      </c>
      <c r="BQ209" s="4">
        <v>8.1699999999999995E-2</v>
      </c>
      <c r="BR209" s="4">
        <v>8.2400000000000001E-2</v>
      </c>
      <c r="BS209" s="4">
        <v>8.3500000000000005E-2</v>
      </c>
      <c r="BT209" s="4">
        <v>8.6199999999999999E-2</v>
      </c>
      <c r="BU209" s="4">
        <v>8.9399999999999993E-2</v>
      </c>
      <c r="BV209" s="4">
        <v>9.2200000000000004E-2</v>
      </c>
      <c r="BW209" s="4">
        <v>9.1700000000000004E-2</v>
      </c>
      <c r="BX209" s="4">
        <v>9.1899999999999996E-2</v>
      </c>
      <c r="BY209" s="4">
        <v>8.8300000000000003E-2</v>
      </c>
      <c r="BZ209" s="4">
        <v>7.22E-2</v>
      </c>
      <c r="CA209" s="4">
        <v>7.51E-2</v>
      </c>
      <c r="CB209" s="4">
        <v>6.9599999999999995E-2</v>
      </c>
      <c r="CC209" s="4">
        <v>7.2900000000000006E-2</v>
      </c>
      <c r="CD209" s="4">
        <v>7.22E-2</v>
      </c>
      <c r="CE209" s="4">
        <v>7.0900000000000005E-2</v>
      </c>
      <c r="CF209" s="4">
        <v>8.1600000000000006E-2</v>
      </c>
      <c r="CG209" s="4">
        <v>8.1699999999999995E-2</v>
      </c>
      <c r="CH209" s="4">
        <v>8.2799999999999999E-2</v>
      </c>
      <c r="CI209" s="4">
        <v>8.3199999999999996E-2</v>
      </c>
      <c r="CJ209" s="4">
        <v>8.4000000000000005E-2</v>
      </c>
      <c r="CK209" s="4">
        <v>8.6199999999999999E-2</v>
      </c>
      <c r="CL209" s="4">
        <v>8.7400000000000005E-2</v>
      </c>
      <c r="CM209" s="4">
        <v>8.72E-2</v>
      </c>
      <c r="CN209" s="4">
        <v>0.1239</v>
      </c>
      <c r="CO209" s="4">
        <v>0.1235</v>
      </c>
      <c r="CP209" s="4">
        <v>0.12659999999999999</v>
      </c>
      <c r="CQ209" s="4">
        <v>0.13150000000000001</v>
      </c>
      <c r="CR209" s="4">
        <v>8.3599999999999994E-2</v>
      </c>
      <c r="CS209" s="4">
        <v>8.48E-2</v>
      </c>
      <c r="CT209" s="4">
        <v>8.7800000000000003E-2</v>
      </c>
      <c r="CU209" s="4">
        <v>8.6099999999999996E-2</v>
      </c>
      <c r="CV209" s="4">
        <v>8.7800000000000003E-2</v>
      </c>
      <c r="CW209" s="4">
        <v>9.1300000000000006E-2</v>
      </c>
      <c r="CX209" s="4">
        <v>8.9099999999999999E-2</v>
      </c>
      <c r="CY209" s="4">
        <v>8.5900000000000004E-2</v>
      </c>
      <c r="CZ209" s="4">
        <v>8.6999999999999994E-2</v>
      </c>
      <c r="DA209" s="4">
        <v>9.5600000000000004E-2</v>
      </c>
      <c r="DB209" s="4">
        <v>0.10100000000000001</v>
      </c>
      <c r="DC209" s="4">
        <v>0.1014</v>
      </c>
      <c r="DD209" s="4">
        <v>0.1041</v>
      </c>
      <c r="DE209" s="4">
        <v>8.5099999999999995E-2</v>
      </c>
      <c r="DF209" s="4">
        <v>8.1100000000000005E-2</v>
      </c>
      <c r="DG209" s="4">
        <v>8.1500000000000003E-2</v>
      </c>
      <c r="DH209" s="4">
        <v>8.5599999999999996E-2</v>
      </c>
      <c r="DI209" s="4">
        <v>8.7400000000000005E-2</v>
      </c>
      <c r="DJ209" s="4">
        <v>9.2700000000000005E-2</v>
      </c>
      <c r="DK209" s="4">
        <v>9.9199999999999997E-2</v>
      </c>
      <c r="DL209" s="4">
        <v>0.1074</v>
      </c>
      <c r="DM209" s="4">
        <v>0.1108</v>
      </c>
      <c r="DN209" s="4">
        <v>0.1123</v>
      </c>
    </row>
    <row r="210" spans="1:118" x14ac:dyDescent="0.45">
      <c r="A210" s="3" t="s">
        <v>21</v>
      </c>
      <c r="B210" t="s">
        <v>62</v>
      </c>
      <c r="P210" s="4">
        <v>1E-3</v>
      </c>
      <c r="Q210" s="4">
        <v>1E-3</v>
      </c>
      <c r="R210" s="4">
        <v>1E-3</v>
      </c>
      <c r="S210" s="4">
        <v>1E-3</v>
      </c>
      <c r="T210" s="4">
        <v>2E-3</v>
      </c>
      <c r="U210" s="4">
        <v>2E-3</v>
      </c>
      <c r="V210" s="4">
        <v>1E-3</v>
      </c>
      <c r="W210" s="4">
        <v>1E-3</v>
      </c>
      <c r="X210" s="4">
        <v>1E-3</v>
      </c>
      <c r="Y210" s="4">
        <v>2E-3</v>
      </c>
      <c r="Z210" s="4">
        <v>2E-3</v>
      </c>
      <c r="AA210" s="4">
        <v>1E-3</v>
      </c>
      <c r="AB210" s="4">
        <v>1E-3</v>
      </c>
      <c r="AC210" s="4">
        <v>2E-3</v>
      </c>
      <c r="AD210" s="4">
        <v>2E-3</v>
      </c>
      <c r="AE210" s="4">
        <v>3.0000000000000001E-3</v>
      </c>
      <c r="AF210" s="4">
        <v>3.0000000000000001E-3</v>
      </c>
      <c r="AG210" s="4">
        <v>3.0000000000000001E-3</v>
      </c>
      <c r="AH210" s="4">
        <v>3.0000000000000001E-3</v>
      </c>
      <c r="AI210" s="4">
        <v>4.0000000000000001E-3</v>
      </c>
      <c r="AJ210" s="4">
        <v>4.0000000000000001E-3</v>
      </c>
      <c r="AK210" s="4">
        <v>3.0000000000000001E-3</v>
      </c>
      <c r="AL210" s="4">
        <v>3.0000000000000001E-3</v>
      </c>
      <c r="AM210" s="4">
        <v>3.0000000000000001E-3</v>
      </c>
      <c r="AN210" s="4">
        <v>3.0000000000000001E-3</v>
      </c>
      <c r="AO210" s="4">
        <v>3.0000000000000001E-3</v>
      </c>
      <c r="AP210" s="4">
        <v>3.0000000000000001E-3</v>
      </c>
      <c r="AQ210" s="4">
        <v>3.0000000000000001E-3</v>
      </c>
      <c r="AR210" s="4">
        <v>3.0000000000000001E-3</v>
      </c>
      <c r="AS210" s="4">
        <v>3.0000000000000001E-3</v>
      </c>
      <c r="AT210" s="4">
        <v>5.0000000000000001E-3</v>
      </c>
      <c r="AU210" s="4">
        <v>6.0000000000000001E-3</v>
      </c>
      <c r="AV210" s="4">
        <v>7.0000000000000001E-3</v>
      </c>
      <c r="AW210" s="4">
        <v>8.0000000000000002E-3</v>
      </c>
      <c r="AX210" s="4">
        <v>8.9999999999999993E-3</v>
      </c>
      <c r="AY210" s="4">
        <v>8.9999999999999993E-3</v>
      </c>
      <c r="AZ210" s="4">
        <v>1.0999999999999999E-2</v>
      </c>
      <c r="BA210" s="4">
        <v>1.4999999999999999E-2</v>
      </c>
      <c r="BB210" s="4">
        <v>1.6E-2</v>
      </c>
      <c r="BC210" s="4">
        <v>1.2999999999999999E-2</v>
      </c>
      <c r="BD210" s="4">
        <v>1.4E-2</v>
      </c>
      <c r="BE210" s="4">
        <v>1.4999999999999999E-2</v>
      </c>
      <c r="BF210" s="4">
        <v>1.4999999999999999E-2</v>
      </c>
      <c r="BG210" s="4">
        <v>1.6E-2</v>
      </c>
      <c r="BH210" s="4">
        <v>1.7000000000000001E-2</v>
      </c>
      <c r="BI210" s="4">
        <v>1.7000000000000001E-2</v>
      </c>
      <c r="BJ210" s="4">
        <v>1.6E-2</v>
      </c>
      <c r="BK210" s="4">
        <v>1.4999999999999999E-2</v>
      </c>
      <c r="BL210" s="4">
        <v>1.2999999999999999E-2</v>
      </c>
      <c r="BM210" s="4">
        <v>1.2E-2</v>
      </c>
      <c r="BN210" s="4">
        <v>1.2E-2</v>
      </c>
      <c r="BO210" s="4">
        <v>1.7999999999999999E-2</v>
      </c>
      <c r="BP210" s="4">
        <v>1.4E-2</v>
      </c>
      <c r="BQ210" s="4">
        <v>1.4E-2</v>
      </c>
      <c r="BR210" s="4">
        <v>1.2E-2</v>
      </c>
      <c r="BS210" s="4">
        <v>1.2999999999999999E-2</v>
      </c>
      <c r="BT210" s="4">
        <v>1.4E-2</v>
      </c>
      <c r="BU210" s="4">
        <v>1.0999999999999999E-2</v>
      </c>
      <c r="BV210" s="4">
        <v>1.0999999999999999E-2</v>
      </c>
      <c r="BW210" s="4">
        <v>1.0999999999999999E-2</v>
      </c>
      <c r="BX210" s="4">
        <v>1.2E-2</v>
      </c>
      <c r="BY210" s="4">
        <v>1.2E-2</v>
      </c>
      <c r="BZ210" s="4">
        <v>1.2999999999999999E-2</v>
      </c>
      <c r="CA210" s="4">
        <v>1.2E-2</v>
      </c>
      <c r="CB210" s="4">
        <v>1.2E-2</v>
      </c>
      <c r="CC210" s="4">
        <v>1.2999999999999999E-2</v>
      </c>
      <c r="CD210" s="4">
        <v>1.2999999999999999E-2</v>
      </c>
      <c r="CE210" s="4">
        <v>1.4E-2</v>
      </c>
      <c r="CF210" s="4">
        <v>1.4E-2</v>
      </c>
      <c r="CG210" s="4">
        <v>1.2999999999999999E-2</v>
      </c>
      <c r="CH210" s="4">
        <v>1.2999999999999999E-2</v>
      </c>
      <c r="CI210" s="4">
        <v>1.2999999999999999E-2</v>
      </c>
      <c r="CJ210" s="4">
        <v>1.0999999999999999E-2</v>
      </c>
      <c r="CK210" s="4">
        <v>1.2E-2</v>
      </c>
      <c r="CL210" s="4">
        <v>1.2E-2</v>
      </c>
      <c r="CM210" s="4">
        <v>1.0999999999999999E-2</v>
      </c>
      <c r="CN210" s="4">
        <v>1.0999999999999999E-2</v>
      </c>
      <c r="CO210" s="4">
        <v>1.0999999999999999E-2</v>
      </c>
      <c r="CP210" s="4">
        <v>1.0999999999999999E-2</v>
      </c>
      <c r="CQ210" s="4">
        <v>0.01</v>
      </c>
      <c r="CR210" s="4">
        <v>1.0999999999999999E-2</v>
      </c>
      <c r="CS210" s="4">
        <v>1.0999999999999999E-2</v>
      </c>
      <c r="CT210" s="4">
        <v>8.9999999999999993E-3</v>
      </c>
      <c r="CU210" s="4">
        <v>8.9999999999999993E-3</v>
      </c>
      <c r="CV210" s="4">
        <v>8.0000000000000002E-3</v>
      </c>
      <c r="CW210" s="4">
        <v>8.9999999999999993E-3</v>
      </c>
      <c r="CX210" s="4">
        <v>8.0000000000000002E-3</v>
      </c>
      <c r="CY210" s="4">
        <v>8.0000000000000002E-3</v>
      </c>
      <c r="CZ210" s="4">
        <v>7.0000000000000001E-3</v>
      </c>
      <c r="DA210" s="4">
        <v>8.0000000000000002E-3</v>
      </c>
      <c r="DB210" s="4">
        <v>7.0000000000000001E-3</v>
      </c>
      <c r="DC210" s="4">
        <v>7.0000000000000001E-3</v>
      </c>
      <c r="DD210" s="4">
        <v>5.0000000000000001E-3</v>
      </c>
      <c r="DE210" s="4">
        <v>5.0000000000000001E-3</v>
      </c>
      <c r="DF210" s="4">
        <v>7.0000000000000001E-3</v>
      </c>
      <c r="DG210" s="4">
        <v>7.0000000000000001E-3</v>
      </c>
      <c r="DH210" s="4">
        <v>7.0000000000000001E-3</v>
      </c>
      <c r="DI210" s="4">
        <v>8.0000000000000002E-3</v>
      </c>
      <c r="DJ210" s="4">
        <v>7.0000000000000001E-3</v>
      </c>
      <c r="DK210" s="4">
        <v>7.0000000000000001E-3</v>
      </c>
      <c r="DL210" s="4">
        <v>7.0000000000000001E-3</v>
      </c>
      <c r="DM210" s="4">
        <v>6.0000000000000001E-3</v>
      </c>
      <c r="DN210" s="4">
        <v>6.0000000000000001E-3</v>
      </c>
    </row>
    <row r="211" spans="1:118" x14ac:dyDescent="0.45">
      <c r="A211" s="3" t="s">
        <v>21</v>
      </c>
      <c r="B211" t="s">
        <v>63</v>
      </c>
      <c r="Q211" s="4">
        <v>0.03</v>
      </c>
      <c r="R211" s="4">
        <v>0.04</v>
      </c>
      <c r="S211" s="4">
        <v>3.3000000000000002E-2</v>
      </c>
      <c r="T211" s="4">
        <v>3.5999999999999997E-2</v>
      </c>
      <c r="U211" s="4">
        <v>2.5999999999999999E-2</v>
      </c>
      <c r="V211" s="4">
        <v>0.03</v>
      </c>
      <c r="W211" s="4">
        <v>2.7E-2</v>
      </c>
      <c r="X211" s="4">
        <v>8.6999999999999994E-2</v>
      </c>
      <c r="Y211" s="4">
        <v>3.7999999999999999E-2</v>
      </c>
      <c r="Z211" s="4">
        <v>0.04</v>
      </c>
      <c r="AA211" s="4">
        <v>3.7999999999999999E-2</v>
      </c>
      <c r="AB211" s="4">
        <v>0.05</v>
      </c>
      <c r="AC211" s="4">
        <v>7.8E-2</v>
      </c>
      <c r="AD211" s="4">
        <v>7.8E-2</v>
      </c>
      <c r="AE211" s="4">
        <v>0.08</v>
      </c>
      <c r="AF211" s="4">
        <v>8.6999999999999994E-2</v>
      </c>
      <c r="AG211" s="4">
        <v>6.2E-2</v>
      </c>
      <c r="AH211" s="4">
        <v>6.9000000000000006E-2</v>
      </c>
      <c r="AI211" s="4">
        <v>7.3999999999999996E-2</v>
      </c>
      <c r="AJ211" s="4">
        <v>9.5000000000000001E-2</v>
      </c>
      <c r="AK211" s="4">
        <v>6.8000000000000005E-2</v>
      </c>
      <c r="AL211" s="4">
        <v>7.6999999999999999E-2</v>
      </c>
      <c r="AM211" s="4">
        <v>8.2000000000000003E-2</v>
      </c>
      <c r="AN211" s="4">
        <v>9.2999999999999999E-2</v>
      </c>
      <c r="AO211" s="4">
        <v>6.5000000000000002E-2</v>
      </c>
      <c r="AP211" s="4">
        <v>7.3999999999999996E-2</v>
      </c>
      <c r="AQ211" s="4">
        <v>0.08</v>
      </c>
      <c r="AR211" s="4">
        <v>0.1</v>
      </c>
      <c r="AS211" s="4">
        <v>0.13900000000000001</v>
      </c>
      <c r="AT211" s="4">
        <v>0.156</v>
      </c>
      <c r="AU211" s="4">
        <v>0.17199999999999999</v>
      </c>
      <c r="AV211" s="4">
        <v>0.23100000000000001</v>
      </c>
      <c r="AW211" s="4">
        <v>0.14000000000000001</v>
      </c>
      <c r="AX211" s="4">
        <v>0.16200000000000001</v>
      </c>
      <c r="AY211" s="4">
        <v>0.182</v>
      </c>
      <c r="AZ211" s="4">
        <v>0.30399999999999999</v>
      </c>
      <c r="BA211" s="4">
        <v>0.189</v>
      </c>
      <c r="BB211" s="4">
        <v>0.24099999999999999</v>
      </c>
      <c r="BC211" s="4">
        <v>0.24099999999999999</v>
      </c>
      <c r="BD211" s="4">
        <v>0.308</v>
      </c>
      <c r="BE211" s="4">
        <v>0.218</v>
      </c>
      <c r="BF211" s="4">
        <v>0.255</v>
      </c>
      <c r="BG211" s="4">
        <v>0.255</v>
      </c>
      <c r="BH211" s="4">
        <v>0.48699999999999999</v>
      </c>
      <c r="BI211" s="4">
        <v>0.252</v>
      </c>
      <c r="BJ211" s="4">
        <v>0.26900000000000002</v>
      </c>
      <c r="BK211" s="4">
        <v>0.252</v>
      </c>
      <c r="BL211" s="4">
        <v>0.34799999999999998</v>
      </c>
      <c r="BM211" s="4">
        <v>0.25</v>
      </c>
      <c r="BN211" s="4">
        <v>0.308</v>
      </c>
      <c r="BO211" s="4">
        <v>0.25800000000000001</v>
      </c>
      <c r="BP211" s="4">
        <v>0.33100000000000002</v>
      </c>
      <c r="BQ211" s="4">
        <v>0.253</v>
      </c>
      <c r="BR211" s="4">
        <v>0.28699999999999998</v>
      </c>
      <c r="BS211" s="4">
        <v>0.253</v>
      </c>
      <c r="BT211" s="4">
        <v>0.31</v>
      </c>
      <c r="BU211" s="4">
        <v>0.214</v>
      </c>
      <c r="BV211" s="4">
        <v>0.25</v>
      </c>
      <c r="BW211" s="4">
        <v>0.22500000000000001</v>
      </c>
      <c r="BX211" s="4">
        <v>0.312</v>
      </c>
      <c r="BY211" s="4">
        <v>0.27800000000000002</v>
      </c>
      <c r="BZ211" s="4">
        <v>0.23300000000000001</v>
      </c>
      <c r="CA211" s="4">
        <v>0.21299999999999999</v>
      </c>
      <c r="CB211" s="4">
        <v>0.64700000000000002</v>
      </c>
      <c r="CC211" s="4">
        <v>0.27500000000000002</v>
      </c>
      <c r="CD211" s="4">
        <v>0.25600000000000001</v>
      </c>
      <c r="CE211" s="4">
        <v>0.22900000000000001</v>
      </c>
      <c r="CF211" s="4">
        <v>0.29799999999999999</v>
      </c>
      <c r="CG211" s="4">
        <v>0.27100000000000002</v>
      </c>
      <c r="CH211" s="4">
        <v>0.26</v>
      </c>
      <c r="CI211" s="4">
        <v>0.23899999999999999</v>
      </c>
      <c r="CJ211" s="4">
        <v>0.33200000000000002</v>
      </c>
      <c r="CK211" s="4">
        <v>0.27200000000000002</v>
      </c>
      <c r="CL211" s="4">
        <v>0.28299999999999997</v>
      </c>
      <c r="CM211" s="4">
        <v>0.252</v>
      </c>
      <c r="CN211" s="4">
        <v>0.112</v>
      </c>
      <c r="CO211" s="4">
        <v>0.22700000000000001</v>
      </c>
      <c r="CP211" s="4">
        <v>0.27800000000000002</v>
      </c>
      <c r="CQ211" s="4">
        <v>0.19700000000000001</v>
      </c>
      <c r="CR211" s="4">
        <v>0.308</v>
      </c>
      <c r="CS211" s="4">
        <v>0.19500000000000001</v>
      </c>
      <c r="CT211" s="4">
        <v>0.24199999999999999</v>
      </c>
      <c r="CU211" s="4">
        <v>0.19500000000000001</v>
      </c>
      <c r="CV211" s="4">
        <v>0.30399999999999999</v>
      </c>
      <c r="CW211" s="4">
        <v>0.157</v>
      </c>
      <c r="CX211" s="4">
        <v>0.25</v>
      </c>
      <c r="CY211" s="4">
        <v>0.18099999999999999</v>
      </c>
      <c r="CZ211" s="4">
        <v>0.26300000000000001</v>
      </c>
      <c r="DA211" s="4">
        <v>0.13</v>
      </c>
      <c r="DB211" s="4">
        <v>0.188</v>
      </c>
      <c r="DC211" s="4">
        <v>0.17699999999999999</v>
      </c>
      <c r="DD211" s="4">
        <v>0.28299999999999997</v>
      </c>
      <c r="DE211" s="4">
        <v>0.13100000000000001</v>
      </c>
      <c r="DF211" s="4">
        <v>0.2</v>
      </c>
      <c r="DG211" s="4">
        <v>0.17899999999999999</v>
      </c>
      <c r="DH211" s="4">
        <v>0.221</v>
      </c>
      <c r="DI211" s="4">
        <v>0.13900000000000001</v>
      </c>
      <c r="DJ211" s="4">
        <v>0.17199999999999999</v>
      </c>
      <c r="DK211" s="4">
        <v>0.185</v>
      </c>
      <c r="DL211" s="4">
        <v>0.13700000000000001</v>
      </c>
      <c r="DM211" s="4">
        <v>0.126</v>
      </c>
      <c r="DN211" s="4">
        <v>0.14399999999999999</v>
      </c>
    </row>
    <row r="212" spans="1:118" x14ac:dyDescent="0.45">
      <c r="A212" s="3" t="s">
        <v>21</v>
      </c>
      <c r="B212" t="s">
        <v>60</v>
      </c>
      <c r="T212" s="4">
        <v>-8.5999999999999993E-2</v>
      </c>
      <c r="U212" s="4">
        <v>5.7999999999999996E-3</v>
      </c>
      <c r="W212" s="4">
        <v>-8.7300000000000003E-2</v>
      </c>
      <c r="X212" s="4">
        <v>-8.7599999999999997E-2</v>
      </c>
      <c r="Y212" s="4">
        <v>-0.14799999999999999</v>
      </c>
      <c r="Z212" s="4">
        <v>-7.1599999999999997E-2</v>
      </c>
      <c r="AA212" s="4">
        <v>-0.04</v>
      </c>
      <c r="AB212" s="4">
        <v>4.7100000000000003E-2</v>
      </c>
      <c r="AC212" s="4">
        <v>-3.6900000000000002E-2</v>
      </c>
      <c r="AD212" s="4">
        <v>-9.8199999999999996E-2</v>
      </c>
      <c r="AE212" s="4">
        <v>-9.0899999999999995E-2</v>
      </c>
      <c r="AF212" s="4">
        <v>-7.8899999999999998E-2</v>
      </c>
      <c r="AG212" s="4">
        <v>-5.79E-2</v>
      </c>
      <c r="AH212" s="4">
        <v>4.1999999999999997E-3</v>
      </c>
      <c r="AI212" s="4">
        <v>0</v>
      </c>
      <c r="AJ212" s="4">
        <v>2.5999999999999999E-3</v>
      </c>
      <c r="AK212" s="4">
        <v>-4.0000000000000001E-3</v>
      </c>
      <c r="AL212" s="4">
        <v>-6.1999999999999998E-3</v>
      </c>
      <c r="AM212" s="4">
        <v>-8.6E-3</v>
      </c>
      <c r="AN212" s="4">
        <v>-1.3599999999999999E-2</v>
      </c>
      <c r="AO212" s="4">
        <v>-7.3000000000000001E-3</v>
      </c>
      <c r="AP212" s="4">
        <v>-5.3E-3</v>
      </c>
      <c r="AQ212" s="4">
        <v>-3.3E-3</v>
      </c>
      <c r="AR212" s="4">
        <v>-8.6999999999999994E-3</v>
      </c>
      <c r="AS212" s="4">
        <v>-0.01</v>
      </c>
      <c r="AT212" s="4">
        <v>-1.0999999999999999E-2</v>
      </c>
      <c r="AU212" s="4">
        <v>-9.9000000000000008E-3</v>
      </c>
      <c r="AV212" s="4">
        <v>-4.5999999999999999E-3</v>
      </c>
      <c r="AW212" s="4">
        <v>-2.5999999999999999E-3</v>
      </c>
      <c r="AX212" s="4">
        <v>-8.0000000000000004E-4</v>
      </c>
      <c r="AY212" s="4">
        <v>-1.9E-3</v>
      </c>
      <c r="AZ212" s="4">
        <v>0.1376</v>
      </c>
      <c r="BA212" s="4">
        <v>-8.9999999999999998E-4</v>
      </c>
      <c r="BB212" s="4">
        <v>-1E-3</v>
      </c>
      <c r="BC212" s="4">
        <v>3.0800000000000001E-2</v>
      </c>
      <c r="BD212" s="4">
        <v>-0.12790000000000001</v>
      </c>
      <c r="BE212" s="4">
        <v>2.9100000000000001E-2</v>
      </c>
      <c r="BF212" s="4">
        <v>2.8000000000000001E-2</v>
      </c>
      <c r="BG212" s="4">
        <v>-5.3E-3</v>
      </c>
      <c r="BH212" s="4">
        <v>-3.2000000000000002E-3</v>
      </c>
      <c r="BI212" s="4">
        <v>-4.1999999999999997E-3</v>
      </c>
      <c r="BJ212" s="4">
        <v>-1.3100000000000001E-2</v>
      </c>
      <c r="BK212" s="4">
        <v>-1.3299999999999999E-2</v>
      </c>
      <c r="BL212" s="4">
        <v>-1.4999999999999999E-2</v>
      </c>
      <c r="BM212" s="4">
        <v>-2.07E-2</v>
      </c>
      <c r="BN212" s="4">
        <v>-6.0000000000000001E-3</v>
      </c>
      <c r="BO212" s="4">
        <v>-6.7000000000000002E-3</v>
      </c>
      <c r="BP212" s="4">
        <v>-5.7999999999999996E-3</v>
      </c>
      <c r="BQ212" s="4">
        <v>-6.1000000000000004E-3</v>
      </c>
      <c r="BR212" s="4">
        <v>-1.35E-2</v>
      </c>
      <c r="BS212" s="4">
        <v>-1.18E-2</v>
      </c>
      <c r="BT212" s="4">
        <v>-1.4500000000000001E-2</v>
      </c>
      <c r="BU212" s="4">
        <v>-1.0200000000000001E-2</v>
      </c>
      <c r="BV212" s="4">
        <v>-8.3999999999999995E-3</v>
      </c>
      <c r="BW212" s="4">
        <v>-4.8999999999999998E-3</v>
      </c>
      <c r="BX212" s="4">
        <v>-2.3E-3</v>
      </c>
      <c r="BY212" s="4">
        <v>-3.2899999999999999E-2</v>
      </c>
      <c r="BZ212" s="4">
        <v>-2.9399999999999999E-2</v>
      </c>
      <c r="CA212" s="4">
        <v>-2.41E-2</v>
      </c>
      <c r="CB212" s="4">
        <v>2.8999999999999998E-3</v>
      </c>
      <c r="CC212" s="4">
        <v>1.32E-2</v>
      </c>
      <c r="CD212" s="4">
        <v>2.8500000000000001E-2</v>
      </c>
      <c r="CE212" s="4">
        <v>2.5399999999999999E-2</v>
      </c>
      <c r="CF212" s="4">
        <v>-2.0000000000000001E-4</v>
      </c>
      <c r="CG212" s="4">
        <v>3.4200000000000001E-2</v>
      </c>
      <c r="CH212" s="4">
        <v>5.7999999999999996E-3</v>
      </c>
      <c r="CI212" s="4">
        <v>7.4999999999999997E-3</v>
      </c>
      <c r="CJ212" s="4">
        <v>5.4000000000000003E-3</v>
      </c>
      <c r="CK212" s="4">
        <v>-9.9000000000000008E-3</v>
      </c>
      <c r="CL212" s="4">
        <v>-1.8E-3</v>
      </c>
      <c r="CM212" s="4">
        <v>-8.0000000000000004E-4</v>
      </c>
      <c r="CN212" s="4">
        <v>5.7000000000000002E-3</v>
      </c>
      <c r="CO212" s="4">
        <v>1.5599999999999999E-2</v>
      </c>
      <c r="CP212" s="4">
        <v>1.5299999999999999E-2</v>
      </c>
      <c r="CQ212" s="4">
        <v>2E-3</v>
      </c>
      <c r="CR212" s="4">
        <v>-1.4E-3</v>
      </c>
      <c r="CS212" s="4">
        <v>-1.49E-2</v>
      </c>
      <c r="CT212" s="4">
        <v>-2.1000000000000001E-2</v>
      </c>
      <c r="CU212" s="4">
        <v>-7.1999999999999998E-3</v>
      </c>
      <c r="CV212" s="4">
        <v>-9.1000000000000004E-3</v>
      </c>
      <c r="CW212" s="4">
        <v>-6.6E-3</v>
      </c>
      <c r="CX212" s="4">
        <v>-4.7999999999999996E-3</v>
      </c>
      <c r="CY212" s="4">
        <v>-5.4999999999999997E-3</v>
      </c>
      <c r="CZ212" s="4">
        <v>-8.2000000000000007E-3</v>
      </c>
      <c r="DA212" s="4">
        <v>-1.9E-3</v>
      </c>
      <c r="DB212" s="4">
        <v>5.4999999999999997E-3</v>
      </c>
      <c r="DC212" s="4">
        <v>4.3E-3</v>
      </c>
      <c r="DD212" s="4">
        <v>5.7000000000000002E-3</v>
      </c>
      <c r="DE212" s="4">
        <v>-4.0000000000000002E-4</v>
      </c>
      <c r="DF212" s="4">
        <v>-1.5E-3</v>
      </c>
      <c r="DG212" s="4">
        <v>-3.0000000000000001E-3</v>
      </c>
      <c r="DH212" s="4">
        <v>-2.8E-3</v>
      </c>
      <c r="DI212" s="4">
        <v>-7.4000000000000003E-3</v>
      </c>
      <c r="DJ212" s="4">
        <v>-4.8999999999999998E-3</v>
      </c>
      <c r="DK212" s="4">
        <v>-4.1000000000000003E-3</v>
      </c>
      <c r="DL212" s="4">
        <v>-4.8999999999999998E-3</v>
      </c>
      <c r="DM212" s="4">
        <v>-5.3E-3</v>
      </c>
      <c r="DN212" s="4">
        <v>-5.7000000000000002E-3</v>
      </c>
    </row>
    <row r="213" spans="1:118" x14ac:dyDescent="0.45">
      <c r="A213" s="3" t="s">
        <v>21</v>
      </c>
      <c r="B213" t="s">
        <v>61</v>
      </c>
      <c r="P213" s="4">
        <v>1E-3</v>
      </c>
      <c r="Q213" s="4">
        <v>1E-3</v>
      </c>
      <c r="R213" s="4">
        <v>1E-3</v>
      </c>
      <c r="S213" s="4">
        <v>1E-3</v>
      </c>
      <c r="T213" s="4">
        <v>-8.4000000000000005E-2</v>
      </c>
      <c r="U213" s="4">
        <v>7.7999999999999996E-3</v>
      </c>
      <c r="V213" s="4">
        <v>1E-3</v>
      </c>
      <c r="W213" s="4">
        <v>-8.6300000000000002E-2</v>
      </c>
      <c r="X213" s="4">
        <v>-8.6599999999999996E-2</v>
      </c>
      <c r="Y213" s="4">
        <v>-0.14599999999999999</v>
      </c>
      <c r="Z213" s="4">
        <v>-6.9599999999999995E-2</v>
      </c>
      <c r="AA213" s="4">
        <v>-3.9E-2</v>
      </c>
      <c r="AB213" s="4">
        <v>4.8099999999999997E-2</v>
      </c>
      <c r="AC213" s="4">
        <v>-3.49E-2</v>
      </c>
      <c r="AD213" s="4">
        <v>-9.6199999999999994E-2</v>
      </c>
      <c r="AE213" s="4">
        <v>-8.7900000000000006E-2</v>
      </c>
      <c r="AF213" s="4">
        <v>-7.5899999999999995E-2</v>
      </c>
      <c r="AG213" s="4">
        <v>-5.4899999999999997E-2</v>
      </c>
      <c r="AH213" s="4">
        <v>7.1999999999999998E-3</v>
      </c>
      <c r="AI213" s="4">
        <v>4.0000000000000001E-3</v>
      </c>
      <c r="AJ213" s="4">
        <v>6.6E-3</v>
      </c>
      <c r="AK213" s="4">
        <v>-1E-3</v>
      </c>
      <c r="AL213" s="4">
        <v>-3.2000000000000002E-3</v>
      </c>
      <c r="AM213" s="4">
        <v>-5.5999999999999999E-3</v>
      </c>
      <c r="AN213" s="4">
        <v>-1.06E-2</v>
      </c>
      <c r="AO213" s="4">
        <v>-4.3E-3</v>
      </c>
      <c r="AP213" s="4">
        <v>-2.3E-3</v>
      </c>
      <c r="AQ213" s="4">
        <v>-2.9999999999999997E-4</v>
      </c>
      <c r="AR213" s="4">
        <v>-5.7000000000000002E-3</v>
      </c>
      <c r="AS213" s="4">
        <v>-7.0000000000000001E-3</v>
      </c>
      <c r="AT213" s="4">
        <v>-6.0000000000000001E-3</v>
      </c>
      <c r="AU213" s="4">
        <v>-3.8999999999999998E-3</v>
      </c>
      <c r="AV213" s="4">
        <v>2.3999999999999998E-3</v>
      </c>
      <c r="AW213" s="4">
        <v>5.4000000000000003E-3</v>
      </c>
      <c r="AX213" s="4">
        <v>8.2000000000000007E-3</v>
      </c>
      <c r="AY213" s="4">
        <v>7.1000000000000004E-3</v>
      </c>
      <c r="AZ213" s="4">
        <v>0.14860000000000001</v>
      </c>
      <c r="BA213" s="4">
        <v>1.41E-2</v>
      </c>
      <c r="BB213" s="4">
        <v>1.4999999999999999E-2</v>
      </c>
      <c r="BC213" s="4">
        <v>4.3799999999999999E-2</v>
      </c>
      <c r="BD213" s="4">
        <v>-0.1139</v>
      </c>
      <c r="BE213" s="4">
        <v>4.41E-2</v>
      </c>
      <c r="BF213" s="4">
        <v>4.2999999999999997E-2</v>
      </c>
      <c r="BG213" s="4">
        <v>1.0699999999999999E-2</v>
      </c>
      <c r="BH213" s="4">
        <v>1.38E-2</v>
      </c>
      <c r="BI213" s="4">
        <v>1.2800000000000001E-2</v>
      </c>
      <c r="BJ213" s="4">
        <v>2.8999999999999998E-3</v>
      </c>
      <c r="BK213" s="4">
        <v>1.6999999999999999E-3</v>
      </c>
      <c r="BL213" s="4">
        <v>-2E-3</v>
      </c>
      <c r="BM213" s="4">
        <v>-8.6999999999999994E-3</v>
      </c>
      <c r="BN213" s="4">
        <v>6.0000000000000001E-3</v>
      </c>
      <c r="BO213" s="4">
        <v>1.1299999999999999E-2</v>
      </c>
      <c r="BP213" s="4">
        <v>8.2000000000000007E-3</v>
      </c>
      <c r="BQ213" s="4">
        <v>7.9000000000000008E-3</v>
      </c>
      <c r="BR213" s="4">
        <v>-1.5E-3</v>
      </c>
      <c r="BS213" s="4">
        <v>1.1999999999999999E-3</v>
      </c>
      <c r="BT213" s="4">
        <v>-5.0000000000000001E-4</v>
      </c>
      <c r="BU213" s="4">
        <v>8.0000000000000004E-4</v>
      </c>
      <c r="BV213" s="4">
        <v>2.5999999999999999E-3</v>
      </c>
      <c r="BW213" s="4">
        <v>6.1000000000000004E-3</v>
      </c>
      <c r="BX213" s="4">
        <v>9.7000000000000003E-3</v>
      </c>
      <c r="BY213" s="4">
        <v>-2.0899999999999998E-2</v>
      </c>
      <c r="BZ213" s="4">
        <v>-1.6400000000000001E-2</v>
      </c>
      <c r="CA213" s="4">
        <v>-1.21E-2</v>
      </c>
      <c r="CB213" s="4">
        <v>1.49E-2</v>
      </c>
      <c r="CC213" s="4">
        <v>2.6200000000000001E-2</v>
      </c>
      <c r="CD213" s="4">
        <v>4.1500000000000002E-2</v>
      </c>
      <c r="CE213" s="4">
        <v>3.9399999999999998E-2</v>
      </c>
      <c r="CF213" s="4">
        <v>1.38E-2</v>
      </c>
      <c r="CG213" s="4">
        <v>4.7199999999999999E-2</v>
      </c>
      <c r="CH213" s="4">
        <v>1.8800000000000001E-2</v>
      </c>
      <c r="CI213" s="4">
        <v>2.0500000000000001E-2</v>
      </c>
      <c r="CJ213" s="4">
        <v>1.6400000000000001E-2</v>
      </c>
      <c r="CK213" s="4">
        <v>2.0999999999999999E-3</v>
      </c>
      <c r="CL213" s="4">
        <v>1.0200000000000001E-2</v>
      </c>
      <c r="CM213" s="4">
        <v>1.0200000000000001E-2</v>
      </c>
      <c r="CN213" s="4">
        <v>1.67E-2</v>
      </c>
      <c r="CO213" s="4">
        <v>2.6599999999999999E-2</v>
      </c>
      <c r="CP213" s="4">
        <v>2.63E-2</v>
      </c>
      <c r="CQ213" s="4">
        <v>1.2E-2</v>
      </c>
      <c r="CR213" s="4">
        <v>9.5999999999999992E-3</v>
      </c>
      <c r="CS213" s="4">
        <v>-3.8999999999999998E-3</v>
      </c>
      <c r="CT213" s="4">
        <v>-1.2E-2</v>
      </c>
      <c r="CU213" s="4">
        <v>1.8E-3</v>
      </c>
      <c r="CV213" s="4">
        <v>-1.1000000000000001E-3</v>
      </c>
      <c r="CW213" s="4">
        <v>2.3999999999999998E-3</v>
      </c>
      <c r="CX213" s="4">
        <v>3.2000000000000002E-3</v>
      </c>
      <c r="CY213" s="4">
        <v>2.5000000000000001E-3</v>
      </c>
      <c r="CZ213" s="4">
        <v>-1.1999999999999999E-3</v>
      </c>
      <c r="DA213" s="4">
        <v>6.1000000000000004E-3</v>
      </c>
      <c r="DB213" s="4">
        <v>1.2500000000000001E-2</v>
      </c>
      <c r="DC213" s="4">
        <v>1.1299999999999999E-2</v>
      </c>
      <c r="DD213" s="4">
        <v>1.0699999999999999E-2</v>
      </c>
      <c r="DE213" s="4">
        <v>4.5999999999999999E-3</v>
      </c>
      <c r="DF213" s="4">
        <v>5.4999999999999997E-3</v>
      </c>
      <c r="DG213" s="4">
        <v>4.0000000000000001E-3</v>
      </c>
      <c r="DH213" s="4">
        <v>4.1999999999999997E-3</v>
      </c>
      <c r="DI213" s="4">
        <v>5.9999999999999995E-4</v>
      </c>
      <c r="DJ213" s="4">
        <v>2.0999999999999999E-3</v>
      </c>
      <c r="DK213" s="4">
        <v>2.8999999999999998E-3</v>
      </c>
      <c r="DL213" s="4">
        <v>2.0999999999999999E-3</v>
      </c>
      <c r="DM213" s="4">
        <v>6.9999999999999999E-4</v>
      </c>
      <c r="DN213" s="4">
        <v>2.9999999999999997E-4</v>
      </c>
    </row>
    <row r="214" spans="1:118" x14ac:dyDescent="0.45">
      <c r="A214" s="2" t="s">
        <v>22</v>
      </c>
      <c r="B214" t="s">
        <v>49</v>
      </c>
      <c r="AJ214">
        <v>3578</v>
      </c>
      <c r="AK214">
        <v>3751</v>
      </c>
      <c r="AL214">
        <v>3699</v>
      </c>
      <c r="AM214">
        <v>4276</v>
      </c>
      <c r="AN214">
        <v>4715</v>
      </c>
      <c r="AO214">
        <v>4986</v>
      </c>
      <c r="AP214">
        <v>5157</v>
      </c>
      <c r="AQ214">
        <v>5693</v>
      </c>
      <c r="AR214">
        <v>6400</v>
      </c>
      <c r="AS214">
        <v>6243</v>
      </c>
      <c r="AT214">
        <v>6744</v>
      </c>
      <c r="AU214">
        <v>6818</v>
      </c>
      <c r="AV214">
        <v>6561</v>
      </c>
      <c r="AW214">
        <v>7130</v>
      </c>
      <c r="AX214">
        <v>6373</v>
      </c>
      <c r="AY214">
        <v>7888</v>
      </c>
      <c r="AZ214">
        <v>7188</v>
      </c>
      <c r="BA214">
        <v>7798</v>
      </c>
      <c r="BB214">
        <v>6523</v>
      </c>
      <c r="BC214">
        <v>3529</v>
      </c>
      <c r="BD214">
        <v>2565</v>
      </c>
      <c r="BE214">
        <v>2837</v>
      </c>
      <c r="BF214">
        <v>3781</v>
      </c>
      <c r="BG214">
        <v>3443</v>
      </c>
      <c r="BH214">
        <v>4005</v>
      </c>
      <c r="BI214">
        <v>3880</v>
      </c>
      <c r="BJ214">
        <v>4336</v>
      </c>
      <c r="BK214">
        <v>4104</v>
      </c>
      <c r="BL214">
        <v>3849</v>
      </c>
      <c r="BM214">
        <v>3500</v>
      </c>
      <c r="BN214">
        <v>3382</v>
      </c>
      <c r="BO214">
        <v>3782</v>
      </c>
      <c r="BP214">
        <v>3544</v>
      </c>
      <c r="BQ214">
        <v>2988</v>
      </c>
      <c r="BR214">
        <v>3024</v>
      </c>
      <c r="BS214">
        <v>2731</v>
      </c>
      <c r="BT214">
        <v>3547</v>
      </c>
      <c r="BU214">
        <v>3920</v>
      </c>
      <c r="BV214">
        <v>4056</v>
      </c>
      <c r="BW214">
        <v>4826</v>
      </c>
      <c r="BX214">
        <v>4654</v>
      </c>
      <c r="BY214">
        <v>4696</v>
      </c>
      <c r="BZ214">
        <v>4590</v>
      </c>
      <c r="CA214">
        <v>4808</v>
      </c>
      <c r="CB214">
        <v>4229</v>
      </c>
      <c r="CC214">
        <v>4550</v>
      </c>
      <c r="CD214">
        <v>5279</v>
      </c>
      <c r="CE214">
        <v>5303</v>
      </c>
      <c r="CF214">
        <v>4998</v>
      </c>
      <c r="CG214">
        <v>5346</v>
      </c>
      <c r="CH214">
        <v>5554</v>
      </c>
      <c r="CI214">
        <v>5294</v>
      </c>
      <c r="CJ214">
        <v>5323</v>
      </c>
      <c r="CK214">
        <v>5681</v>
      </c>
      <c r="CL214">
        <v>5147</v>
      </c>
      <c r="CM214">
        <v>5426</v>
      </c>
      <c r="CN214">
        <v>4797</v>
      </c>
      <c r="CO214">
        <v>5453</v>
      </c>
      <c r="CP214">
        <v>6784</v>
      </c>
      <c r="CQ214">
        <v>5550</v>
      </c>
      <c r="CR214">
        <v>5856</v>
      </c>
      <c r="CS214">
        <v>6540</v>
      </c>
      <c r="CT214">
        <v>7691</v>
      </c>
      <c r="CU214">
        <v>7948</v>
      </c>
      <c r="CV214">
        <v>6227</v>
      </c>
      <c r="CW214">
        <v>6161</v>
      </c>
      <c r="CX214">
        <v>7236</v>
      </c>
      <c r="CY214">
        <v>8004</v>
      </c>
      <c r="CZ214">
        <v>8209</v>
      </c>
      <c r="DA214">
        <v>9459</v>
      </c>
      <c r="DB214">
        <v>9278</v>
      </c>
      <c r="DC214">
        <v>8880</v>
      </c>
      <c r="DD214">
        <v>10030</v>
      </c>
      <c r="DE214">
        <v>9349</v>
      </c>
      <c r="DF214">
        <v>7730</v>
      </c>
      <c r="DG214">
        <v>6607</v>
      </c>
      <c r="DH214">
        <v>6354</v>
      </c>
      <c r="DI214">
        <v>6682</v>
      </c>
      <c r="DJ214">
        <v>7613</v>
      </c>
      <c r="DK214">
        <v>8861</v>
      </c>
      <c r="DL214">
        <v>9784</v>
      </c>
      <c r="DM214">
        <v>8643</v>
      </c>
      <c r="DN214">
        <v>10033</v>
      </c>
    </row>
    <row r="215" spans="1:118" x14ac:dyDescent="0.45">
      <c r="A215" s="2" t="s">
        <v>22</v>
      </c>
      <c r="B215" t="s">
        <v>50</v>
      </c>
      <c r="AN215" s="4">
        <v>0.31790000000000002</v>
      </c>
      <c r="AO215" s="4">
        <v>0.3291</v>
      </c>
      <c r="AP215" s="4">
        <v>0.39429999999999998</v>
      </c>
      <c r="AQ215" s="4">
        <v>0.33139999999999997</v>
      </c>
      <c r="AR215" s="4">
        <v>0.35730000000000001</v>
      </c>
      <c r="AS215" s="4">
        <v>0.25209999999999999</v>
      </c>
      <c r="AT215" s="4">
        <v>0.30769999999999997</v>
      </c>
      <c r="AU215" s="4">
        <v>0.1976</v>
      </c>
      <c r="AV215" s="4">
        <v>2.5100000000000001E-2</v>
      </c>
      <c r="AW215" s="4">
        <v>0.1421</v>
      </c>
      <c r="AX215" s="4">
        <v>-5.5E-2</v>
      </c>
      <c r="AY215" s="4">
        <v>0.157</v>
      </c>
      <c r="AZ215" s="4">
        <v>9.5500000000000002E-2</v>
      </c>
      <c r="BA215" s="4">
        <v>9.3700000000000006E-2</v>
      </c>
      <c r="BB215" s="4">
        <v>2.35E-2</v>
      </c>
      <c r="BC215" s="4">
        <v>-0.55269999999999997</v>
      </c>
      <c r="BD215" s="4">
        <v>-0.6431</v>
      </c>
      <c r="BE215" s="4">
        <v>-0.63619999999999999</v>
      </c>
      <c r="BF215" s="4">
        <v>-0.4204</v>
      </c>
      <c r="BG215" s="4">
        <v>-2.4199999999999999E-2</v>
      </c>
      <c r="BH215" s="4">
        <v>0.56120000000000003</v>
      </c>
      <c r="BI215" s="4">
        <v>0.3679</v>
      </c>
      <c r="BJ215" s="4">
        <v>0.1469</v>
      </c>
      <c r="BK215" s="4">
        <v>0.192</v>
      </c>
      <c r="BL215" s="4">
        <v>-3.9E-2</v>
      </c>
      <c r="BM215" s="4">
        <v>-9.7900000000000001E-2</v>
      </c>
      <c r="BN215" s="4">
        <v>-0.22009999999999999</v>
      </c>
      <c r="BO215" s="4">
        <v>-7.8600000000000003E-2</v>
      </c>
      <c r="BP215" s="4">
        <v>-7.9200000000000007E-2</v>
      </c>
      <c r="BQ215" s="4">
        <v>-0.14649999999999999</v>
      </c>
      <c r="BR215" s="4">
        <v>-0.1057</v>
      </c>
      <c r="BS215" s="4">
        <v>-0.27779999999999999</v>
      </c>
      <c r="BT215" s="4">
        <v>1E-3</v>
      </c>
      <c r="BU215" s="4">
        <v>0.312</v>
      </c>
      <c r="BV215" s="4">
        <v>0.34100000000000003</v>
      </c>
      <c r="BW215" s="4">
        <v>0.7671</v>
      </c>
      <c r="BX215" s="4">
        <v>0.312</v>
      </c>
      <c r="BY215" s="4">
        <v>0.1981</v>
      </c>
      <c r="BZ215" s="4">
        <v>0.13170000000000001</v>
      </c>
      <c r="CA215" s="4">
        <v>-3.8999999999999998E-3</v>
      </c>
      <c r="CB215" s="4">
        <v>-9.1300000000000006E-2</v>
      </c>
      <c r="CC215" s="4">
        <v>-3.1E-2</v>
      </c>
      <c r="CD215" s="4">
        <v>0.15029999999999999</v>
      </c>
      <c r="CE215" s="4">
        <v>0.10299999999999999</v>
      </c>
      <c r="CF215" s="4">
        <v>0.1817</v>
      </c>
      <c r="CG215" s="4">
        <v>0.17480000000000001</v>
      </c>
      <c r="CH215" s="4">
        <v>5.1999999999999998E-2</v>
      </c>
      <c r="CI215" s="4">
        <v>-1.6000000000000001E-3</v>
      </c>
      <c r="CJ215" s="4">
        <v>6.5100000000000005E-2</v>
      </c>
      <c r="CK215" s="4">
        <v>6.2700000000000006E-2</v>
      </c>
      <c r="CL215" s="4">
        <v>-7.3200000000000001E-2</v>
      </c>
      <c r="CM215" s="4">
        <v>2.5000000000000001E-2</v>
      </c>
      <c r="CN215" s="4">
        <v>-9.8799999999999999E-2</v>
      </c>
      <c r="CO215" s="4">
        <v>-4.0099999999999997E-2</v>
      </c>
      <c r="CP215" s="4">
        <v>0.31790000000000002</v>
      </c>
      <c r="CQ215" s="4">
        <v>2.2800000000000001E-2</v>
      </c>
      <c r="CR215" s="4">
        <v>0.22070000000000001</v>
      </c>
      <c r="CS215" s="4">
        <v>0.1993</v>
      </c>
      <c r="CT215" s="4">
        <v>0.13389999999999999</v>
      </c>
      <c r="CU215" s="4">
        <v>0.43209999999999998</v>
      </c>
      <c r="CV215" s="4">
        <v>6.3399999999999998E-2</v>
      </c>
      <c r="CW215" s="4">
        <v>-5.7799999999999997E-2</v>
      </c>
      <c r="CX215" s="4">
        <v>-5.9200000000000003E-2</v>
      </c>
      <c r="CY215" s="4">
        <v>7.0000000000000001E-3</v>
      </c>
      <c r="CZ215" s="4">
        <v>0.31830000000000003</v>
      </c>
      <c r="DA215" s="4">
        <v>0.53520000000000001</v>
      </c>
      <c r="DB215" s="4">
        <v>0.28220000000000001</v>
      </c>
      <c r="DC215" s="4">
        <v>0.1095</v>
      </c>
      <c r="DD215" s="4">
        <v>0.2218</v>
      </c>
      <c r="DE215" s="4">
        <v>-1.17E-2</v>
      </c>
      <c r="DF215" s="4">
        <v>-0.16689999999999999</v>
      </c>
      <c r="DG215" s="4">
        <v>-0.25600000000000001</v>
      </c>
      <c r="DH215" s="4">
        <v>-0.36649999999999999</v>
      </c>
      <c r="DI215" s="4">
        <v>-0.28520000000000001</v>
      </c>
      <c r="DJ215" s="4">
        <v>-1.5100000000000001E-2</v>
      </c>
      <c r="DK215" s="4">
        <v>0.34110000000000001</v>
      </c>
      <c r="DL215" s="4">
        <v>0.53979999999999995</v>
      </c>
      <c r="DM215" s="4">
        <v>0.29339999999999999</v>
      </c>
      <c r="DN215" s="4">
        <v>0.29339999999999999</v>
      </c>
    </row>
    <row r="216" spans="1:118" x14ac:dyDescent="0.45">
      <c r="A216" s="2" t="s">
        <v>22</v>
      </c>
      <c r="B216" t="s">
        <v>51</v>
      </c>
      <c r="AE216">
        <v>-611</v>
      </c>
      <c r="AH216">
        <v>-441</v>
      </c>
      <c r="AI216">
        <v>792</v>
      </c>
      <c r="AJ216">
        <v>3976</v>
      </c>
      <c r="AK216">
        <v>4114</v>
      </c>
      <c r="AL216">
        <v>3978</v>
      </c>
      <c r="AM216">
        <v>4440</v>
      </c>
      <c r="AN216">
        <v>5212</v>
      </c>
      <c r="AO216">
        <v>5457</v>
      </c>
      <c r="AP216">
        <v>5488</v>
      </c>
      <c r="AQ216">
        <v>5809</v>
      </c>
      <c r="AR216">
        <v>6721</v>
      </c>
      <c r="AS216">
        <v>6551</v>
      </c>
      <c r="AT216">
        <v>7069</v>
      </c>
      <c r="AU216">
        <v>6802</v>
      </c>
      <c r="AV216">
        <v>6773</v>
      </c>
      <c r="AW216">
        <v>7092</v>
      </c>
      <c r="AX216">
        <v>6530</v>
      </c>
      <c r="AY216">
        <v>8055</v>
      </c>
      <c r="AZ216">
        <v>7139</v>
      </c>
      <c r="BA216">
        <v>7814</v>
      </c>
      <c r="BB216">
        <v>6441</v>
      </c>
      <c r="BC216">
        <v>3460</v>
      </c>
      <c r="BD216">
        <v>2873</v>
      </c>
      <c r="BE216">
        <v>3000</v>
      </c>
      <c r="BF216">
        <v>3517</v>
      </c>
      <c r="BG216">
        <v>3097</v>
      </c>
      <c r="BH216">
        <v>4044</v>
      </c>
      <c r="BI216">
        <v>3849</v>
      </c>
      <c r="BJ216">
        <v>4140</v>
      </c>
      <c r="BK216">
        <v>3926</v>
      </c>
      <c r="BL216">
        <v>3880</v>
      </c>
      <c r="BM216">
        <v>3337</v>
      </c>
      <c r="BN216">
        <v>3295</v>
      </c>
      <c r="BO216">
        <v>3588</v>
      </c>
      <c r="BP216">
        <v>3451</v>
      </c>
      <c r="BQ216">
        <v>2853</v>
      </c>
      <c r="BR216">
        <v>2924</v>
      </c>
      <c r="BS216">
        <v>2794</v>
      </c>
      <c r="BT216">
        <v>3613</v>
      </c>
      <c r="BU216">
        <v>4296</v>
      </c>
      <c r="BV216">
        <v>4407</v>
      </c>
      <c r="BW216">
        <v>4747</v>
      </c>
      <c r="BX216">
        <v>4719</v>
      </c>
      <c r="BY216">
        <v>4468</v>
      </c>
      <c r="BZ216">
        <v>4349</v>
      </c>
      <c r="CA216">
        <v>4660</v>
      </c>
      <c r="CB216">
        <v>4335</v>
      </c>
      <c r="CC216">
        <v>4424</v>
      </c>
      <c r="CD216">
        <v>4907</v>
      </c>
      <c r="CE216">
        <v>5179</v>
      </c>
      <c r="CF216">
        <v>4351</v>
      </c>
      <c r="CG216">
        <v>5278</v>
      </c>
      <c r="CH216">
        <v>5603</v>
      </c>
      <c r="CI216">
        <v>5329</v>
      </c>
      <c r="CJ216">
        <v>5516</v>
      </c>
      <c r="CK216">
        <v>5969</v>
      </c>
      <c r="CL216">
        <v>5222</v>
      </c>
      <c r="CM216">
        <v>5498</v>
      </c>
      <c r="CN216">
        <v>4459</v>
      </c>
      <c r="CO216">
        <v>6204</v>
      </c>
      <c r="CP216">
        <v>7482</v>
      </c>
      <c r="CQ216">
        <v>6302</v>
      </c>
      <c r="CR216">
        <v>6588</v>
      </c>
      <c r="CS216">
        <v>7057</v>
      </c>
      <c r="CT216">
        <v>7948</v>
      </c>
      <c r="CU216">
        <v>8088</v>
      </c>
      <c r="CV216">
        <v>6435</v>
      </c>
      <c r="CW216">
        <v>6232</v>
      </c>
      <c r="CX216">
        <v>7042</v>
      </c>
      <c r="CY216">
        <v>8049</v>
      </c>
      <c r="CZ216">
        <v>8761</v>
      </c>
      <c r="DA216">
        <v>9264</v>
      </c>
      <c r="DB216">
        <v>9452</v>
      </c>
      <c r="DC216">
        <v>9042</v>
      </c>
      <c r="DD216">
        <v>10982</v>
      </c>
      <c r="DE216">
        <v>10295</v>
      </c>
      <c r="DF216">
        <v>8429</v>
      </c>
      <c r="DG216">
        <v>7200</v>
      </c>
      <c r="DH216">
        <v>6957</v>
      </c>
      <c r="DI216">
        <v>7410</v>
      </c>
      <c r="DJ216">
        <v>8268</v>
      </c>
      <c r="DK216">
        <v>9314</v>
      </c>
      <c r="DL216">
        <v>10584</v>
      </c>
      <c r="DM216">
        <v>9011</v>
      </c>
      <c r="DN216">
        <v>10403</v>
      </c>
    </row>
    <row r="217" spans="1:118" x14ac:dyDescent="0.45">
      <c r="A217" s="2" t="s">
        <v>22</v>
      </c>
      <c r="B217" t="s">
        <v>52</v>
      </c>
      <c r="AJ217">
        <v>17.3</v>
      </c>
      <c r="AK217">
        <v>17.75</v>
      </c>
      <c r="AL217">
        <v>19.8</v>
      </c>
      <c r="AM217">
        <v>12.2</v>
      </c>
      <c r="AN217">
        <v>12.72</v>
      </c>
      <c r="AO217">
        <v>12.37</v>
      </c>
      <c r="AP217">
        <v>12.04</v>
      </c>
      <c r="AQ217">
        <v>11.88</v>
      </c>
      <c r="AR217">
        <v>12.14</v>
      </c>
      <c r="AS217">
        <v>11.33</v>
      </c>
      <c r="AT217">
        <v>11.2</v>
      </c>
      <c r="AU217">
        <v>9.5</v>
      </c>
      <c r="AV217">
        <v>8.93</v>
      </c>
      <c r="AW217">
        <v>9.51</v>
      </c>
      <c r="AX217">
        <v>8.11</v>
      </c>
      <c r="AY217">
        <v>12.07</v>
      </c>
      <c r="AZ217">
        <v>10.87</v>
      </c>
      <c r="BA217">
        <v>11.39</v>
      </c>
      <c r="BB217">
        <v>16.89</v>
      </c>
      <c r="BC217">
        <v>7.88</v>
      </c>
      <c r="BD217">
        <v>7.51</v>
      </c>
      <c r="BE217">
        <v>8.2200000000000006</v>
      </c>
      <c r="BF217">
        <v>6.29</v>
      </c>
      <c r="BG217">
        <v>8</v>
      </c>
      <c r="BH217">
        <v>7.9</v>
      </c>
      <c r="BI217">
        <v>8.11</v>
      </c>
      <c r="BJ217">
        <v>9.1199999999999992</v>
      </c>
      <c r="BK217">
        <v>14.73</v>
      </c>
      <c r="BL217">
        <v>14.68</v>
      </c>
      <c r="BM217">
        <v>13.34</v>
      </c>
      <c r="BN217">
        <v>17.36</v>
      </c>
      <c r="BO217">
        <v>7.02</v>
      </c>
      <c r="BP217">
        <v>6.31</v>
      </c>
      <c r="BQ217">
        <v>5.28</v>
      </c>
      <c r="BR217">
        <v>4.8899999999999997</v>
      </c>
      <c r="BS217">
        <v>5.65</v>
      </c>
      <c r="BT217">
        <v>8.1</v>
      </c>
      <c r="BU217">
        <v>9.74</v>
      </c>
      <c r="BV217">
        <v>10.01</v>
      </c>
      <c r="BW217">
        <v>9.8699999999999992</v>
      </c>
      <c r="BX217">
        <v>9.15</v>
      </c>
      <c r="BY217">
        <v>9.06</v>
      </c>
      <c r="BZ217">
        <v>8.66</v>
      </c>
      <c r="CA217">
        <v>10.210000000000001</v>
      </c>
      <c r="CB217">
        <v>11.02</v>
      </c>
      <c r="CC217">
        <v>16.68</v>
      </c>
      <c r="CD217">
        <v>42.04</v>
      </c>
      <c r="CE217">
        <v>37.450000000000003</v>
      </c>
      <c r="CF217">
        <v>16.02</v>
      </c>
      <c r="CG217">
        <v>11.92</v>
      </c>
      <c r="CH217">
        <v>9.26</v>
      </c>
      <c r="CI217">
        <v>9.36</v>
      </c>
      <c r="CJ217">
        <v>10.89</v>
      </c>
      <c r="CK217">
        <v>12.92</v>
      </c>
      <c r="CL217">
        <v>21.63</v>
      </c>
      <c r="CM217">
        <v>10.44</v>
      </c>
      <c r="CN217">
        <v>9.9600000000000009</v>
      </c>
      <c r="CO217">
        <v>12.87</v>
      </c>
      <c r="CP217">
        <v>12.81</v>
      </c>
      <c r="CQ217">
        <v>23.44</v>
      </c>
      <c r="CR217">
        <v>20.07</v>
      </c>
      <c r="CS217">
        <v>17.72</v>
      </c>
      <c r="CT217">
        <v>29.44</v>
      </c>
      <c r="CU217">
        <v>21.84</v>
      </c>
      <c r="CV217">
        <v>17.649999999999999</v>
      </c>
      <c r="CW217">
        <v>15.93</v>
      </c>
      <c r="CX217">
        <v>17.579999999999998</v>
      </c>
      <c r="CY217">
        <v>18.96</v>
      </c>
      <c r="CZ217">
        <v>19.07</v>
      </c>
      <c r="DA217">
        <v>20.440000000000001</v>
      </c>
      <c r="DB217">
        <v>6.74</v>
      </c>
      <c r="DC217">
        <v>6.54</v>
      </c>
      <c r="DD217">
        <v>7.4</v>
      </c>
      <c r="DE217">
        <v>7.78</v>
      </c>
      <c r="DF217">
        <v>23.47</v>
      </c>
      <c r="DG217">
        <v>23.89</v>
      </c>
      <c r="DH217">
        <v>26.34</v>
      </c>
      <c r="DI217">
        <v>19.350000000000001</v>
      </c>
      <c r="DJ217">
        <v>14.42</v>
      </c>
      <c r="DK217">
        <v>13.79</v>
      </c>
      <c r="DL217">
        <v>12.79</v>
      </c>
      <c r="DM217">
        <v>10.83</v>
      </c>
      <c r="DN217">
        <v>12.93</v>
      </c>
    </row>
    <row r="218" spans="1:118" x14ac:dyDescent="0.45">
      <c r="A218" s="2" t="s">
        <v>22</v>
      </c>
      <c r="B218" t="s">
        <v>53</v>
      </c>
      <c r="AJ218">
        <v>0.5</v>
      </c>
      <c r="AK218">
        <v>0.51</v>
      </c>
      <c r="AL218">
        <v>0.5</v>
      </c>
      <c r="AM218">
        <v>0.57999999999999996</v>
      </c>
      <c r="AN218">
        <v>0.64</v>
      </c>
      <c r="AO218">
        <v>0.67</v>
      </c>
      <c r="AP218">
        <v>0.69</v>
      </c>
      <c r="AQ218">
        <v>0.76</v>
      </c>
      <c r="AR218">
        <v>0.85</v>
      </c>
      <c r="AS218">
        <v>0.82</v>
      </c>
      <c r="AT218">
        <v>0.87</v>
      </c>
      <c r="AU218">
        <v>0.85</v>
      </c>
      <c r="AV218">
        <v>0.8</v>
      </c>
      <c r="AW218">
        <v>0.86</v>
      </c>
      <c r="AX218">
        <v>0.75</v>
      </c>
      <c r="AY218">
        <v>0.93</v>
      </c>
      <c r="AZ218">
        <v>0.84</v>
      </c>
      <c r="BA218">
        <v>0.89</v>
      </c>
      <c r="BB218">
        <v>0.76</v>
      </c>
      <c r="BC218">
        <v>0.41</v>
      </c>
      <c r="BD218">
        <v>0.3</v>
      </c>
      <c r="BE218">
        <v>0.33</v>
      </c>
      <c r="BF218">
        <v>0.43</v>
      </c>
      <c r="BG218">
        <v>0.4</v>
      </c>
      <c r="BH218">
        <v>0.46</v>
      </c>
      <c r="BI218">
        <v>0.45</v>
      </c>
      <c r="BJ218">
        <v>0.5</v>
      </c>
      <c r="BK218">
        <v>0.48</v>
      </c>
      <c r="BL218">
        <v>0.46</v>
      </c>
      <c r="BM218">
        <v>0.42</v>
      </c>
      <c r="BN218">
        <v>0.41</v>
      </c>
      <c r="BO218">
        <v>0.46</v>
      </c>
      <c r="BP218">
        <v>0.43</v>
      </c>
      <c r="BQ218">
        <v>0.36</v>
      </c>
      <c r="BR218">
        <v>0.36</v>
      </c>
      <c r="BS218">
        <v>0.32</v>
      </c>
      <c r="BT218">
        <v>0.41</v>
      </c>
      <c r="BU218">
        <v>0.45</v>
      </c>
      <c r="BV218">
        <v>0.46</v>
      </c>
      <c r="BW218">
        <v>0.53</v>
      </c>
      <c r="BX218">
        <v>0.5</v>
      </c>
      <c r="BY218">
        <v>0.48</v>
      </c>
      <c r="BZ218">
        <v>0.45</v>
      </c>
      <c r="CA218">
        <v>0.46</v>
      </c>
      <c r="CB218">
        <v>0.4</v>
      </c>
      <c r="CC218">
        <v>0.43</v>
      </c>
      <c r="CD218">
        <v>0.51</v>
      </c>
      <c r="CE218">
        <v>0.51</v>
      </c>
      <c r="CF218">
        <v>0.51</v>
      </c>
      <c r="CG218">
        <v>0.59</v>
      </c>
      <c r="CH218">
        <v>0.67</v>
      </c>
      <c r="CI218">
        <v>0.7</v>
      </c>
      <c r="CJ218">
        <v>0.77</v>
      </c>
      <c r="CK218">
        <v>0.84</v>
      </c>
      <c r="CL218">
        <v>0.79</v>
      </c>
      <c r="CM218">
        <v>0.85</v>
      </c>
      <c r="CN218">
        <v>0.74</v>
      </c>
      <c r="CO218">
        <v>0.81</v>
      </c>
      <c r="CP218">
        <v>0.92</v>
      </c>
      <c r="CQ218">
        <v>0.69</v>
      </c>
      <c r="CR218">
        <v>0.66</v>
      </c>
      <c r="CS218">
        <v>0.68</v>
      </c>
      <c r="CT218">
        <v>0.79</v>
      </c>
      <c r="CU218">
        <v>0.83</v>
      </c>
      <c r="CV218">
        <v>0.65</v>
      </c>
      <c r="CW218">
        <v>0.66</v>
      </c>
      <c r="CX218">
        <v>0.78</v>
      </c>
      <c r="CY218">
        <v>0.83</v>
      </c>
      <c r="CZ218">
        <v>0.86</v>
      </c>
      <c r="DA218">
        <v>0.97</v>
      </c>
      <c r="DB218">
        <v>0.93</v>
      </c>
      <c r="DC218">
        <v>0.87</v>
      </c>
      <c r="DD218">
        <v>0.98</v>
      </c>
      <c r="DE218">
        <v>0.92</v>
      </c>
      <c r="DF218">
        <v>0.76</v>
      </c>
      <c r="DG218">
        <v>0.65</v>
      </c>
      <c r="DH218">
        <v>0.61</v>
      </c>
      <c r="DI218">
        <v>0.63</v>
      </c>
      <c r="DJ218">
        <v>0.71</v>
      </c>
      <c r="DK218">
        <v>0.8</v>
      </c>
      <c r="DL218">
        <v>0.86</v>
      </c>
      <c r="DM218">
        <v>0.75</v>
      </c>
      <c r="DN218">
        <v>0.89</v>
      </c>
    </row>
    <row r="219" spans="1:118" x14ac:dyDescent="0.45">
      <c r="A219" s="2" t="s">
        <v>22</v>
      </c>
      <c r="B219" t="s">
        <v>54</v>
      </c>
      <c r="AJ219">
        <v>1.01</v>
      </c>
      <c r="AK219">
        <v>1.1200000000000001</v>
      </c>
      <c r="AL219">
        <v>1.04</v>
      </c>
      <c r="AM219">
        <v>1.18</v>
      </c>
      <c r="AN219">
        <v>1.3</v>
      </c>
      <c r="AO219">
        <v>1.3</v>
      </c>
      <c r="AP219">
        <v>1.41</v>
      </c>
      <c r="AQ219">
        <v>1.54</v>
      </c>
      <c r="AR219">
        <v>1.75</v>
      </c>
      <c r="AS219">
        <v>1.75</v>
      </c>
      <c r="AT219">
        <v>1.79</v>
      </c>
      <c r="AU219">
        <v>1.78</v>
      </c>
      <c r="AV219">
        <v>1.67</v>
      </c>
      <c r="AW219">
        <v>1.87</v>
      </c>
      <c r="AX219">
        <v>1.63</v>
      </c>
      <c r="AY219">
        <v>1.93</v>
      </c>
      <c r="AZ219">
        <v>1.71</v>
      </c>
      <c r="BA219">
        <v>1.84</v>
      </c>
      <c r="BB219">
        <v>1.75</v>
      </c>
      <c r="BC219">
        <v>0.95</v>
      </c>
      <c r="BD219">
        <v>0.7</v>
      </c>
      <c r="BE219">
        <v>0.65</v>
      </c>
      <c r="BF219">
        <v>0.77</v>
      </c>
      <c r="BG219">
        <v>0.71</v>
      </c>
      <c r="BH219">
        <v>0.81</v>
      </c>
      <c r="BI219">
        <v>0.77</v>
      </c>
      <c r="BJ219">
        <v>0.81</v>
      </c>
      <c r="BK219">
        <v>0.86</v>
      </c>
      <c r="BL219">
        <v>0.81</v>
      </c>
      <c r="BM219">
        <v>0.72</v>
      </c>
      <c r="BN219">
        <v>0.67</v>
      </c>
      <c r="BO219">
        <v>0.78</v>
      </c>
      <c r="BP219">
        <v>0.71</v>
      </c>
      <c r="BQ219">
        <v>0.59</v>
      </c>
      <c r="BR219">
        <v>0.57999999999999996</v>
      </c>
      <c r="BS219">
        <v>0.53</v>
      </c>
      <c r="BT219">
        <v>0.68</v>
      </c>
      <c r="BU219">
        <v>0.82</v>
      </c>
      <c r="BV219">
        <v>0.85</v>
      </c>
      <c r="BW219">
        <v>1</v>
      </c>
      <c r="BX219">
        <v>0.91</v>
      </c>
      <c r="BY219">
        <v>0.88</v>
      </c>
      <c r="BZ219">
        <v>0.86</v>
      </c>
      <c r="CA219">
        <v>0.93</v>
      </c>
      <c r="CB219">
        <v>0.83</v>
      </c>
      <c r="CC219">
        <v>0.94</v>
      </c>
      <c r="CD219">
        <v>1.1299999999999999</v>
      </c>
      <c r="CE219">
        <v>1.17</v>
      </c>
      <c r="CF219">
        <v>1.1000000000000001</v>
      </c>
      <c r="CG219">
        <v>1.1599999999999999</v>
      </c>
      <c r="CH219">
        <v>1.23</v>
      </c>
      <c r="CI219">
        <v>1.29</v>
      </c>
      <c r="CJ219">
        <v>1.28</v>
      </c>
      <c r="CK219">
        <v>1.35</v>
      </c>
      <c r="CL219">
        <v>1.24</v>
      </c>
      <c r="CM219">
        <v>1.27</v>
      </c>
      <c r="CN219">
        <v>1.07</v>
      </c>
      <c r="CO219">
        <v>1.03</v>
      </c>
      <c r="CP219">
        <v>1.3</v>
      </c>
      <c r="CQ219">
        <v>1.0900000000000001</v>
      </c>
      <c r="CR219">
        <v>1.08</v>
      </c>
      <c r="CS219">
        <v>1.1399999999999999</v>
      </c>
      <c r="CT219">
        <v>1.36</v>
      </c>
      <c r="CU219">
        <v>1.41</v>
      </c>
      <c r="CV219">
        <v>1.1599999999999999</v>
      </c>
      <c r="CW219">
        <v>1.03</v>
      </c>
      <c r="CX219">
        <v>1.22</v>
      </c>
      <c r="CY219">
        <v>1.35</v>
      </c>
      <c r="CZ219">
        <v>1.41</v>
      </c>
      <c r="DA219">
        <v>1.6</v>
      </c>
      <c r="DB219">
        <v>1.62</v>
      </c>
      <c r="DC219">
        <v>1.63</v>
      </c>
      <c r="DD219">
        <v>2</v>
      </c>
      <c r="DE219">
        <v>2.1</v>
      </c>
      <c r="DF219">
        <v>1.89</v>
      </c>
      <c r="DG219">
        <v>1.56</v>
      </c>
      <c r="DH219">
        <v>1.45</v>
      </c>
      <c r="DI219">
        <v>1.49</v>
      </c>
      <c r="DJ219">
        <v>1.7</v>
      </c>
      <c r="DK219">
        <v>1.84</v>
      </c>
      <c r="DL219">
        <v>1.99</v>
      </c>
      <c r="DM219">
        <v>1.73</v>
      </c>
      <c r="DN219">
        <v>2.0099999999999998</v>
      </c>
    </row>
    <row r="220" spans="1:118" x14ac:dyDescent="0.45">
      <c r="A220" s="2" t="s">
        <v>22</v>
      </c>
      <c r="B220" t="s">
        <v>55</v>
      </c>
      <c r="AJ220">
        <v>6.56</v>
      </c>
      <c r="AK220">
        <v>6.24</v>
      </c>
      <c r="AL220">
        <v>6.04</v>
      </c>
      <c r="AM220">
        <v>5.6</v>
      </c>
      <c r="AN220">
        <v>8.08</v>
      </c>
      <c r="AO220">
        <v>7.84</v>
      </c>
      <c r="AP220">
        <v>6.4</v>
      </c>
      <c r="AQ220">
        <v>6.59</v>
      </c>
      <c r="AR220">
        <v>6.91</v>
      </c>
      <c r="AS220">
        <v>6.34</v>
      </c>
      <c r="AT220">
        <v>7.81</v>
      </c>
      <c r="AU220">
        <v>6.7</v>
      </c>
      <c r="AV220">
        <v>5.83</v>
      </c>
      <c r="AW220">
        <v>5.85</v>
      </c>
      <c r="AX220">
        <v>5.16</v>
      </c>
      <c r="AY220">
        <v>6.88</v>
      </c>
      <c r="AZ220">
        <v>5.04</v>
      </c>
      <c r="BA220">
        <v>7.3</v>
      </c>
      <c r="BB220">
        <v>5.79</v>
      </c>
      <c r="BC220">
        <v>3.74</v>
      </c>
      <c r="BD220">
        <v>11.15</v>
      </c>
      <c r="BE220">
        <v>8.42</v>
      </c>
      <c r="BF220">
        <v>11.07</v>
      </c>
      <c r="BG220">
        <v>15.97</v>
      </c>
      <c r="BH220">
        <v>6.65</v>
      </c>
      <c r="BI220">
        <v>5.48</v>
      </c>
      <c r="BJ220">
        <v>9.34</v>
      </c>
      <c r="BK220">
        <v>8.3800000000000008</v>
      </c>
      <c r="BL220">
        <v>6.89</v>
      </c>
      <c r="BM220">
        <v>6.87</v>
      </c>
      <c r="BN220">
        <v>6.11</v>
      </c>
      <c r="BO220">
        <v>4.59</v>
      </c>
      <c r="BP220">
        <v>5.52</v>
      </c>
      <c r="BQ220">
        <v>4.41</v>
      </c>
      <c r="BR220">
        <v>4.16</v>
      </c>
      <c r="BS220">
        <v>4.37</v>
      </c>
      <c r="BT220">
        <v>5.29</v>
      </c>
      <c r="BU220">
        <v>5.49</v>
      </c>
      <c r="BV220">
        <v>4.3899999999999997</v>
      </c>
      <c r="BW220">
        <v>4.9400000000000004</v>
      </c>
      <c r="BX220">
        <v>4.43</v>
      </c>
      <c r="BY220">
        <v>4.91</v>
      </c>
      <c r="BZ220">
        <v>6.19</v>
      </c>
      <c r="CA220">
        <v>15.5</v>
      </c>
      <c r="CB220">
        <v>-1151.3900000000001</v>
      </c>
      <c r="CC220">
        <v>24.05</v>
      </c>
      <c r="CD220">
        <v>17.73</v>
      </c>
      <c r="CE220">
        <v>46.11</v>
      </c>
      <c r="CF220">
        <v>-92.57</v>
      </c>
      <c r="CG220">
        <v>-14.58</v>
      </c>
      <c r="CH220">
        <v>-11.99</v>
      </c>
      <c r="CI220">
        <v>226.25</v>
      </c>
      <c r="CJ220">
        <v>13.25</v>
      </c>
      <c r="CK220">
        <v>15.63</v>
      </c>
      <c r="CL220">
        <v>10.7</v>
      </c>
      <c r="CM220">
        <v>10.97</v>
      </c>
      <c r="CN220">
        <v>12.21</v>
      </c>
      <c r="CO220">
        <v>8.26</v>
      </c>
      <c r="CP220">
        <v>11.96</v>
      </c>
      <c r="CQ220">
        <v>9.67</v>
      </c>
      <c r="CR220">
        <v>6.65</v>
      </c>
      <c r="CS220">
        <v>5.9</v>
      </c>
      <c r="CT220">
        <v>6.03</v>
      </c>
      <c r="CU220">
        <v>6.1</v>
      </c>
      <c r="CV220">
        <v>6.59</v>
      </c>
      <c r="CW220">
        <v>6.99</v>
      </c>
      <c r="CX220">
        <v>7.05</v>
      </c>
      <c r="CY220">
        <v>6.56</v>
      </c>
      <c r="CZ220">
        <v>9.06</v>
      </c>
      <c r="DA220">
        <v>6.67</v>
      </c>
      <c r="DB220">
        <v>11.66</v>
      </c>
      <c r="DC220">
        <v>14.94</v>
      </c>
      <c r="DD220">
        <v>19.649999999999999</v>
      </c>
      <c r="DE220">
        <v>-35.29</v>
      </c>
      <c r="DF220">
        <v>20.100000000000001</v>
      </c>
      <c r="DG220">
        <v>16.09</v>
      </c>
      <c r="DH220">
        <v>5.46</v>
      </c>
      <c r="DI220">
        <v>5.7</v>
      </c>
      <c r="DJ220">
        <v>8.94</v>
      </c>
      <c r="DK220">
        <v>9.4700000000000006</v>
      </c>
      <c r="DL220">
        <v>12.94</v>
      </c>
      <c r="DM220">
        <v>6.78</v>
      </c>
      <c r="DN220">
        <v>7.87</v>
      </c>
    </row>
    <row r="221" spans="1:118" x14ac:dyDescent="0.45">
      <c r="A221" s="2" t="s">
        <v>22</v>
      </c>
      <c r="B221" t="s">
        <v>56</v>
      </c>
      <c r="AJ221">
        <v>5.73</v>
      </c>
      <c r="AK221">
        <v>5.74</v>
      </c>
      <c r="AL221">
        <v>5.6</v>
      </c>
      <c r="AM221">
        <v>5.25</v>
      </c>
      <c r="AN221">
        <v>7.42</v>
      </c>
      <c r="AO221">
        <v>7.27</v>
      </c>
      <c r="AP221">
        <v>6.01</v>
      </c>
      <c r="AQ221">
        <v>6.28</v>
      </c>
      <c r="AR221">
        <v>6.63</v>
      </c>
      <c r="AS221">
        <v>6.08</v>
      </c>
      <c r="AT221">
        <v>7.49</v>
      </c>
      <c r="AU221">
        <v>7.41</v>
      </c>
      <c r="AV221">
        <v>6.35</v>
      </c>
      <c r="AW221">
        <v>6.3</v>
      </c>
      <c r="AX221">
        <v>5.56</v>
      </c>
      <c r="AY221">
        <v>6.55</v>
      </c>
      <c r="AZ221">
        <v>4.8499999999999996</v>
      </c>
      <c r="BA221">
        <v>6.96</v>
      </c>
      <c r="BB221">
        <v>5.52</v>
      </c>
      <c r="BC221">
        <v>3.53</v>
      </c>
      <c r="BD221">
        <v>9.02</v>
      </c>
      <c r="BE221">
        <v>7.24</v>
      </c>
      <c r="BF221">
        <v>9.5</v>
      </c>
      <c r="BG221">
        <v>12.76</v>
      </c>
      <c r="BH221">
        <v>6.1</v>
      </c>
      <c r="BI221">
        <v>5.09</v>
      </c>
      <c r="BJ221">
        <v>8.3000000000000007</v>
      </c>
      <c r="BK221">
        <v>7.59</v>
      </c>
      <c r="BL221">
        <v>6.39</v>
      </c>
      <c r="BM221">
        <v>6.41</v>
      </c>
      <c r="BN221">
        <v>5.78</v>
      </c>
      <c r="BO221">
        <v>4.42</v>
      </c>
      <c r="BP221">
        <v>5.27</v>
      </c>
      <c r="BQ221">
        <v>4.17</v>
      </c>
      <c r="BR221">
        <v>3.9</v>
      </c>
      <c r="BS221">
        <v>4.0199999999999996</v>
      </c>
      <c r="BT221">
        <v>4.8600000000000003</v>
      </c>
      <c r="BU221">
        <v>5.0999999999999996</v>
      </c>
      <c r="BV221">
        <v>4.16</v>
      </c>
      <c r="BW221">
        <v>4.7</v>
      </c>
      <c r="BX221">
        <v>4.22</v>
      </c>
      <c r="BY221">
        <v>4.62</v>
      </c>
      <c r="BZ221">
        <v>5.61</v>
      </c>
      <c r="CA221">
        <v>12.21</v>
      </c>
      <c r="CB221">
        <v>47.53</v>
      </c>
      <c r="CC221">
        <v>15.12</v>
      </c>
      <c r="CD221">
        <v>12.92</v>
      </c>
      <c r="CE221">
        <v>23.07</v>
      </c>
      <c r="CF221">
        <v>81.17</v>
      </c>
      <c r="CG221">
        <v>-20.34</v>
      </c>
      <c r="CH221">
        <v>-15.11</v>
      </c>
      <c r="CI221">
        <v>48.75</v>
      </c>
      <c r="CJ221">
        <v>11.12</v>
      </c>
      <c r="CK221">
        <v>13.15</v>
      </c>
      <c r="CL221">
        <v>9.48</v>
      </c>
      <c r="CM221">
        <v>10.23</v>
      </c>
      <c r="CN221">
        <v>11.14</v>
      </c>
      <c r="CO221">
        <v>7.76</v>
      </c>
      <c r="CP221">
        <v>10.97</v>
      </c>
      <c r="CQ221">
        <v>8.4499999999999993</v>
      </c>
      <c r="CR221">
        <v>5.98</v>
      </c>
      <c r="CS221">
        <v>5.4</v>
      </c>
      <c r="CT221">
        <v>5.61</v>
      </c>
      <c r="CU221">
        <v>5.62</v>
      </c>
      <c r="CV221">
        <v>5.97</v>
      </c>
      <c r="CW221">
        <v>6.29</v>
      </c>
      <c r="CX221">
        <v>6.31</v>
      </c>
      <c r="CY221">
        <v>5.96</v>
      </c>
      <c r="CZ221">
        <v>7.84</v>
      </c>
      <c r="DA221">
        <v>5.99</v>
      </c>
      <c r="DB221">
        <v>9.59</v>
      </c>
      <c r="DC221">
        <v>11.36</v>
      </c>
      <c r="DD221">
        <v>14.34</v>
      </c>
      <c r="DE221">
        <v>-123.99</v>
      </c>
      <c r="DF221">
        <v>13.45</v>
      </c>
      <c r="DG221">
        <v>11.07</v>
      </c>
      <c r="DH221">
        <v>4.68</v>
      </c>
      <c r="DI221">
        <v>4.88</v>
      </c>
      <c r="DJ221">
        <v>7.23</v>
      </c>
      <c r="DK221">
        <v>7.79</v>
      </c>
      <c r="DL221">
        <v>10.18</v>
      </c>
      <c r="DM221">
        <v>5.81</v>
      </c>
      <c r="DN221">
        <v>6.75</v>
      </c>
    </row>
    <row r="222" spans="1:118" x14ac:dyDescent="0.45">
      <c r="A222" s="2" t="s">
        <v>22</v>
      </c>
      <c r="B222" t="s">
        <v>57</v>
      </c>
      <c r="AI222">
        <v>0.66</v>
      </c>
      <c r="AJ222">
        <v>0.27</v>
      </c>
      <c r="AK222">
        <v>0.28999999999999998</v>
      </c>
      <c r="AL222">
        <v>0.27</v>
      </c>
      <c r="AM222">
        <v>0.27</v>
      </c>
      <c r="AN222">
        <v>0.27</v>
      </c>
      <c r="AO222">
        <v>0.25</v>
      </c>
      <c r="AP222">
        <v>0.27</v>
      </c>
      <c r="AQ222">
        <v>0.26</v>
      </c>
      <c r="AR222">
        <v>0.27</v>
      </c>
      <c r="AS222">
        <v>0.27</v>
      </c>
      <c r="AT222">
        <v>0.26</v>
      </c>
      <c r="AU222">
        <v>0.25</v>
      </c>
      <c r="AV222">
        <v>0.25</v>
      </c>
      <c r="AW222">
        <v>0.25</v>
      </c>
      <c r="AX222">
        <v>0.25</v>
      </c>
      <c r="AY222">
        <v>0.24</v>
      </c>
      <c r="AZ222">
        <v>0.23</v>
      </c>
      <c r="BA222">
        <v>0.23</v>
      </c>
      <c r="BB222">
        <v>0.26</v>
      </c>
      <c r="BC222">
        <v>0.26</v>
      </c>
      <c r="BD222">
        <v>0.26</v>
      </c>
      <c r="BE222">
        <v>0.22</v>
      </c>
      <c r="BF222">
        <v>0.2</v>
      </c>
      <c r="BG222">
        <v>0.2</v>
      </c>
      <c r="BH222">
        <v>0.2</v>
      </c>
      <c r="BI222">
        <v>0.19</v>
      </c>
      <c r="BJ222">
        <v>0.18</v>
      </c>
      <c r="BK222">
        <v>0.2</v>
      </c>
      <c r="BL222">
        <v>0.2</v>
      </c>
      <c r="BM222">
        <v>0.2</v>
      </c>
      <c r="BN222">
        <v>0.19</v>
      </c>
      <c r="BO222">
        <v>0.2</v>
      </c>
      <c r="BP222">
        <v>0.2</v>
      </c>
      <c r="BQ222">
        <v>0.19</v>
      </c>
      <c r="BR222">
        <v>0.19</v>
      </c>
      <c r="BS222">
        <v>0.19</v>
      </c>
      <c r="BT222">
        <v>0.32</v>
      </c>
      <c r="BU222">
        <v>0.34</v>
      </c>
      <c r="BV222">
        <v>0.34</v>
      </c>
      <c r="BW222">
        <v>0.34</v>
      </c>
      <c r="BX222">
        <v>0.23</v>
      </c>
      <c r="BY222">
        <v>0.22</v>
      </c>
      <c r="BZ222">
        <v>0.22</v>
      </c>
      <c r="CA222">
        <v>0.23</v>
      </c>
      <c r="CB222">
        <v>0.23</v>
      </c>
      <c r="CC222">
        <v>0.24</v>
      </c>
      <c r="CD222">
        <v>0.25</v>
      </c>
      <c r="CE222">
        <v>0.26</v>
      </c>
      <c r="CF222">
        <v>0.31</v>
      </c>
      <c r="CG222">
        <v>0.25</v>
      </c>
      <c r="CH222">
        <v>0.26</v>
      </c>
      <c r="CI222">
        <v>0.26</v>
      </c>
      <c r="CJ222">
        <v>0.26</v>
      </c>
      <c r="CK222">
        <v>0.27</v>
      </c>
      <c r="CL222">
        <v>0.26</v>
      </c>
      <c r="CM222">
        <v>0.25</v>
      </c>
      <c r="CN222">
        <v>0.45</v>
      </c>
      <c r="CO222">
        <v>0.38</v>
      </c>
      <c r="CP222">
        <v>0.38</v>
      </c>
      <c r="CQ222">
        <v>0.39</v>
      </c>
      <c r="CR222">
        <v>0.37</v>
      </c>
      <c r="CS222">
        <v>0.35</v>
      </c>
      <c r="CT222">
        <v>0.35</v>
      </c>
      <c r="CU222">
        <v>0.36</v>
      </c>
      <c r="CV222">
        <v>0.41</v>
      </c>
      <c r="CW222">
        <v>0.37</v>
      </c>
      <c r="CX222">
        <v>0.34</v>
      </c>
      <c r="CY222">
        <v>0.38</v>
      </c>
      <c r="CZ222">
        <v>0.38</v>
      </c>
      <c r="DA222">
        <v>0.43</v>
      </c>
      <c r="DB222">
        <v>0.38</v>
      </c>
      <c r="DC222">
        <v>0.4</v>
      </c>
      <c r="DD222">
        <v>0.44</v>
      </c>
      <c r="DE222">
        <v>0.48</v>
      </c>
      <c r="DF222">
        <v>0.52</v>
      </c>
      <c r="DG222">
        <v>0.5</v>
      </c>
      <c r="DH222">
        <v>0.48</v>
      </c>
      <c r="DI222">
        <v>0.47</v>
      </c>
      <c r="DJ222">
        <v>0.46</v>
      </c>
      <c r="DK222">
        <v>0.43</v>
      </c>
      <c r="DL222">
        <v>0.42</v>
      </c>
      <c r="DM222">
        <v>0.42</v>
      </c>
      <c r="DN222">
        <v>0.42</v>
      </c>
    </row>
    <row r="223" spans="1:118" x14ac:dyDescent="0.45">
      <c r="A223" s="2" t="s">
        <v>22</v>
      </c>
      <c r="B223" t="s">
        <v>58</v>
      </c>
      <c r="AI223">
        <v>-113.38</v>
      </c>
      <c r="AJ223">
        <v>15.05</v>
      </c>
      <c r="AK223">
        <v>10.1</v>
      </c>
      <c r="AL223">
        <v>8.23</v>
      </c>
      <c r="AM223">
        <v>10.130000000000001</v>
      </c>
      <c r="AN223">
        <v>12.54</v>
      </c>
      <c r="AO223">
        <v>13.28</v>
      </c>
      <c r="AP223">
        <v>10.23</v>
      </c>
      <c r="AQ223">
        <v>10.76</v>
      </c>
      <c r="AR223">
        <v>16.93</v>
      </c>
      <c r="AS223">
        <v>16.16</v>
      </c>
      <c r="AT223">
        <v>16.09</v>
      </c>
      <c r="AU223">
        <v>26.49</v>
      </c>
      <c r="AV223">
        <v>19.14</v>
      </c>
      <c r="AW223">
        <v>17.510000000000002</v>
      </c>
      <c r="AX223">
        <v>19.59</v>
      </c>
      <c r="AY223">
        <v>13.87</v>
      </c>
      <c r="AZ223">
        <v>19.7</v>
      </c>
      <c r="BA223">
        <v>17.32</v>
      </c>
      <c r="BB223">
        <v>-9.76</v>
      </c>
      <c r="BC223">
        <v>13.61</v>
      </c>
      <c r="BD223">
        <v>11.39</v>
      </c>
      <c r="BE223">
        <v>19.57</v>
      </c>
      <c r="BF223">
        <v>14.79</v>
      </c>
      <c r="BG223">
        <v>5.03</v>
      </c>
      <c r="BH223">
        <v>17.38</v>
      </c>
      <c r="BI223">
        <v>17.72</v>
      </c>
      <c r="BJ223">
        <v>15.95</v>
      </c>
      <c r="BK223">
        <v>-7.05</v>
      </c>
      <c r="BL223">
        <v>15.17</v>
      </c>
      <c r="BM223">
        <v>9.67</v>
      </c>
      <c r="BN223">
        <v>8.4600000000000009</v>
      </c>
      <c r="BO223">
        <v>17.489999999999998</v>
      </c>
      <c r="BP223">
        <v>17.559999999999999</v>
      </c>
      <c r="BQ223">
        <v>18.559999999999999</v>
      </c>
      <c r="BR223">
        <v>14.84</v>
      </c>
      <c r="BS223">
        <v>3.31</v>
      </c>
      <c r="BT223">
        <v>14.69</v>
      </c>
      <c r="BU223">
        <v>10.79</v>
      </c>
      <c r="BV223">
        <v>10.34</v>
      </c>
      <c r="BW223">
        <v>9.77</v>
      </c>
      <c r="BX223">
        <v>14.79</v>
      </c>
      <c r="BY223">
        <v>15.07</v>
      </c>
      <c r="BZ223">
        <v>17.309999999999999</v>
      </c>
      <c r="CA223">
        <v>7.56</v>
      </c>
      <c r="CB223">
        <v>7.04</v>
      </c>
      <c r="CC223">
        <v>3.9</v>
      </c>
      <c r="CD223">
        <v>-1.34</v>
      </c>
      <c r="CE223">
        <v>9.01</v>
      </c>
      <c r="CF223">
        <v>24.28</v>
      </c>
      <c r="CG223">
        <v>16.489999999999998</v>
      </c>
      <c r="CH223">
        <v>16.78</v>
      </c>
      <c r="CI223">
        <v>4.93</v>
      </c>
      <c r="CJ223">
        <v>18.07</v>
      </c>
      <c r="CK223">
        <v>15.41</v>
      </c>
      <c r="CL223">
        <v>-7.82</v>
      </c>
      <c r="CM223">
        <v>13.87</v>
      </c>
      <c r="CN223">
        <v>7.35</v>
      </c>
      <c r="CO223">
        <v>4.01</v>
      </c>
      <c r="CP223">
        <v>3.86</v>
      </c>
      <c r="CQ223">
        <v>2.57</v>
      </c>
      <c r="CR223">
        <v>9.08</v>
      </c>
      <c r="CS223">
        <v>7.97</v>
      </c>
      <c r="CT223">
        <v>0.19</v>
      </c>
      <c r="CU223">
        <v>7.23</v>
      </c>
      <c r="CV223">
        <v>5.16</v>
      </c>
      <c r="CW223">
        <v>9.34</v>
      </c>
      <c r="CX223">
        <v>0.78</v>
      </c>
      <c r="CY223">
        <v>7.58</v>
      </c>
      <c r="CZ223">
        <v>8.31</v>
      </c>
      <c r="DA223">
        <v>9.9700000000000006</v>
      </c>
      <c r="DB223">
        <v>34.35</v>
      </c>
      <c r="DC223">
        <v>6.74</v>
      </c>
      <c r="DD223">
        <v>7.51</v>
      </c>
      <c r="DE223">
        <v>3.57</v>
      </c>
      <c r="DF223">
        <v>1.32</v>
      </c>
      <c r="DG223">
        <v>4.45</v>
      </c>
      <c r="DH223">
        <v>6.45</v>
      </c>
      <c r="DI223">
        <v>8.51</v>
      </c>
      <c r="DJ223">
        <v>9.4700000000000006</v>
      </c>
      <c r="DK223">
        <v>9.4600000000000009</v>
      </c>
      <c r="DL223">
        <v>11.93</v>
      </c>
      <c r="DM223">
        <v>9.7200000000000006</v>
      </c>
      <c r="DN223">
        <v>10.14</v>
      </c>
    </row>
    <row r="224" spans="1:118" x14ac:dyDescent="0.45">
      <c r="A224" s="2" t="s">
        <v>22</v>
      </c>
      <c r="B224" t="s">
        <v>59</v>
      </c>
      <c r="AE224" s="4">
        <v>3.2099999999999997E-2</v>
      </c>
      <c r="AH224" s="4">
        <v>0.1467</v>
      </c>
      <c r="AI224" s="4">
        <v>9.5799999999999996E-2</v>
      </c>
      <c r="AJ224" s="4">
        <v>9.5000000000000001E-2</v>
      </c>
      <c r="AK224" s="4">
        <v>9.8299999999999998E-2</v>
      </c>
      <c r="AL224" s="4">
        <v>8.6400000000000005E-2</v>
      </c>
      <c r="AM224" s="4">
        <v>8.4400000000000003E-2</v>
      </c>
      <c r="AN224" s="4">
        <v>8.9200000000000002E-2</v>
      </c>
      <c r="AO224" s="4">
        <v>9.1999999999999998E-2</v>
      </c>
      <c r="AP224" s="4">
        <v>0.1011</v>
      </c>
      <c r="AQ224" s="4">
        <v>0.1123</v>
      </c>
      <c r="AR224" s="4">
        <v>0.1236</v>
      </c>
      <c r="AS224" s="4">
        <v>0.13100000000000001</v>
      </c>
      <c r="AT224" s="4">
        <v>0.13639999999999999</v>
      </c>
      <c r="AU224" s="4">
        <v>0.1575</v>
      </c>
      <c r="AV224" s="4">
        <v>0.15820000000000001</v>
      </c>
      <c r="AW224" s="4">
        <v>0.16489999999999999</v>
      </c>
      <c r="AX224" s="4">
        <v>0.1686</v>
      </c>
      <c r="AY224" s="4">
        <v>0.13700000000000001</v>
      </c>
      <c r="AZ224" s="4">
        <v>0.1353</v>
      </c>
      <c r="BA224" s="4">
        <v>0.1391</v>
      </c>
      <c r="BB224" s="4">
        <v>8.0799999999999997E-2</v>
      </c>
      <c r="BC224" s="4">
        <v>9.5500000000000002E-2</v>
      </c>
      <c r="BD224" s="4">
        <v>7.2900000000000006E-2</v>
      </c>
      <c r="BE224" s="4">
        <v>6.3799999999999996E-2</v>
      </c>
      <c r="BF224" s="4">
        <v>0.1096</v>
      </c>
      <c r="BG224" s="4">
        <v>7.9299999999999995E-2</v>
      </c>
      <c r="BH224" s="4">
        <v>9.0899999999999995E-2</v>
      </c>
      <c r="BI224" s="4">
        <v>8.5099999999999995E-2</v>
      </c>
      <c r="BJ224" s="4">
        <v>0.08</v>
      </c>
      <c r="BK224" s="4">
        <v>6.7000000000000004E-2</v>
      </c>
      <c r="BL224" s="4">
        <v>6.4600000000000005E-2</v>
      </c>
      <c r="BM224" s="4">
        <v>6.4799999999999996E-2</v>
      </c>
      <c r="BN224" s="4">
        <v>5.21E-2</v>
      </c>
      <c r="BO224" s="4">
        <v>0.10050000000000001</v>
      </c>
      <c r="BP224" s="4">
        <v>0.1027</v>
      </c>
      <c r="BQ224" s="4">
        <v>0.1007</v>
      </c>
      <c r="BR224" s="4">
        <v>0.10580000000000001</v>
      </c>
      <c r="BS224" s="4">
        <v>8.5000000000000006E-2</v>
      </c>
      <c r="BT224" s="4">
        <v>6.93E-2</v>
      </c>
      <c r="BU224" s="4">
        <v>6.9000000000000006E-2</v>
      </c>
      <c r="BV224" s="4">
        <v>7.0400000000000004E-2</v>
      </c>
      <c r="BW224" s="4">
        <v>8.3000000000000004E-2</v>
      </c>
      <c r="BX224" s="4">
        <v>8.9099999999999999E-2</v>
      </c>
      <c r="BY224" s="4">
        <v>8.6599999999999996E-2</v>
      </c>
      <c r="BZ224" s="4">
        <v>8.77E-2</v>
      </c>
      <c r="CA224" s="4">
        <v>7.9899999999999999E-2</v>
      </c>
      <c r="CB224" s="4">
        <v>6.6400000000000001E-2</v>
      </c>
      <c r="CC224" s="4">
        <v>5.1400000000000001E-2</v>
      </c>
      <c r="CD224" s="4">
        <v>2.41E-2</v>
      </c>
      <c r="CE224" s="4">
        <v>2.7799999999999998E-2</v>
      </c>
      <c r="CF224" s="4">
        <v>5.5100000000000003E-2</v>
      </c>
      <c r="CG224" s="4">
        <v>8.0699999999999994E-2</v>
      </c>
      <c r="CH224" s="4">
        <v>0.1125</v>
      </c>
      <c r="CI224" s="4">
        <v>0.1193</v>
      </c>
      <c r="CJ224" s="4">
        <v>0.10299999999999999</v>
      </c>
      <c r="CK224" s="4">
        <v>9.0800000000000006E-2</v>
      </c>
      <c r="CL224" s="4">
        <v>4.5699999999999998E-2</v>
      </c>
      <c r="CM224" s="4">
        <v>9.7900000000000001E-2</v>
      </c>
      <c r="CN224" s="4">
        <v>7.5899999999999995E-2</v>
      </c>
      <c r="CO224" s="4">
        <v>6.2E-2</v>
      </c>
      <c r="CP224" s="4">
        <v>8.5900000000000004E-2</v>
      </c>
      <c r="CQ224" s="4">
        <v>4.5699999999999998E-2</v>
      </c>
      <c r="CR224" s="4">
        <v>5.2499999999999998E-2</v>
      </c>
      <c r="CS224" s="4">
        <v>6.0199999999999997E-2</v>
      </c>
      <c r="CT224" s="4">
        <v>5.6500000000000002E-2</v>
      </c>
      <c r="CU224" s="4">
        <v>6.2E-2</v>
      </c>
      <c r="CV224" s="4">
        <v>6.2E-2</v>
      </c>
      <c r="CW224" s="4">
        <v>6.0499999999999998E-2</v>
      </c>
      <c r="CX224" s="4">
        <v>7.4800000000000005E-2</v>
      </c>
      <c r="CY224" s="4">
        <v>7.9600000000000004E-2</v>
      </c>
      <c r="CZ224" s="4">
        <v>8.0299999999999996E-2</v>
      </c>
      <c r="DA224" s="4">
        <v>7.9100000000000004E-2</v>
      </c>
      <c r="DB224" s="4">
        <v>9.5399999999999999E-2</v>
      </c>
      <c r="DC224" s="4">
        <v>9.9000000000000005E-2</v>
      </c>
      <c r="DD224" s="4">
        <v>0.1048</v>
      </c>
      <c r="DE224" s="4">
        <v>9.35E-2</v>
      </c>
      <c r="DF224" s="4">
        <v>6.7299999999999999E-2</v>
      </c>
      <c r="DG224" s="4">
        <v>5.7099999999999998E-2</v>
      </c>
      <c r="DH224" s="4">
        <v>4.9799999999999997E-2</v>
      </c>
      <c r="DI224" s="4">
        <v>6.4899999999999999E-2</v>
      </c>
      <c r="DJ224" s="4">
        <v>9.3100000000000002E-2</v>
      </c>
      <c r="DK224" s="4">
        <v>0.1057</v>
      </c>
      <c r="DL224" s="4">
        <v>0.1217</v>
      </c>
      <c r="DM224" s="4">
        <v>0.1249</v>
      </c>
    </row>
    <row r="225" spans="1:118" x14ac:dyDescent="0.45">
      <c r="A225" s="2" t="s">
        <v>22</v>
      </c>
      <c r="B225" t="s">
        <v>62</v>
      </c>
      <c r="AJ225" s="4">
        <v>0</v>
      </c>
      <c r="AK225" s="4">
        <v>3.0000000000000001E-3</v>
      </c>
      <c r="AL225" s="4">
        <v>5.0000000000000001E-3</v>
      </c>
      <c r="AM225" s="4">
        <v>7.0000000000000001E-3</v>
      </c>
      <c r="AN225" s="4">
        <v>8.0000000000000002E-3</v>
      </c>
      <c r="AO225" s="4">
        <v>8.0000000000000002E-3</v>
      </c>
      <c r="AP225" s="4">
        <v>8.0000000000000002E-3</v>
      </c>
      <c r="AQ225" s="4">
        <v>7.0000000000000001E-3</v>
      </c>
      <c r="AR225" s="4">
        <v>6.0000000000000001E-3</v>
      </c>
      <c r="AS225" s="4">
        <v>7.0000000000000001E-3</v>
      </c>
      <c r="AT225" s="4">
        <v>7.0000000000000001E-3</v>
      </c>
      <c r="AU225" s="4">
        <v>7.0000000000000001E-3</v>
      </c>
      <c r="AV225" s="4">
        <v>7.0000000000000001E-3</v>
      </c>
      <c r="AW225" s="4">
        <v>7.0000000000000001E-3</v>
      </c>
      <c r="AX225" s="4">
        <v>8.0000000000000002E-3</v>
      </c>
      <c r="AY225" s="4">
        <v>7.0000000000000001E-3</v>
      </c>
      <c r="AZ225" s="4">
        <v>8.0000000000000002E-3</v>
      </c>
      <c r="BA225" s="4">
        <v>8.0000000000000002E-3</v>
      </c>
      <c r="BB225" s="4">
        <v>8.9999999999999993E-3</v>
      </c>
      <c r="BC225" s="4">
        <v>1.7999999999999999E-2</v>
      </c>
      <c r="BD225" s="4">
        <v>2.5999999999999999E-2</v>
      </c>
      <c r="BE225" s="4">
        <v>2.4E-2</v>
      </c>
      <c r="BF225" s="4">
        <v>1.7999999999999999E-2</v>
      </c>
      <c r="BG225" s="4">
        <v>0.02</v>
      </c>
      <c r="BH225" s="4">
        <v>1.7000000000000001E-2</v>
      </c>
      <c r="BI225" s="4">
        <v>1.7999999999999999E-2</v>
      </c>
      <c r="BJ225" s="4">
        <v>1.4999999999999999E-2</v>
      </c>
      <c r="BK225" s="4">
        <v>1.6E-2</v>
      </c>
      <c r="BL225" s="4">
        <v>1.7000000000000001E-2</v>
      </c>
      <c r="BM225" s="4">
        <v>1.7999999999999999E-2</v>
      </c>
      <c r="BN225" s="4">
        <v>1.9E-2</v>
      </c>
      <c r="BO225" s="4">
        <v>1.7000000000000001E-2</v>
      </c>
      <c r="BP225" s="4">
        <v>1.7999999999999999E-2</v>
      </c>
      <c r="BQ225" s="4">
        <v>2.1999999999999999E-2</v>
      </c>
      <c r="BR225" s="4">
        <v>2.1000000000000001E-2</v>
      </c>
      <c r="BS225" s="4">
        <v>2.3E-2</v>
      </c>
      <c r="BT225" s="4">
        <v>1.9E-2</v>
      </c>
      <c r="BU225" s="4">
        <v>1.7000000000000001E-2</v>
      </c>
      <c r="BV225" s="4">
        <v>1.7000000000000001E-2</v>
      </c>
      <c r="BW225" s="4">
        <v>1.4E-2</v>
      </c>
      <c r="BX225" s="4">
        <v>1.4999999999999999E-2</v>
      </c>
      <c r="BY225" s="4">
        <v>1.6E-2</v>
      </c>
      <c r="BZ225" s="4">
        <v>1.6E-2</v>
      </c>
      <c r="CA225" s="4">
        <v>1.4999999999999999E-2</v>
      </c>
      <c r="CB225" s="4">
        <v>1.7999999999999999E-2</v>
      </c>
      <c r="CC225" s="4">
        <v>1.7000000000000001E-2</v>
      </c>
      <c r="CD225" s="4">
        <v>1.4E-2</v>
      </c>
      <c r="CE225" s="4">
        <v>1.7000000000000001E-2</v>
      </c>
      <c r="CF225" s="4">
        <v>2.1000000000000001E-2</v>
      </c>
      <c r="CG225" s="4">
        <v>2.1000000000000001E-2</v>
      </c>
      <c r="CH225" s="4">
        <v>2.1999999999999999E-2</v>
      </c>
      <c r="CI225" s="4">
        <v>2.1999999999999999E-2</v>
      </c>
      <c r="CJ225" s="4">
        <v>2.1999999999999999E-2</v>
      </c>
      <c r="CK225" s="4">
        <v>0.02</v>
      </c>
      <c r="CL225" s="4">
        <v>2.1999999999999999E-2</v>
      </c>
      <c r="CM225" s="4">
        <v>2.1000000000000001E-2</v>
      </c>
      <c r="CN225" s="4">
        <v>2.4E-2</v>
      </c>
      <c r="CO225" s="4">
        <v>2.1000000000000001E-2</v>
      </c>
      <c r="CP225" s="4">
        <v>2.1000000000000001E-2</v>
      </c>
      <c r="CQ225" s="4">
        <v>2.5000000000000001E-2</v>
      </c>
      <c r="CR225" s="4">
        <v>2.4E-2</v>
      </c>
      <c r="CS225" s="4">
        <v>2.1999999999999999E-2</v>
      </c>
      <c r="CT225" s="4">
        <v>1.9E-2</v>
      </c>
      <c r="CU225" s="4">
        <v>1.9E-2</v>
      </c>
      <c r="CV225" s="4">
        <v>2.4E-2</v>
      </c>
      <c r="CW225" s="4">
        <v>2.4E-2</v>
      </c>
      <c r="CX225" s="4">
        <v>2.1000000000000001E-2</v>
      </c>
      <c r="CY225" s="4">
        <v>1.9E-2</v>
      </c>
      <c r="CZ225" s="4">
        <v>1.7999999999999999E-2</v>
      </c>
      <c r="DA225" s="4">
        <v>1.7000000000000001E-2</v>
      </c>
      <c r="DB225" s="4">
        <v>1.7000000000000001E-2</v>
      </c>
      <c r="DC225" s="4">
        <v>1.7000000000000001E-2</v>
      </c>
      <c r="DD225" s="4">
        <v>1.4999999999999999E-2</v>
      </c>
      <c r="DE225" s="4">
        <v>1.6E-2</v>
      </c>
      <c r="DF225" s="4">
        <v>1.9E-2</v>
      </c>
      <c r="DG225" s="4">
        <v>2.1999999999999999E-2</v>
      </c>
      <c r="DH225" s="4">
        <v>2.3E-2</v>
      </c>
      <c r="DI225" s="4">
        <v>2.1999999999999999E-2</v>
      </c>
      <c r="DJ225" s="4">
        <v>0.02</v>
      </c>
      <c r="DK225" s="4">
        <v>1.7000000000000001E-2</v>
      </c>
      <c r="DL225" s="4">
        <v>1.4999999999999999E-2</v>
      </c>
      <c r="DM225" s="4">
        <v>1.7000000000000001E-2</v>
      </c>
      <c r="DN225" s="4">
        <v>1.49E-2</v>
      </c>
    </row>
    <row r="226" spans="1:118" x14ac:dyDescent="0.45">
      <c r="A226" s="2" t="s">
        <v>22</v>
      </c>
      <c r="B226" t="s">
        <v>63</v>
      </c>
      <c r="AE226" s="4">
        <v>0</v>
      </c>
      <c r="AF226" s="4">
        <v>0</v>
      </c>
      <c r="AG226" s="4">
        <v>0</v>
      </c>
      <c r="AH226" s="4">
        <v>0</v>
      </c>
      <c r="AI226" s="4">
        <v>0</v>
      </c>
      <c r="AJ226" s="4">
        <v>0</v>
      </c>
      <c r="AK226" s="4">
        <v>0.104</v>
      </c>
      <c r="AL226" s="4">
        <v>0.13200000000000001</v>
      </c>
      <c r="AM226" s="4">
        <v>0.115</v>
      </c>
      <c r="AN226" s="4">
        <v>8.5000000000000006E-2</v>
      </c>
      <c r="AO226" s="4">
        <v>8.5999999999999993E-2</v>
      </c>
      <c r="AP226" s="4">
        <v>0.108</v>
      </c>
      <c r="AQ226" s="4">
        <v>7.6999999999999999E-2</v>
      </c>
      <c r="AR226" s="4">
        <v>6.4000000000000001E-2</v>
      </c>
      <c r="AS226" s="4">
        <v>8.5000000000000006E-2</v>
      </c>
      <c r="AT226" s="4">
        <v>8.3000000000000004E-2</v>
      </c>
      <c r="AU226" s="4">
        <v>4.9000000000000002E-2</v>
      </c>
      <c r="AV226" s="4">
        <v>6.8000000000000005E-2</v>
      </c>
      <c r="AW226" s="4">
        <v>8.6999999999999994E-2</v>
      </c>
      <c r="AX226" s="4">
        <v>7.5999999999999998E-2</v>
      </c>
      <c r="AY226" s="4">
        <v>0.11799999999999999</v>
      </c>
      <c r="AZ226" s="4">
        <v>7.5999999999999998E-2</v>
      </c>
      <c r="BA226" s="4">
        <v>8.6999999999999994E-2</v>
      </c>
      <c r="BB226" s="4">
        <v>-0.14899999999999999</v>
      </c>
      <c r="BC226" s="4">
        <v>9.0999999999999998E-2</v>
      </c>
      <c r="BD226" s="4">
        <v>0.20599999999999999</v>
      </c>
      <c r="BE226" s="4">
        <v>9.1999999999999998E-2</v>
      </c>
      <c r="BF226" s="4">
        <v>0.123</v>
      </c>
      <c r="BG226" s="4">
        <v>1.3640000000000001</v>
      </c>
      <c r="BH226" s="4">
        <v>0.111</v>
      </c>
      <c r="BI226" s="4">
        <v>0.109</v>
      </c>
      <c r="BJ226" s="4">
        <v>0.122</v>
      </c>
      <c r="BK226" s="4">
        <v>-9.9000000000000005E-2</v>
      </c>
      <c r="BL226" s="4">
        <v>0.115</v>
      </c>
      <c r="BM226" s="4">
        <v>0.107</v>
      </c>
      <c r="BN226" s="4">
        <v>0.23100000000000001</v>
      </c>
      <c r="BO226" s="4">
        <v>0.105</v>
      </c>
      <c r="BP226" s="4">
        <v>9.8000000000000004E-2</v>
      </c>
      <c r="BQ226" s="4">
        <v>0.107</v>
      </c>
      <c r="BR226" s="4">
        <v>0.13600000000000001</v>
      </c>
      <c r="BS226" s="4">
        <v>0.53800000000000003</v>
      </c>
      <c r="BT226" s="4">
        <v>0.14299999999999999</v>
      </c>
      <c r="BU226" s="4">
        <v>0.14499999999999999</v>
      </c>
      <c r="BV226" s="4">
        <v>0.14699999999999999</v>
      </c>
      <c r="BW226" s="4">
        <v>0.16800000000000001</v>
      </c>
      <c r="BX226" s="4">
        <v>0.13300000000000001</v>
      </c>
      <c r="BY226" s="4">
        <v>0.13600000000000001</v>
      </c>
      <c r="BZ226" s="4">
        <v>0.13900000000000001</v>
      </c>
      <c r="CA226" s="4">
        <v>0.375</v>
      </c>
      <c r="CB226" s="4">
        <v>0.375</v>
      </c>
      <c r="CC226" s="4">
        <v>0.625</v>
      </c>
      <c r="CD226" s="4">
        <v>-3</v>
      </c>
      <c r="CE226" s="4">
        <v>0.51</v>
      </c>
      <c r="CF226" s="4">
        <v>0.14799999999999999</v>
      </c>
      <c r="CG226" s="4">
        <v>0.184</v>
      </c>
      <c r="CH226" s="4">
        <v>0.20799999999999999</v>
      </c>
      <c r="CI226" s="4">
        <v>0.76800000000000002</v>
      </c>
      <c r="CJ226" s="4">
        <v>0.20699999999999999</v>
      </c>
      <c r="CK226" s="4">
        <v>0.24299999999999999</v>
      </c>
      <c r="CL226" s="4">
        <v>-0.505</v>
      </c>
      <c r="CM226" s="4">
        <v>9.8000000000000004E-2</v>
      </c>
      <c r="CN226" s="4">
        <v>0.28100000000000003</v>
      </c>
      <c r="CO226" s="4">
        <v>0.51400000000000001</v>
      </c>
      <c r="CP226" s="4">
        <v>0.73699999999999999</v>
      </c>
      <c r="CQ226" s="4">
        <v>2.222</v>
      </c>
      <c r="CR226" s="4">
        <v>0.23300000000000001</v>
      </c>
      <c r="CS226" s="4">
        <v>0.26800000000000002</v>
      </c>
      <c r="CT226" s="4">
        <v>-0.625</v>
      </c>
      <c r="CU226" s="4">
        <v>0.317</v>
      </c>
      <c r="CV226" s="4">
        <v>0.254</v>
      </c>
      <c r="CW226" s="4">
        <v>0.22</v>
      </c>
      <c r="CX226" s="4">
        <v>-1.0860000000000001</v>
      </c>
      <c r="CY226" s="4">
        <v>0.29499999999999998</v>
      </c>
      <c r="CZ226" s="4">
        <v>0.247</v>
      </c>
      <c r="DA226" s="4">
        <v>0.19500000000000001</v>
      </c>
      <c r="DB226" s="4">
        <v>4.3999999999999997E-2</v>
      </c>
      <c r="DC226" s="4">
        <v>0.3</v>
      </c>
      <c r="DD226" s="4">
        <v>0.255</v>
      </c>
      <c r="DE226" s="4">
        <v>0.70799999999999996</v>
      </c>
      <c r="DF226" s="4">
        <v>4.8570000000000002</v>
      </c>
      <c r="DG226" s="4">
        <v>0.54700000000000004</v>
      </c>
      <c r="DH226" s="4">
        <v>0.33</v>
      </c>
      <c r="DI226" s="4">
        <v>0.24099999999999999</v>
      </c>
      <c r="DJ226" s="4">
        <v>0.19700000000000001</v>
      </c>
      <c r="DK226" s="4">
        <v>0.20899999999999999</v>
      </c>
      <c r="DL226" s="4">
        <v>0.16</v>
      </c>
      <c r="DM226" s="4">
        <v>0.20100000000000001</v>
      </c>
      <c r="DN226" s="4">
        <v>0.19220000000000001</v>
      </c>
    </row>
    <row r="227" spans="1:118" x14ac:dyDescent="0.45">
      <c r="A227" s="2" t="s">
        <v>22</v>
      </c>
      <c r="B227" t="s">
        <v>60</v>
      </c>
      <c r="AI227" s="4">
        <v>1E-4</v>
      </c>
      <c r="AJ227" s="4">
        <v>-0.18590000000000001</v>
      </c>
      <c r="AK227" s="4">
        <v>-0.30209999999999998</v>
      </c>
      <c r="AL227" s="4">
        <v>-0.29730000000000001</v>
      </c>
      <c r="AM227" s="4">
        <v>-0.28560000000000002</v>
      </c>
      <c r="AN227" s="4">
        <v>-7.9600000000000004E-2</v>
      </c>
      <c r="AO227" s="4">
        <v>2.2499999999999999E-2</v>
      </c>
      <c r="AP227" s="4">
        <v>3.8899999999999997E-2</v>
      </c>
      <c r="AQ227" s="4">
        <v>6.25E-2</v>
      </c>
      <c r="AR227" s="4">
        <v>5.6000000000000001E-2</v>
      </c>
      <c r="AS227" s="4">
        <v>6.25E-2</v>
      </c>
      <c r="AT227" s="4">
        <v>6.1800000000000001E-2</v>
      </c>
      <c r="AU227" s="4">
        <v>4.58E-2</v>
      </c>
      <c r="AV227" s="4">
        <v>5.9799999999999999E-2</v>
      </c>
      <c r="AW227" s="4">
        <v>6.0100000000000001E-2</v>
      </c>
      <c r="AX227" s="4">
        <v>6.2799999999999995E-2</v>
      </c>
      <c r="AY227" s="4">
        <v>4.4299999999999999E-2</v>
      </c>
      <c r="AZ227" s="4">
        <v>3.8100000000000002E-2</v>
      </c>
      <c r="BA227" s="4">
        <v>2.3300000000000001E-2</v>
      </c>
      <c r="BB227" s="4">
        <v>1.47E-2</v>
      </c>
      <c r="BC227" s="4">
        <v>1.6500000000000001E-2</v>
      </c>
      <c r="BD227" s="4">
        <v>1.1900000000000001E-2</v>
      </c>
      <c r="BE227" s="4">
        <v>7.6E-3</v>
      </c>
      <c r="BF227" s="4">
        <v>-2.5999999999999999E-3</v>
      </c>
      <c r="BG227" s="4">
        <v>-9.4999999999999998E-3</v>
      </c>
      <c r="BH227" s="4">
        <v>6.6E-3</v>
      </c>
      <c r="BI227" s="4">
        <v>5.0599999999999999E-2</v>
      </c>
      <c r="BJ227" s="4">
        <v>8.2100000000000006E-2</v>
      </c>
      <c r="BK227" s="4">
        <v>9.8000000000000004E-2</v>
      </c>
      <c r="BL227" s="4">
        <v>0.12989999999999999</v>
      </c>
      <c r="BM227" s="4">
        <v>0.1244</v>
      </c>
      <c r="BN227" s="4">
        <v>0.11310000000000001</v>
      </c>
      <c r="BO227" s="4">
        <v>0.123</v>
      </c>
      <c r="BP227" s="4">
        <v>0.1168</v>
      </c>
      <c r="BQ227" s="4">
        <v>0.11799999999999999</v>
      </c>
      <c r="BR227" s="4">
        <v>0.1386</v>
      </c>
      <c r="BS227" s="4">
        <v>0.13639999999999999</v>
      </c>
      <c r="BT227" s="4">
        <v>0.1013</v>
      </c>
      <c r="BU227" s="4">
        <v>9.9699999999999997E-2</v>
      </c>
      <c r="BV227" s="4">
        <v>7.8299999999999995E-2</v>
      </c>
      <c r="BW227" s="4">
        <v>7.9799999999999996E-2</v>
      </c>
      <c r="BX227" s="4">
        <v>8.7400000000000005E-2</v>
      </c>
      <c r="BY227" s="4">
        <v>6.1499999999999999E-2</v>
      </c>
      <c r="BZ227" s="4">
        <v>4.4600000000000001E-2</v>
      </c>
      <c r="CA227" s="4">
        <v>3.4799999999999998E-2</v>
      </c>
      <c r="CB227" s="4">
        <v>4.2200000000000001E-2</v>
      </c>
      <c r="CC227" s="4">
        <v>5.8500000000000003E-2</v>
      </c>
      <c r="CD227" s="4">
        <v>7.4099999999999999E-2</v>
      </c>
      <c r="CE227" s="4">
        <v>5.9200000000000003E-2</v>
      </c>
      <c r="CF227" s="4">
        <v>6.8400000000000002E-2</v>
      </c>
      <c r="CG227" s="4">
        <v>9.4200000000000006E-2</v>
      </c>
      <c r="CH227" s="4">
        <v>0.10059999999999999</v>
      </c>
      <c r="CI227" s="4">
        <v>0.1409</v>
      </c>
      <c r="CJ227" s="4">
        <v>0.13900000000000001</v>
      </c>
      <c r="CK227" s="4">
        <v>0.115</v>
      </c>
      <c r="CL227" s="4">
        <v>0.1036</v>
      </c>
      <c r="CM227" s="4">
        <v>5.8900000000000001E-2</v>
      </c>
      <c r="CN227" s="4">
        <v>4.5199999999999997E-2</v>
      </c>
      <c r="CO227" s="4">
        <v>-3.1600000000000003E-2</v>
      </c>
      <c r="CP227" s="4">
        <v>-0.1701</v>
      </c>
      <c r="CQ227" s="4">
        <v>-0.156</v>
      </c>
      <c r="CR227" s="4">
        <v>-0.21390000000000001</v>
      </c>
      <c r="CS227" s="4">
        <v>-0.1401</v>
      </c>
      <c r="CT227" s="4">
        <v>3.1300000000000001E-2</v>
      </c>
      <c r="CU227" s="4">
        <v>2.7199999999999998E-2</v>
      </c>
      <c r="CV227" s="4">
        <v>3.27E-2</v>
      </c>
      <c r="CW227" s="4">
        <v>2.9700000000000001E-2</v>
      </c>
      <c r="CX227" s="4">
        <v>2.23E-2</v>
      </c>
      <c r="CY227" s="4">
        <v>-1.3299999999999999E-2</v>
      </c>
      <c r="CZ227" s="4">
        <v>2.9000000000000001E-2</v>
      </c>
      <c r="DA227" s="4">
        <v>3.2000000000000001E-2</v>
      </c>
      <c r="DB227" s="4">
        <v>1.5699999999999999E-2</v>
      </c>
      <c r="DC227" s="4">
        <v>7.6100000000000001E-2</v>
      </c>
      <c r="DD227" s="4">
        <v>9.0700000000000003E-2</v>
      </c>
      <c r="DE227" s="4">
        <v>0.10290000000000001</v>
      </c>
      <c r="DF227" s="4">
        <v>9.0999999999999998E-2</v>
      </c>
      <c r="DG227" s="4">
        <v>7.1999999999999995E-2</v>
      </c>
      <c r="DH227" s="4">
        <v>4.4200000000000003E-2</v>
      </c>
      <c r="DI227" s="4">
        <v>2.0500000000000001E-2</v>
      </c>
      <c r="DJ227" s="4">
        <v>5.8999999999999999E-3</v>
      </c>
      <c r="DK227" s="4">
        <v>1.8E-3</v>
      </c>
      <c r="DL227" s="4">
        <v>1.54E-2</v>
      </c>
      <c r="DM227" s="4">
        <v>2.1700000000000001E-2</v>
      </c>
      <c r="DN227" s="4">
        <v>1.12E-2</v>
      </c>
    </row>
    <row r="228" spans="1:118" x14ac:dyDescent="0.45">
      <c r="A228" s="2" t="s">
        <v>22</v>
      </c>
      <c r="B228" t="s">
        <v>61</v>
      </c>
      <c r="AI228" s="4">
        <v>1E-4</v>
      </c>
      <c r="AJ228" s="4">
        <v>-0.18590000000000001</v>
      </c>
      <c r="AK228" s="4">
        <v>-0.29909999999999998</v>
      </c>
      <c r="AL228" s="4">
        <v>-0.2923</v>
      </c>
      <c r="AM228" s="4">
        <v>-0.27860000000000001</v>
      </c>
      <c r="AN228" s="4">
        <v>-7.1599999999999997E-2</v>
      </c>
      <c r="AO228" s="4">
        <v>3.0499999999999999E-2</v>
      </c>
      <c r="AP228" s="4">
        <v>4.6899999999999997E-2</v>
      </c>
      <c r="AQ228" s="4">
        <v>6.9500000000000006E-2</v>
      </c>
      <c r="AR228" s="4">
        <v>6.2E-2</v>
      </c>
      <c r="AS228" s="4">
        <v>6.9500000000000006E-2</v>
      </c>
      <c r="AT228" s="4">
        <v>6.88E-2</v>
      </c>
      <c r="AU228" s="4">
        <v>5.28E-2</v>
      </c>
      <c r="AV228" s="4">
        <v>6.6799999999999998E-2</v>
      </c>
      <c r="AW228" s="4">
        <v>6.7100000000000007E-2</v>
      </c>
      <c r="AX228" s="4">
        <v>7.0800000000000002E-2</v>
      </c>
      <c r="AY228" s="4">
        <v>5.1299999999999998E-2</v>
      </c>
      <c r="AZ228" s="4">
        <v>4.6100000000000002E-2</v>
      </c>
      <c r="BA228" s="4">
        <v>3.1300000000000001E-2</v>
      </c>
      <c r="BB228" s="4">
        <v>2.3699999999999999E-2</v>
      </c>
      <c r="BC228" s="4">
        <v>3.4500000000000003E-2</v>
      </c>
      <c r="BD228" s="4">
        <v>3.7900000000000003E-2</v>
      </c>
      <c r="BE228" s="4">
        <v>3.1600000000000003E-2</v>
      </c>
      <c r="BF228" s="4">
        <v>1.54E-2</v>
      </c>
      <c r="BG228" s="4">
        <v>1.0500000000000001E-2</v>
      </c>
      <c r="BH228" s="4">
        <v>2.3599999999999999E-2</v>
      </c>
      <c r="BI228" s="4">
        <v>6.8599999999999994E-2</v>
      </c>
      <c r="BJ228" s="4">
        <v>9.7100000000000006E-2</v>
      </c>
      <c r="BK228" s="4">
        <v>0.114</v>
      </c>
      <c r="BL228" s="4">
        <v>0.1469</v>
      </c>
      <c r="BM228" s="4">
        <v>0.1424</v>
      </c>
      <c r="BN228" s="4">
        <v>0.1321</v>
      </c>
      <c r="BO228" s="4">
        <v>0.14000000000000001</v>
      </c>
      <c r="BP228" s="4">
        <v>0.1348</v>
      </c>
      <c r="BQ228" s="4">
        <v>0.14000000000000001</v>
      </c>
      <c r="BR228" s="4">
        <v>0.15959999999999999</v>
      </c>
      <c r="BS228" s="4">
        <v>0.15939999999999999</v>
      </c>
      <c r="BT228" s="4">
        <v>0.1203</v>
      </c>
      <c r="BU228" s="4">
        <v>0.1167</v>
      </c>
      <c r="BV228" s="4">
        <v>9.5299999999999996E-2</v>
      </c>
      <c r="BW228" s="4">
        <v>9.3799999999999994E-2</v>
      </c>
      <c r="BX228" s="4">
        <v>0.1024</v>
      </c>
      <c r="BY228" s="4">
        <v>7.7499999999999999E-2</v>
      </c>
      <c r="BZ228" s="4">
        <v>6.0600000000000001E-2</v>
      </c>
      <c r="CA228" s="4">
        <v>4.9799999999999997E-2</v>
      </c>
      <c r="CB228" s="4">
        <v>6.0199999999999997E-2</v>
      </c>
      <c r="CC228" s="4">
        <v>7.5499999999999998E-2</v>
      </c>
      <c r="CD228" s="4">
        <v>8.8099999999999998E-2</v>
      </c>
      <c r="CE228" s="4">
        <v>7.6200000000000004E-2</v>
      </c>
      <c r="CF228" s="4">
        <v>8.9399999999999993E-2</v>
      </c>
      <c r="CG228" s="4">
        <v>0.1152</v>
      </c>
      <c r="CH228" s="4">
        <v>0.1226</v>
      </c>
      <c r="CI228" s="4">
        <v>0.16289999999999999</v>
      </c>
      <c r="CJ228" s="4">
        <v>0.161</v>
      </c>
      <c r="CK228" s="4">
        <v>0.13500000000000001</v>
      </c>
      <c r="CL228" s="4">
        <v>0.12559999999999999</v>
      </c>
      <c r="CM228" s="4">
        <v>7.9899999999999999E-2</v>
      </c>
      <c r="CN228" s="4">
        <v>6.9199999999999998E-2</v>
      </c>
      <c r="CO228" s="4">
        <v>-1.06E-2</v>
      </c>
      <c r="CP228" s="4">
        <v>-0.14910000000000001</v>
      </c>
      <c r="CQ228" s="4">
        <v>-0.13100000000000001</v>
      </c>
      <c r="CR228" s="4">
        <v>-0.18990000000000001</v>
      </c>
      <c r="CS228" s="4">
        <v>-0.1181</v>
      </c>
      <c r="CT228" s="4">
        <v>5.0299999999999997E-2</v>
      </c>
      <c r="CU228" s="4">
        <v>4.6199999999999998E-2</v>
      </c>
      <c r="CV228" s="4">
        <v>5.67E-2</v>
      </c>
      <c r="CW228" s="4">
        <v>5.3699999999999998E-2</v>
      </c>
      <c r="CX228" s="4">
        <v>4.3299999999999998E-2</v>
      </c>
      <c r="CY228" s="4">
        <v>5.7000000000000002E-3</v>
      </c>
      <c r="CZ228" s="4">
        <v>4.7E-2</v>
      </c>
      <c r="DA228" s="4">
        <v>4.9000000000000002E-2</v>
      </c>
      <c r="DB228" s="4">
        <v>3.27E-2</v>
      </c>
      <c r="DC228" s="4">
        <v>9.3100000000000002E-2</v>
      </c>
      <c r="DD228" s="4">
        <v>0.1057</v>
      </c>
      <c r="DE228" s="4">
        <v>0.11890000000000001</v>
      </c>
      <c r="DF228" s="4">
        <v>0.11</v>
      </c>
      <c r="DG228" s="4">
        <v>9.4E-2</v>
      </c>
      <c r="DH228" s="4">
        <v>6.7199999999999996E-2</v>
      </c>
      <c r="DI228" s="4">
        <v>4.2500000000000003E-2</v>
      </c>
      <c r="DJ228" s="4">
        <v>2.5899999999999999E-2</v>
      </c>
      <c r="DK228" s="4">
        <v>1.8800000000000001E-2</v>
      </c>
      <c r="DL228" s="4">
        <v>3.04E-2</v>
      </c>
      <c r="DM228" s="4">
        <v>3.8699999999999998E-2</v>
      </c>
      <c r="DN228" s="4">
        <v>2.6200000000000001E-2</v>
      </c>
    </row>
    <row r="229" spans="1:118" x14ac:dyDescent="0.45">
      <c r="A229" s="3" t="s">
        <v>23</v>
      </c>
      <c r="B229" t="s">
        <v>49</v>
      </c>
      <c r="G229">
        <v>5840</v>
      </c>
      <c r="H229">
        <v>5123</v>
      </c>
      <c r="I229">
        <v>6451</v>
      </c>
      <c r="J229">
        <v>7430</v>
      </c>
      <c r="K229">
        <v>6942</v>
      </c>
      <c r="L229">
        <v>8448</v>
      </c>
      <c r="M229">
        <v>8114</v>
      </c>
      <c r="N229">
        <v>7625</v>
      </c>
      <c r="O229">
        <v>11641</v>
      </c>
      <c r="P229">
        <v>14506</v>
      </c>
      <c r="Q229">
        <v>12794</v>
      </c>
      <c r="R229">
        <v>11134</v>
      </c>
      <c r="S229">
        <v>12558</v>
      </c>
      <c r="T229">
        <v>12077</v>
      </c>
      <c r="U229">
        <v>12194</v>
      </c>
      <c r="V229">
        <v>17138</v>
      </c>
      <c r="W229">
        <v>19147</v>
      </c>
      <c r="X229">
        <v>14551</v>
      </c>
      <c r="Y229">
        <v>16558</v>
      </c>
      <c r="Z229">
        <v>14167</v>
      </c>
      <c r="AA229">
        <v>12825</v>
      </c>
      <c r="AB229">
        <v>15269</v>
      </c>
      <c r="AC229">
        <v>16578</v>
      </c>
      <c r="AD229">
        <v>15874</v>
      </c>
      <c r="AE229">
        <v>15547</v>
      </c>
      <c r="AF229">
        <v>16499</v>
      </c>
      <c r="AG229">
        <v>15786</v>
      </c>
      <c r="AH229">
        <v>16603</v>
      </c>
      <c r="AI229">
        <v>18554</v>
      </c>
      <c r="AJ229">
        <v>20509</v>
      </c>
      <c r="AK229">
        <v>20756</v>
      </c>
      <c r="AL229">
        <v>19885</v>
      </c>
      <c r="AM229">
        <v>20158</v>
      </c>
      <c r="AN229">
        <v>18699</v>
      </c>
      <c r="AO229">
        <v>21713</v>
      </c>
      <c r="AP229">
        <v>22727</v>
      </c>
      <c r="AQ229">
        <v>23227</v>
      </c>
      <c r="AR229">
        <v>22483</v>
      </c>
      <c r="AS229">
        <v>23111</v>
      </c>
      <c r="AT229">
        <v>22710</v>
      </c>
      <c r="AU229">
        <v>22747</v>
      </c>
      <c r="AV229">
        <v>23148</v>
      </c>
      <c r="AW229">
        <v>25142</v>
      </c>
      <c r="AX229">
        <v>27872</v>
      </c>
      <c r="AY229">
        <v>30552</v>
      </c>
      <c r="AZ229">
        <v>30835</v>
      </c>
      <c r="BA229">
        <v>29851</v>
      </c>
      <c r="BB229">
        <v>27977</v>
      </c>
      <c r="BC229">
        <v>21367</v>
      </c>
      <c r="BD229">
        <v>9051</v>
      </c>
      <c r="BE229">
        <v>14533</v>
      </c>
      <c r="BF229">
        <v>19982</v>
      </c>
      <c r="BG229">
        <v>21640</v>
      </c>
      <c r="BH229">
        <v>25469</v>
      </c>
      <c r="BI229">
        <v>20036</v>
      </c>
      <c r="BJ229">
        <v>24346</v>
      </c>
      <c r="BK229">
        <v>26593</v>
      </c>
      <c r="BL229">
        <v>24818</v>
      </c>
      <c r="BM229">
        <v>21832</v>
      </c>
      <c r="BN229">
        <v>16327</v>
      </c>
      <c r="BO229">
        <v>20193</v>
      </c>
      <c r="BP229">
        <v>21482</v>
      </c>
      <c r="BQ229">
        <v>19916</v>
      </c>
      <c r="BR229">
        <v>22421</v>
      </c>
      <c r="BS229">
        <v>24908</v>
      </c>
      <c r="BT229">
        <v>24332</v>
      </c>
      <c r="BU229">
        <v>27097</v>
      </c>
      <c r="BV229">
        <v>28831</v>
      </c>
      <c r="BW229">
        <v>31135</v>
      </c>
      <c r="BX229">
        <v>28735</v>
      </c>
      <c r="BY229">
        <v>28270</v>
      </c>
      <c r="BZ229">
        <v>26390</v>
      </c>
      <c r="CA229">
        <v>27526</v>
      </c>
      <c r="CB229">
        <v>28094</v>
      </c>
      <c r="CC229">
        <v>26988</v>
      </c>
      <c r="CD229">
        <v>25036</v>
      </c>
      <c r="CE229">
        <v>25562</v>
      </c>
      <c r="CF229">
        <v>26519</v>
      </c>
      <c r="CG229">
        <v>29873</v>
      </c>
      <c r="CH229">
        <v>29436</v>
      </c>
      <c r="CI229">
        <v>28404</v>
      </c>
      <c r="CJ229">
        <v>29071</v>
      </c>
      <c r="CK229">
        <v>30827</v>
      </c>
      <c r="CL229">
        <v>32168</v>
      </c>
      <c r="CM229">
        <v>34511</v>
      </c>
      <c r="CN229">
        <v>34105</v>
      </c>
      <c r="CO229">
        <v>33305</v>
      </c>
      <c r="CP229">
        <v>36140</v>
      </c>
      <c r="CQ229">
        <v>34684</v>
      </c>
      <c r="CR229">
        <v>37517</v>
      </c>
      <c r="CS229">
        <v>40859</v>
      </c>
      <c r="CT229">
        <v>38737</v>
      </c>
      <c r="CU229">
        <v>38830</v>
      </c>
      <c r="CV229">
        <v>24739</v>
      </c>
      <c r="CW229">
        <v>25852</v>
      </c>
      <c r="CX229">
        <v>25914</v>
      </c>
      <c r="CY229">
        <v>31238</v>
      </c>
      <c r="CZ229">
        <v>35242</v>
      </c>
      <c r="DA229">
        <v>36471</v>
      </c>
      <c r="DB229">
        <v>34966</v>
      </c>
      <c r="DC229">
        <v>38627</v>
      </c>
      <c r="DD229">
        <v>41845</v>
      </c>
      <c r="DE229">
        <v>35642</v>
      </c>
      <c r="DF229">
        <v>35514</v>
      </c>
      <c r="DG229">
        <v>44731</v>
      </c>
      <c r="DH229">
        <v>39500</v>
      </c>
      <c r="DI229">
        <v>42175</v>
      </c>
      <c r="DJ229">
        <v>45594</v>
      </c>
      <c r="DK229">
        <v>48211</v>
      </c>
      <c r="DL229">
        <v>49542</v>
      </c>
      <c r="DM229">
        <v>50748</v>
      </c>
      <c r="DN229">
        <v>62801</v>
      </c>
    </row>
    <row r="230" spans="1:118" x14ac:dyDescent="0.45">
      <c r="A230" s="3" t="s">
        <v>23</v>
      </c>
      <c r="B230" t="s">
        <v>50</v>
      </c>
      <c r="K230" s="4">
        <v>0.18859999999999999</v>
      </c>
      <c r="L230" s="4">
        <v>0.64910000000000001</v>
      </c>
      <c r="M230" s="4">
        <v>0.25779999999999997</v>
      </c>
      <c r="N230" s="4">
        <v>2.6200000000000001E-2</v>
      </c>
      <c r="O230" s="4">
        <v>0.67689999999999995</v>
      </c>
      <c r="P230" s="4">
        <v>0.71699999999999997</v>
      </c>
      <c r="Q230" s="4">
        <v>0.57679999999999998</v>
      </c>
      <c r="R230" s="4">
        <v>0.46029999999999999</v>
      </c>
      <c r="S230" s="4">
        <v>7.8799999999999995E-2</v>
      </c>
      <c r="T230" s="4">
        <v>-0.16739999999999999</v>
      </c>
      <c r="U230" s="4">
        <v>-4.6800000000000001E-2</v>
      </c>
      <c r="V230" s="4">
        <v>0.5393</v>
      </c>
      <c r="W230" s="4">
        <v>0.52470000000000006</v>
      </c>
      <c r="X230" s="4">
        <v>0.20480000000000001</v>
      </c>
      <c r="Y230" s="4">
        <v>0.35780000000000001</v>
      </c>
      <c r="Z230" s="4">
        <v>-0.1734</v>
      </c>
      <c r="AA230" s="4">
        <v>-0.33019999999999999</v>
      </c>
      <c r="AB230" s="4">
        <v>4.9399999999999999E-2</v>
      </c>
      <c r="AC230" s="4">
        <v>1.1999999999999999E-3</v>
      </c>
      <c r="AD230" s="4">
        <v>0.12039999999999999</v>
      </c>
      <c r="AE230" s="4">
        <v>0.21229999999999999</v>
      </c>
      <c r="AF230" s="4">
        <v>8.0500000000000002E-2</v>
      </c>
      <c r="AG230" s="4">
        <v>-4.7800000000000002E-2</v>
      </c>
      <c r="AH230" s="4">
        <v>4.5999999999999999E-2</v>
      </c>
      <c r="AI230" s="4">
        <v>0.19339999999999999</v>
      </c>
      <c r="AJ230" s="4">
        <v>0.24299999999999999</v>
      </c>
      <c r="AK230" s="4">
        <v>0.31480000000000002</v>
      </c>
      <c r="AL230" s="4">
        <v>0.19769999999999999</v>
      </c>
      <c r="AM230" s="4">
        <v>8.6499999999999994E-2</v>
      </c>
      <c r="AN230" s="4">
        <v>-8.8200000000000001E-2</v>
      </c>
      <c r="AO230" s="4">
        <v>4.6100000000000002E-2</v>
      </c>
      <c r="AP230" s="4">
        <v>0.1429</v>
      </c>
      <c r="AQ230" s="4">
        <v>0.1522</v>
      </c>
      <c r="AR230" s="4">
        <v>0.20230000000000001</v>
      </c>
      <c r="AS230" s="4">
        <v>6.4399999999999999E-2</v>
      </c>
      <c r="AT230" s="4">
        <v>-6.9999999999999999E-4</v>
      </c>
      <c r="AU230" s="4">
        <v>-2.07E-2</v>
      </c>
      <c r="AV230" s="4">
        <v>2.9600000000000001E-2</v>
      </c>
      <c r="AW230" s="4">
        <v>8.7900000000000006E-2</v>
      </c>
      <c r="AX230" s="4">
        <v>0.2273</v>
      </c>
      <c r="AY230" s="4">
        <v>0.34310000000000002</v>
      </c>
      <c r="AZ230" s="4">
        <v>0.33210000000000001</v>
      </c>
      <c r="BA230" s="4">
        <v>0.18729999999999999</v>
      </c>
      <c r="BB230" s="4">
        <v>3.8E-3</v>
      </c>
      <c r="BC230" s="4">
        <v>-0.30059999999999998</v>
      </c>
      <c r="BD230" s="4">
        <v>-0.70650000000000002</v>
      </c>
      <c r="BE230" s="4">
        <v>-0.51319999999999999</v>
      </c>
      <c r="BF230" s="4">
        <v>-0.2858</v>
      </c>
      <c r="BG230" s="4">
        <v>1.2800000000000001E-2</v>
      </c>
      <c r="BH230" s="4">
        <v>1.8140000000000001</v>
      </c>
      <c r="BI230" s="4">
        <v>0.37869999999999998</v>
      </c>
      <c r="BJ230" s="4">
        <v>0.21840000000000001</v>
      </c>
      <c r="BK230" s="4">
        <v>0.22889999999999999</v>
      </c>
      <c r="BL230" s="4">
        <v>-2.5600000000000001E-2</v>
      </c>
      <c r="BM230" s="4">
        <v>8.9599999999999999E-2</v>
      </c>
      <c r="BN230" s="4">
        <v>-0.32940000000000003</v>
      </c>
      <c r="BO230" s="4">
        <v>-0.2407</v>
      </c>
      <c r="BP230" s="4">
        <v>-0.13439999999999999</v>
      </c>
      <c r="BQ230" s="4">
        <v>-8.7800000000000003E-2</v>
      </c>
      <c r="BR230" s="4">
        <v>0.37319999999999998</v>
      </c>
      <c r="BS230" s="4">
        <v>0.23350000000000001</v>
      </c>
      <c r="BT230" s="4">
        <v>0.13270000000000001</v>
      </c>
      <c r="BU230" s="4">
        <v>0.36049999999999999</v>
      </c>
      <c r="BV230" s="4">
        <v>0.28589999999999999</v>
      </c>
      <c r="BW230" s="4">
        <v>0.25</v>
      </c>
      <c r="BX230" s="4">
        <v>0.18090000000000001</v>
      </c>
      <c r="BY230" s="4">
        <v>4.3299999999999998E-2</v>
      </c>
      <c r="BZ230" s="4">
        <v>-8.4699999999999998E-2</v>
      </c>
      <c r="CA230" s="4">
        <v>-0.1159</v>
      </c>
      <c r="CB230" s="4">
        <v>-2.23E-2</v>
      </c>
      <c r="CC230" s="4">
        <v>-4.5400000000000003E-2</v>
      </c>
      <c r="CD230" s="4">
        <v>-5.1299999999999998E-2</v>
      </c>
      <c r="CE230" s="4">
        <v>-7.1400000000000005E-2</v>
      </c>
      <c r="CF230" s="4">
        <v>-5.6099999999999997E-2</v>
      </c>
      <c r="CG230" s="4">
        <v>0.1069</v>
      </c>
      <c r="CH230" s="4">
        <v>0.1757</v>
      </c>
      <c r="CI230" s="4">
        <v>0.11119999999999999</v>
      </c>
      <c r="CJ230" s="4">
        <v>9.6299999999999997E-2</v>
      </c>
      <c r="CK230" s="4">
        <v>3.1899999999999998E-2</v>
      </c>
      <c r="CL230" s="4">
        <v>9.2799999999999994E-2</v>
      </c>
      <c r="CM230" s="4">
        <v>0.215</v>
      </c>
      <c r="CN230" s="4">
        <v>0.17319999999999999</v>
      </c>
      <c r="CO230" s="4">
        <v>8.0399999999999999E-2</v>
      </c>
      <c r="CP230" s="4">
        <v>0.1235</v>
      </c>
      <c r="CQ230" s="4">
        <v>5.0000000000000001E-3</v>
      </c>
      <c r="CR230" s="4">
        <v>0.1</v>
      </c>
      <c r="CS230" s="4">
        <v>0.2268</v>
      </c>
      <c r="CT230" s="4">
        <v>7.1800000000000003E-2</v>
      </c>
      <c r="CU230" s="4">
        <v>0.1195</v>
      </c>
      <c r="CV230" s="4">
        <v>-0.34060000000000001</v>
      </c>
      <c r="CW230" s="4">
        <v>-0.36730000000000002</v>
      </c>
      <c r="CX230" s="4">
        <v>-0.33100000000000002</v>
      </c>
      <c r="CY230" s="4">
        <v>-0.19550000000000001</v>
      </c>
      <c r="CZ230" s="4">
        <v>0.42449999999999999</v>
      </c>
      <c r="DA230" s="4">
        <v>0.4108</v>
      </c>
      <c r="DB230" s="4">
        <v>0.3493</v>
      </c>
      <c r="DC230" s="4">
        <v>0.23649999999999999</v>
      </c>
      <c r="DD230" s="4">
        <v>0.18740000000000001</v>
      </c>
      <c r="DE230" s="4">
        <v>-2.2700000000000001E-2</v>
      </c>
      <c r="DF230" s="4">
        <v>1.5699999999999999E-2</v>
      </c>
      <c r="DG230" s="4">
        <v>0.158</v>
      </c>
      <c r="DH230" s="4">
        <v>-5.6000000000000001E-2</v>
      </c>
      <c r="DI230" s="4">
        <v>0.18329999999999999</v>
      </c>
      <c r="DJ230" s="4">
        <v>0.28389999999999999</v>
      </c>
      <c r="DK230" s="4">
        <v>7.7799999999999994E-2</v>
      </c>
      <c r="DL230" s="4">
        <v>0.25419999999999998</v>
      </c>
      <c r="DM230" s="4">
        <v>0.20330000000000001</v>
      </c>
      <c r="DN230" s="4">
        <v>0.20330000000000001</v>
      </c>
    </row>
    <row r="231" spans="1:118" x14ac:dyDescent="0.45">
      <c r="A231" s="3" t="s">
        <v>23</v>
      </c>
      <c r="B231" t="s">
        <v>51</v>
      </c>
      <c r="C231">
        <v>323</v>
      </c>
      <c r="G231">
        <v>5985</v>
      </c>
      <c r="H231">
        <v>5609</v>
      </c>
      <c r="I231">
        <v>6990</v>
      </c>
      <c r="J231">
        <v>7841</v>
      </c>
      <c r="K231">
        <v>7229</v>
      </c>
      <c r="L231">
        <v>8814</v>
      </c>
      <c r="M231">
        <v>8292</v>
      </c>
      <c r="N231">
        <v>7836</v>
      </c>
      <c r="O231">
        <v>11863</v>
      </c>
      <c r="P231">
        <v>14810</v>
      </c>
      <c r="Q231">
        <v>13444</v>
      </c>
      <c r="R231">
        <v>11679</v>
      </c>
      <c r="S231">
        <v>12960</v>
      </c>
      <c r="T231">
        <v>12457</v>
      </c>
      <c r="U231">
        <v>12324</v>
      </c>
      <c r="V231">
        <v>17244</v>
      </c>
      <c r="W231">
        <v>19617</v>
      </c>
      <c r="X231">
        <v>14511</v>
      </c>
      <c r="Y231">
        <v>17178</v>
      </c>
      <c r="Z231">
        <v>14627</v>
      </c>
      <c r="AA231">
        <v>13180</v>
      </c>
      <c r="AB231">
        <v>15944</v>
      </c>
      <c r="AC231">
        <v>17101</v>
      </c>
      <c r="AD231">
        <v>15878</v>
      </c>
      <c r="AE231">
        <v>15480</v>
      </c>
      <c r="AF231">
        <v>16825</v>
      </c>
      <c r="AG231">
        <v>15363</v>
      </c>
      <c r="AH231">
        <v>16803</v>
      </c>
      <c r="AI231">
        <v>18911</v>
      </c>
      <c r="AJ231">
        <v>20763</v>
      </c>
      <c r="AK231">
        <v>21079</v>
      </c>
      <c r="AL231">
        <v>19867</v>
      </c>
      <c r="AM231">
        <v>17774</v>
      </c>
      <c r="AN231">
        <v>19105</v>
      </c>
      <c r="AO231">
        <v>21654</v>
      </c>
      <c r="AP231">
        <v>22565</v>
      </c>
      <c r="AQ231">
        <v>23325</v>
      </c>
      <c r="AR231">
        <v>22728</v>
      </c>
      <c r="AS231">
        <v>23258</v>
      </c>
      <c r="AT231">
        <v>22771</v>
      </c>
      <c r="AU231">
        <v>22970</v>
      </c>
      <c r="AV231">
        <v>23748</v>
      </c>
      <c r="AW231">
        <v>25128</v>
      </c>
      <c r="AX231">
        <v>27998</v>
      </c>
      <c r="AY231">
        <v>30454</v>
      </c>
      <c r="AZ231">
        <v>31533</v>
      </c>
      <c r="BA231">
        <v>30003</v>
      </c>
      <c r="BB231">
        <v>29031</v>
      </c>
      <c r="BC231">
        <v>22147</v>
      </c>
      <c r="BD231">
        <v>9428</v>
      </c>
      <c r="BE231">
        <v>14836</v>
      </c>
      <c r="BF231">
        <v>20409</v>
      </c>
      <c r="BG231">
        <v>21916</v>
      </c>
      <c r="BH231">
        <v>26442</v>
      </c>
      <c r="BI231">
        <v>20505</v>
      </c>
      <c r="BJ231">
        <v>24920</v>
      </c>
      <c r="BK231">
        <v>27510</v>
      </c>
      <c r="BL231">
        <v>25747</v>
      </c>
      <c r="BM231">
        <v>23589</v>
      </c>
      <c r="BN231">
        <v>17766</v>
      </c>
      <c r="BO231">
        <v>21229</v>
      </c>
      <c r="BP231">
        <v>23236</v>
      </c>
      <c r="BQ231">
        <v>21458</v>
      </c>
      <c r="BR231">
        <v>23837</v>
      </c>
      <c r="BS231">
        <v>27219</v>
      </c>
      <c r="BT231">
        <v>26019</v>
      </c>
      <c r="BU231">
        <v>29655</v>
      </c>
      <c r="BV231">
        <v>31035</v>
      </c>
      <c r="BW231">
        <v>33489</v>
      </c>
      <c r="BX231">
        <v>31654</v>
      </c>
      <c r="BY231">
        <v>30943</v>
      </c>
      <c r="BZ231">
        <v>28282</v>
      </c>
      <c r="CA231">
        <v>28150</v>
      </c>
      <c r="CB231">
        <v>30013</v>
      </c>
      <c r="CC231">
        <v>29310</v>
      </c>
      <c r="CD231">
        <v>26525</v>
      </c>
      <c r="CE231">
        <v>26183</v>
      </c>
      <c r="CF231">
        <v>28054</v>
      </c>
      <c r="CG231">
        <v>31182</v>
      </c>
      <c r="CH231">
        <v>29931</v>
      </c>
      <c r="CI231">
        <v>28905</v>
      </c>
      <c r="CJ231">
        <v>30116</v>
      </c>
      <c r="CK231">
        <v>31815</v>
      </c>
      <c r="CL231">
        <v>32489</v>
      </c>
      <c r="CM231">
        <v>36309</v>
      </c>
      <c r="CN231">
        <v>35397</v>
      </c>
      <c r="CO231">
        <v>34773</v>
      </c>
      <c r="CP231">
        <v>37990</v>
      </c>
      <c r="CQ231">
        <v>36125</v>
      </c>
      <c r="CR231">
        <v>39525</v>
      </c>
      <c r="CS231">
        <v>44071</v>
      </c>
      <c r="CT231">
        <v>40754</v>
      </c>
      <c r="CU231">
        <v>40503</v>
      </c>
      <c r="CV231">
        <v>27349</v>
      </c>
      <c r="CW231">
        <v>28095</v>
      </c>
      <c r="CX231">
        <v>28176</v>
      </c>
      <c r="CY231">
        <v>33996</v>
      </c>
      <c r="CZ231">
        <v>38340</v>
      </c>
      <c r="DA231">
        <v>39123</v>
      </c>
      <c r="DB231">
        <v>36824</v>
      </c>
      <c r="DC231">
        <v>41532</v>
      </c>
      <c r="DD231">
        <v>45338</v>
      </c>
      <c r="DE231">
        <v>37885</v>
      </c>
      <c r="DF231">
        <v>38322</v>
      </c>
      <c r="DG231">
        <v>48230</v>
      </c>
      <c r="DH231">
        <v>43111</v>
      </c>
      <c r="DI231">
        <v>44542</v>
      </c>
      <c r="DJ231">
        <v>47053</v>
      </c>
      <c r="DK231">
        <v>51269</v>
      </c>
      <c r="DL231">
        <v>52356</v>
      </c>
      <c r="DM231">
        <v>52118</v>
      </c>
      <c r="DN231">
        <v>69127</v>
      </c>
    </row>
    <row r="232" spans="1:118" x14ac:dyDescent="0.45">
      <c r="A232" s="3" t="s">
        <v>23</v>
      </c>
      <c r="B232" t="s">
        <v>52</v>
      </c>
      <c r="G232">
        <v>14.82</v>
      </c>
      <c r="H232">
        <v>12.88</v>
      </c>
      <c r="I232">
        <v>10.5</v>
      </c>
      <c r="J232">
        <v>11.94</v>
      </c>
      <c r="K232">
        <v>11.87</v>
      </c>
      <c r="L232">
        <v>12.9</v>
      </c>
      <c r="M232">
        <v>17.829999999999998</v>
      </c>
      <c r="N232">
        <v>16.329999999999998</v>
      </c>
      <c r="O232">
        <v>23.9</v>
      </c>
      <c r="P232">
        <v>27.74</v>
      </c>
      <c r="Q232">
        <v>23.26</v>
      </c>
      <c r="R232">
        <v>19</v>
      </c>
      <c r="S232">
        <v>21.99</v>
      </c>
      <c r="T232">
        <v>22.7</v>
      </c>
      <c r="U232">
        <v>20.190000000000001</v>
      </c>
      <c r="V232">
        <v>27.51</v>
      </c>
      <c r="W232">
        <v>27.87</v>
      </c>
      <c r="X232">
        <v>20.52</v>
      </c>
      <c r="Y232">
        <v>25.09</v>
      </c>
      <c r="Z232">
        <v>20.53</v>
      </c>
      <c r="AA232">
        <v>18.670000000000002</v>
      </c>
      <c r="AB232">
        <v>22.1</v>
      </c>
      <c r="AC232">
        <v>22.11</v>
      </c>
      <c r="AD232">
        <v>19.920000000000002</v>
      </c>
      <c r="AE232">
        <v>18.940000000000001</v>
      </c>
      <c r="AF232">
        <v>18.86</v>
      </c>
      <c r="AG232">
        <v>17.329999999999998</v>
      </c>
      <c r="AH232">
        <v>18.29</v>
      </c>
      <c r="AI232">
        <v>24.16</v>
      </c>
      <c r="AJ232">
        <v>24.59</v>
      </c>
      <c r="AK232">
        <v>24.59</v>
      </c>
      <c r="AL232">
        <v>22.1</v>
      </c>
      <c r="AM232">
        <v>15.92</v>
      </c>
      <c r="AN232">
        <v>14.51</v>
      </c>
      <c r="AO232">
        <v>15.88</v>
      </c>
      <c r="AP232">
        <v>14.86</v>
      </c>
      <c r="AQ232">
        <v>15.66</v>
      </c>
      <c r="AR232">
        <v>14.69</v>
      </c>
      <c r="AS232">
        <v>14.43</v>
      </c>
      <c r="AT232">
        <v>15</v>
      </c>
      <c r="AU232">
        <v>15.34</v>
      </c>
      <c r="AV232">
        <v>15.19</v>
      </c>
      <c r="AW232">
        <v>16.420000000000002</v>
      </c>
      <c r="AX232">
        <v>17.600000000000001</v>
      </c>
      <c r="AY232">
        <v>18.7</v>
      </c>
      <c r="AZ232">
        <v>18.22</v>
      </c>
      <c r="BA232">
        <v>16.96</v>
      </c>
      <c r="BB232">
        <v>19.43</v>
      </c>
      <c r="BC232">
        <v>17.04</v>
      </c>
      <c r="BD232">
        <v>6.71</v>
      </c>
      <c r="BE232">
        <v>12.32</v>
      </c>
      <c r="BF232">
        <v>13.85</v>
      </c>
      <c r="BG232">
        <v>14.46</v>
      </c>
      <c r="BH232">
        <v>16.27</v>
      </c>
      <c r="BI232">
        <v>10.94</v>
      </c>
      <c r="BJ232">
        <v>11.28</v>
      </c>
      <c r="BK232">
        <v>11.42</v>
      </c>
      <c r="BL232">
        <v>11.93</v>
      </c>
      <c r="BM232">
        <v>12.31</v>
      </c>
      <c r="BN232">
        <v>8.9700000000000006</v>
      </c>
      <c r="BO232">
        <v>10.43</v>
      </c>
      <c r="BP232">
        <v>9.2100000000000009</v>
      </c>
      <c r="BQ232">
        <v>7.84</v>
      </c>
      <c r="BR232">
        <v>7.94</v>
      </c>
      <c r="BS232">
        <v>8.69</v>
      </c>
      <c r="BT232">
        <v>8.18</v>
      </c>
      <c r="BU232">
        <v>8.02</v>
      </c>
      <c r="BV232">
        <v>9.41</v>
      </c>
      <c r="BW232">
        <v>9.86</v>
      </c>
      <c r="BX232">
        <v>9.59</v>
      </c>
      <c r="BY232">
        <v>9.69</v>
      </c>
      <c r="BZ232">
        <v>9.0299999999999994</v>
      </c>
      <c r="CA232">
        <v>9.33</v>
      </c>
      <c r="CB232">
        <v>9.75</v>
      </c>
      <c r="CC232">
        <v>10.199999999999999</v>
      </c>
      <c r="CD232">
        <v>9.99</v>
      </c>
      <c r="CE232">
        <v>10.09</v>
      </c>
      <c r="CF232">
        <v>10.199999999999999</v>
      </c>
      <c r="CG232">
        <v>11.6</v>
      </c>
      <c r="CH232">
        <v>11.16</v>
      </c>
      <c r="CI232">
        <v>10.68</v>
      </c>
      <c r="CJ232">
        <v>11.54</v>
      </c>
      <c r="CK232">
        <v>11.48</v>
      </c>
      <c r="CL232">
        <v>11.61</v>
      </c>
      <c r="CM232">
        <v>7.5</v>
      </c>
      <c r="CN232">
        <v>7.21</v>
      </c>
      <c r="CO232">
        <v>6.87</v>
      </c>
      <c r="CP232">
        <v>7.26</v>
      </c>
      <c r="CQ232">
        <v>11.88</v>
      </c>
      <c r="CR232">
        <v>11.99</v>
      </c>
      <c r="CS232">
        <v>13.12</v>
      </c>
      <c r="CT232">
        <v>12.71</v>
      </c>
      <c r="CU232">
        <v>11.75</v>
      </c>
      <c r="CV232">
        <v>8.41</v>
      </c>
      <c r="CW232">
        <v>8.83</v>
      </c>
      <c r="CX232">
        <v>5.62</v>
      </c>
      <c r="CY232">
        <v>6.54</v>
      </c>
      <c r="CZ232">
        <v>6.4</v>
      </c>
      <c r="DA232">
        <v>6.28</v>
      </c>
      <c r="DB232">
        <v>8.25</v>
      </c>
      <c r="DC232">
        <v>9.1300000000000008</v>
      </c>
      <c r="DD232">
        <v>10.5</v>
      </c>
      <c r="DE232">
        <v>8.34</v>
      </c>
      <c r="DF232">
        <v>6.87</v>
      </c>
      <c r="DG232">
        <v>10.130000000000001</v>
      </c>
      <c r="DH232">
        <v>8.66</v>
      </c>
      <c r="DI232">
        <v>8.7899999999999991</v>
      </c>
      <c r="DJ232">
        <v>9.94</v>
      </c>
      <c r="DK232">
        <v>10.35</v>
      </c>
      <c r="DL232">
        <v>9.26</v>
      </c>
      <c r="DM232">
        <v>9.2799999999999994</v>
      </c>
      <c r="DN232">
        <v>11.91</v>
      </c>
    </row>
    <row r="233" spans="1:118" x14ac:dyDescent="0.45">
      <c r="A233" s="3" t="s">
        <v>23</v>
      </c>
      <c r="B233" t="s">
        <v>53</v>
      </c>
      <c r="G233">
        <v>0.82</v>
      </c>
      <c r="H233">
        <v>0.72</v>
      </c>
      <c r="I233">
        <v>0.88</v>
      </c>
      <c r="J233">
        <v>1.01</v>
      </c>
      <c r="K233">
        <v>0.96</v>
      </c>
      <c r="L233">
        <v>1.1599999999999999</v>
      </c>
      <c r="M233">
        <v>1.1599999999999999</v>
      </c>
      <c r="N233">
        <v>1.1000000000000001</v>
      </c>
      <c r="O233">
        <v>1.64</v>
      </c>
      <c r="P233">
        <v>1.96</v>
      </c>
      <c r="Q233">
        <v>1.66</v>
      </c>
      <c r="R233">
        <v>1.35</v>
      </c>
      <c r="S233">
        <v>1.45</v>
      </c>
      <c r="T233">
        <v>1.34</v>
      </c>
      <c r="U233">
        <v>1.31</v>
      </c>
      <c r="V233">
        <v>1.79</v>
      </c>
      <c r="W233">
        <v>1.97</v>
      </c>
      <c r="X233">
        <v>1.5</v>
      </c>
      <c r="Y233">
        <v>1.71</v>
      </c>
      <c r="Z233">
        <v>1.46</v>
      </c>
      <c r="AA233">
        <v>1.34</v>
      </c>
      <c r="AB233">
        <v>1.6</v>
      </c>
      <c r="AC233">
        <v>1.7</v>
      </c>
      <c r="AD233">
        <v>1.59</v>
      </c>
      <c r="AE233">
        <v>1.52</v>
      </c>
      <c r="AF233">
        <v>1.54</v>
      </c>
      <c r="AG233">
        <v>1.43</v>
      </c>
      <c r="AH233">
        <v>1.47</v>
      </c>
      <c r="AI233">
        <v>1.62</v>
      </c>
      <c r="AJ233">
        <v>1.72</v>
      </c>
      <c r="AK233">
        <v>1.69</v>
      </c>
      <c r="AL233">
        <v>1.57</v>
      </c>
      <c r="AM233">
        <v>1.52</v>
      </c>
      <c r="AN233">
        <v>1.38</v>
      </c>
      <c r="AO233">
        <v>1.56</v>
      </c>
      <c r="AP233">
        <v>1.6</v>
      </c>
      <c r="AQ233">
        <v>1.62</v>
      </c>
      <c r="AR233">
        <v>1.57</v>
      </c>
      <c r="AS233">
        <v>1.6</v>
      </c>
      <c r="AT233">
        <v>1.57</v>
      </c>
      <c r="AU233">
        <v>1.56</v>
      </c>
      <c r="AV233">
        <v>1.56</v>
      </c>
      <c r="AW233">
        <v>1.69</v>
      </c>
      <c r="AX233">
        <v>1.85</v>
      </c>
      <c r="AY233">
        <v>1.99</v>
      </c>
      <c r="AZ233">
        <v>1.94</v>
      </c>
      <c r="BA233">
        <v>1.81</v>
      </c>
      <c r="BB233">
        <v>1.72</v>
      </c>
      <c r="BC233">
        <v>1.29</v>
      </c>
      <c r="BD233">
        <v>0.53</v>
      </c>
      <c r="BE233">
        <v>0.85</v>
      </c>
      <c r="BF233">
        <v>1.1200000000000001</v>
      </c>
      <c r="BG233">
        <v>1.19</v>
      </c>
      <c r="BH233">
        <v>1.38</v>
      </c>
      <c r="BI233">
        <v>1.05</v>
      </c>
      <c r="BJ233">
        <v>1.22</v>
      </c>
      <c r="BK233">
        <v>1.28</v>
      </c>
      <c r="BL233">
        <v>1.19</v>
      </c>
      <c r="BM233">
        <v>1.05</v>
      </c>
      <c r="BN233">
        <v>0.76</v>
      </c>
      <c r="BO233">
        <v>0.91</v>
      </c>
      <c r="BP233">
        <v>0.92</v>
      </c>
      <c r="BQ233">
        <v>0.83</v>
      </c>
      <c r="BR233">
        <v>0.9</v>
      </c>
      <c r="BS233">
        <v>0.98</v>
      </c>
      <c r="BT233">
        <v>0.96</v>
      </c>
      <c r="BU233">
        <v>1.06</v>
      </c>
      <c r="BV233">
        <v>1.18</v>
      </c>
      <c r="BW233">
        <v>1.3</v>
      </c>
      <c r="BX233">
        <v>1.23</v>
      </c>
      <c r="BY233">
        <v>1.22</v>
      </c>
      <c r="BZ233">
        <v>1.1499999999999999</v>
      </c>
      <c r="CA233">
        <v>1.21</v>
      </c>
      <c r="CB233">
        <v>1.26</v>
      </c>
      <c r="CC233">
        <v>1.24</v>
      </c>
      <c r="CD233">
        <v>1.19</v>
      </c>
      <c r="CE233">
        <v>1.23</v>
      </c>
      <c r="CF233">
        <v>1.26</v>
      </c>
      <c r="CG233">
        <v>1.41</v>
      </c>
      <c r="CH233">
        <v>1.34</v>
      </c>
      <c r="CI233">
        <v>1.26</v>
      </c>
      <c r="CJ233">
        <v>1.3</v>
      </c>
      <c r="CK233">
        <v>1.38</v>
      </c>
      <c r="CL233">
        <v>1.45</v>
      </c>
      <c r="CM233">
        <v>1.59</v>
      </c>
      <c r="CN233">
        <v>1.56</v>
      </c>
      <c r="CO233">
        <v>1.52</v>
      </c>
      <c r="CP233">
        <v>1.64</v>
      </c>
      <c r="CQ233">
        <v>1.59</v>
      </c>
      <c r="CR233">
        <v>1.71</v>
      </c>
      <c r="CS233">
        <v>1.87</v>
      </c>
      <c r="CT233">
        <v>1.77</v>
      </c>
      <c r="CU233">
        <v>1.74</v>
      </c>
      <c r="CV233">
        <v>1.1299999999999999</v>
      </c>
      <c r="CW233">
        <v>1.19</v>
      </c>
      <c r="CX233">
        <v>1.19</v>
      </c>
      <c r="CY233">
        <v>1.41</v>
      </c>
      <c r="CZ233">
        <v>1.54</v>
      </c>
      <c r="DA233">
        <v>1.59</v>
      </c>
      <c r="DB233">
        <v>1.55</v>
      </c>
      <c r="DC233">
        <v>1.79</v>
      </c>
      <c r="DD233">
        <v>2.0099999999999998</v>
      </c>
      <c r="DE233">
        <v>1.73</v>
      </c>
      <c r="DF233">
        <v>1.77</v>
      </c>
      <c r="DG233">
        <v>2.34</v>
      </c>
      <c r="DH233">
        <v>2.11</v>
      </c>
      <c r="DI233">
        <v>2.27</v>
      </c>
      <c r="DJ233">
        <v>2.42</v>
      </c>
      <c r="DK233">
        <v>2.58</v>
      </c>
      <c r="DL233">
        <v>2.56</v>
      </c>
      <c r="DM233">
        <v>2.63</v>
      </c>
      <c r="DN233">
        <v>3.36</v>
      </c>
    </row>
    <row r="234" spans="1:118" x14ac:dyDescent="0.45">
      <c r="A234" s="3" t="s">
        <v>23</v>
      </c>
      <c r="B234" t="s">
        <v>54</v>
      </c>
      <c r="G234">
        <v>2.75</v>
      </c>
      <c r="H234">
        <v>2.23</v>
      </c>
      <c r="I234">
        <v>2.44</v>
      </c>
      <c r="J234">
        <v>2.66</v>
      </c>
      <c r="K234">
        <v>2.02</v>
      </c>
      <c r="L234">
        <v>2.4500000000000002</v>
      </c>
      <c r="M234">
        <v>2.2999999999999998</v>
      </c>
      <c r="N234">
        <v>2.13</v>
      </c>
      <c r="O234">
        <v>3.09</v>
      </c>
      <c r="P234">
        <v>3.76</v>
      </c>
      <c r="Q234">
        <v>3.5</v>
      </c>
      <c r="R234">
        <v>2.95</v>
      </c>
      <c r="S234">
        <v>3.25</v>
      </c>
      <c r="T234">
        <v>2.97</v>
      </c>
      <c r="U234">
        <v>2.93</v>
      </c>
      <c r="V234">
        <v>4.18</v>
      </c>
      <c r="W234">
        <v>4.08</v>
      </c>
      <c r="X234">
        <v>2.79</v>
      </c>
      <c r="Y234">
        <v>3.05</v>
      </c>
      <c r="Z234">
        <v>2.5499999999999998</v>
      </c>
      <c r="AA234">
        <v>2.36</v>
      </c>
      <c r="AB234">
        <v>2.88</v>
      </c>
      <c r="AC234">
        <v>2.84</v>
      </c>
      <c r="AD234">
        <v>2.6</v>
      </c>
      <c r="AE234">
        <v>2.4300000000000002</v>
      </c>
      <c r="AF234">
        <v>2.35</v>
      </c>
      <c r="AG234">
        <v>2.09</v>
      </c>
      <c r="AH234">
        <v>2.4900000000000002</v>
      </c>
      <c r="AI234">
        <v>2.79</v>
      </c>
      <c r="AJ234">
        <v>2.93</v>
      </c>
      <c r="AK234">
        <v>3.36</v>
      </c>
      <c r="AL234">
        <v>2.74</v>
      </c>
      <c r="AM234">
        <v>2.66</v>
      </c>
      <c r="AN234">
        <v>2.4</v>
      </c>
      <c r="AO234">
        <v>2.57</v>
      </c>
      <c r="AP234">
        <v>2.84</v>
      </c>
      <c r="AQ234">
        <v>2.93</v>
      </c>
      <c r="AR234">
        <v>2.97</v>
      </c>
      <c r="AS234">
        <v>3.22</v>
      </c>
      <c r="AT234">
        <v>2.83</v>
      </c>
      <c r="AU234">
        <v>2.73</v>
      </c>
      <c r="AV234">
        <v>2.73</v>
      </c>
      <c r="AW234">
        <v>3.07</v>
      </c>
      <c r="AX234">
        <v>3.3</v>
      </c>
      <c r="AY234">
        <v>3.47</v>
      </c>
      <c r="AZ234">
        <v>3.79</v>
      </c>
      <c r="BA234">
        <v>3.78</v>
      </c>
      <c r="BB234">
        <v>4.3</v>
      </c>
      <c r="BC234">
        <v>3.22</v>
      </c>
      <c r="BD234">
        <v>1.74</v>
      </c>
      <c r="BE234">
        <v>2.29</v>
      </c>
      <c r="BF234">
        <v>2.54</v>
      </c>
      <c r="BG234">
        <v>2.57</v>
      </c>
      <c r="BH234">
        <v>2.83</v>
      </c>
      <c r="BI234">
        <v>2</v>
      </c>
      <c r="BJ234">
        <v>2.19</v>
      </c>
      <c r="BK234">
        <v>2.4</v>
      </c>
      <c r="BL234">
        <v>2.25</v>
      </c>
      <c r="BM234">
        <v>1.82</v>
      </c>
      <c r="BN234">
        <v>1.28</v>
      </c>
      <c r="BO234">
        <v>1.56</v>
      </c>
      <c r="BP234">
        <v>1.58</v>
      </c>
      <c r="BQ234">
        <v>1.41</v>
      </c>
      <c r="BR234">
        <v>1.4</v>
      </c>
      <c r="BS234">
        <v>1.56</v>
      </c>
      <c r="BT234">
        <v>1.57</v>
      </c>
      <c r="BU234">
        <v>1.98</v>
      </c>
      <c r="BV234">
        <v>1.97</v>
      </c>
      <c r="BW234">
        <v>2.13</v>
      </c>
      <c r="BX234">
        <v>1.83</v>
      </c>
      <c r="BY234">
        <v>1.61</v>
      </c>
      <c r="BZ234">
        <v>1.48</v>
      </c>
      <c r="CA234">
        <v>1.5</v>
      </c>
      <c r="CB234">
        <v>1.51</v>
      </c>
      <c r="CC234">
        <v>1.59</v>
      </c>
      <c r="CD234">
        <v>1.45</v>
      </c>
      <c r="CE234">
        <v>1.44</v>
      </c>
      <c r="CF234">
        <v>1.33</v>
      </c>
      <c r="CG234">
        <v>1.33</v>
      </c>
      <c r="CH234">
        <v>1.29</v>
      </c>
      <c r="CI234">
        <v>1.39</v>
      </c>
      <c r="CJ234">
        <v>1.43</v>
      </c>
      <c r="CK234">
        <v>1.43</v>
      </c>
      <c r="CL234">
        <v>1.46</v>
      </c>
      <c r="CM234">
        <v>1.4</v>
      </c>
      <c r="CN234">
        <v>1.4</v>
      </c>
      <c r="CO234">
        <v>1.4</v>
      </c>
      <c r="CP234">
        <v>1.56</v>
      </c>
      <c r="CQ234">
        <v>1.48</v>
      </c>
      <c r="CR234">
        <v>1.44</v>
      </c>
      <c r="CS234">
        <v>1.45</v>
      </c>
      <c r="CT234">
        <v>1.32</v>
      </c>
      <c r="CU234">
        <v>1.34</v>
      </c>
      <c r="CV234">
        <v>0.94</v>
      </c>
      <c r="CW234">
        <v>0.88</v>
      </c>
      <c r="CX234">
        <v>0.8</v>
      </c>
      <c r="CY234">
        <v>0.93</v>
      </c>
      <c r="CZ234">
        <v>1.1000000000000001</v>
      </c>
      <c r="DA234">
        <v>1.08</v>
      </c>
      <c r="DB234">
        <v>1.04</v>
      </c>
      <c r="DC234">
        <v>1.1599999999999999</v>
      </c>
      <c r="DD234">
        <v>1.42</v>
      </c>
      <c r="DE234">
        <v>1.35</v>
      </c>
      <c r="DF234">
        <v>1.47</v>
      </c>
      <c r="DG234">
        <v>2.2200000000000002</v>
      </c>
      <c r="DH234">
        <v>2</v>
      </c>
      <c r="DI234">
        <v>2.06</v>
      </c>
      <c r="DJ234">
        <v>2.0099999999999998</v>
      </c>
      <c r="DK234">
        <v>2.19</v>
      </c>
      <c r="DL234">
        <v>2.11</v>
      </c>
      <c r="DM234">
        <v>1.95</v>
      </c>
      <c r="DN234">
        <v>2.42</v>
      </c>
    </row>
    <row r="235" spans="1:118" x14ac:dyDescent="0.45">
      <c r="A235" s="3" t="s">
        <v>23</v>
      </c>
      <c r="B235" t="s">
        <v>55</v>
      </c>
      <c r="G235">
        <v>2.17</v>
      </c>
      <c r="H235">
        <v>1.92</v>
      </c>
      <c r="I235">
        <v>2.4500000000000002</v>
      </c>
      <c r="J235">
        <v>2.78</v>
      </c>
      <c r="K235">
        <v>2.66</v>
      </c>
      <c r="L235">
        <v>3.23</v>
      </c>
      <c r="M235">
        <v>3.21</v>
      </c>
      <c r="N235">
        <v>3.07</v>
      </c>
      <c r="O235">
        <v>4.66</v>
      </c>
      <c r="P235">
        <v>5.63</v>
      </c>
      <c r="Q235">
        <v>4.82</v>
      </c>
      <c r="R235">
        <v>3.9</v>
      </c>
      <c r="S235">
        <v>4.4800000000000004</v>
      </c>
      <c r="T235">
        <v>4.01</v>
      </c>
      <c r="U235">
        <v>3.89</v>
      </c>
      <c r="V235">
        <v>5.36</v>
      </c>
      <c r="W235">
        <v>5.9</v>
      </c>
      <c r="X235">
        <v>4.38</v>
      </c>
      <c r="Y235">
        <v>5.41</v>
      </c>
      <c r="Z235">
        <v>5</v>
      </c>
      <c r="AA235">
        <v>4.5</v>
      </c>
      <c r="AB235">
        <v>5.58</v>
      </c>
      <c r="AC235">
        <v>5.76</v>
      </c>
      <c r="AD235">
        <v>5.1100000000000003</v>
      </c>
      <c r="AE235">
        <v>5.12</v>
      </c>
      <c r="AF235">
        <v>5.26</v>
      </c>
      <c r="AG235">
        <v>4.96</v>
      </c>
      <c r="AH235">
        <v>5.17</v>
      </c>
      <c r="AI235">
        <v>5.47</v>
      </c>
      <c r="AJ235">
        <v>5.64</v>
      </c>
      <c r="AK235">
        <v>5.13</v>
      </c>
      <c r="AL235">
        <v>4.6100000000000003</v>
      </c>
      <c r="AM235">
        <v>4.49</v>
      </c>
      <c r="AN235">
        <v>4.21</v>
      </c>
      <c r="AO235">
        <v>4.7300000000000004</v>
      </c>
      <c r="AP235">
        <v>5.14</v>
      </c>
      <c r="AQ235">
        <v>5.24</v>
      </c>
      <c r="AR235">
        <v>5.25</v>
      </c>
      <c r="AS235">
        <v>5.43</v>
      </c>
      <c r="AT235">
        <v>5.39</v>
      </c>
      <c r="AU235">
        <v>5.17</v>
      </c>
      <c r="AV235">
        <v>5.09</v>
      </c>
      <c r="AW235">
        <v>5.53</v>
      </c>
      <c r="AX235">
        <v>6.2</v>
      </c>
      <c r="AY235">
        <v>6.56</v>
      </c>
      <c r="AZ235">
        <v>6.59</v>
      </c>
      <c r="BA235">
        <v>6.24</v>
      </c>
      <c r="BB235">
        <v>5.64</v>
      </c>
      <c r="BC235">
        <v>4.3</v>
      </c>
      <c r="BD235">
        <v>1.67</v>
      </c>
      <c r="BE235">
        <v>2.7</v>
      </c>
      <c r="BF235">
        <v>3.49</v>
      </c>
      <c r="BG235">
        <v>3.51</v>
      </c>
      <c r="BH235">
        <v>4.4000000000000004</v>
      </c>
      <c r="BI235">
        <v>3.18</v>
      </c>
      <c r="BJ235">
        <v>3.67</v>
      </c>
      <c r="BK235">
        <v>3.81</v>
      </c>
      <c r="BL235">
        <v>3.15</v>
      </c>
      <c r="BM235">
        <v>2.62</v>
      </c>
      <c r="BN235">
        <v>1.7</v>
      </c>
      <c r="BO235">
        <v>1.86</v>
      </c>
      <c r="BP235">
        <v>1.76</v>
      </c>
      <c r="BQ235">
        <v>1.45</v>
      </c>
      <c r="BR235">
        <v>1.51</v>
      </c>
      <c r="BS235">
        <v>1.67</v>
      </c>
      <c r="BT235">
        <v>1.6</v>
      </c>
      <c r="BU235">
        <v>2.02</v>
      </c>
      <c r="BV235">
        <v>2.7</v>
      </c>
      <c r="BW235">
        <v>2.95</v>
      </c>
      <c r="BX235">
        <v>3.45</v>
      </c>
      <c r="BY235">
        <v>3.54</v>
      </c>
      <c r="BZ235">
        <v>3.31</v>
      </c>
      <c r="CA235">
        <v>4.2</v>
      </c>
      <c r="CB235">
        <v>4.3899999999999997</v>
      </c>
      <c r="CC235">
        <v>4.1399999999999997</v>
      </c>
      <c r="CD235">
        <v>3.71</v>
      </c>
      <c r="CE235">
        <v>3.77</v>
      </c>
      <c r="CF235">
        <v>3.99</v>
      </c>
      <c r="CG235">
        <v>4.58</v>
      </c>
      <c r="CH235">
        <v>4.8099999999999996</v>
      </c>
      <c r="CI235">
        <v>4.74</v>
      </c>
      <c r="CJ235">
        <v>4.53</v>
      </c>
      <c r="CK235">
        <v>4.8899999999999997</v>
      </c>
      <c r="CL235">
        <v>4.9800000000000004</v>
      </c>
      <c r="CM235">
        <v>5.63</v>
      </c>
      <c r="CN235">
        <v>6.08</v>
      </c>
      <c r="CO235">
        <v>5.77</v>
      </c>
      <c r="CP235">
        <v>5.84</v>
      </c>
      <c r="CQ235">
        <v>5.77</v>
      </c>
      <c r="CR235">
        <v>5.94</v>
      </c>
      <c r="CS235">
        <v>7.34</v>
      </c>
      <c r="CT235">
        <v>6.9</v>
      </c>
      <c r="CU235">
        <v>7.12</v>
      </c>
      <c r="CV235">
        <v>4.6500000000000004</v>
      </c>
      <c r="CW235">
        <v>4.54</v>
      </c>
      <c r="CX235">
        <v>4.47</v>
      </c>
      <c r="CY235">
        <v>5.24</v>
      </c>
      <c r="CZ235">
        <v>5.96</v>
      </c>
      <c r="DA235">
        <v>6.42</v>
      </c>
      <c r="DB235">
        <v>6.31</v>
      </c>
      <c r="DC235">
        <v>7.65</v>
      </c>
      <c r="DD235">
        <v>8.4600000000000009</v>
      </c>
      <c r="DE235">
        <v>7.93</v>
      </c>
      <c r="DF235">
        <v>9.56</v>
      </c>
      <c r="DG235">
        <v>11.53</v>
      </c>
      <c r="DH235">
        <v>11.26</v>
      </c>
      <c r="DI235">
        <v>12.26</v>
      </c>
      <c r="DJ235">
        <v>12.54</v>
      </c>
      <c r="DK235">
        <v>14.04</v>
      </c>
      <c r="DL235">
        <v>14.6</v>
      </c>
      <c r="DM235">
        <v>15.82</v>
      </c>
      <c r="DN235">
        <v>21.21</v>
      </c>
    </row>
    <row r="236" spans="1:118" x14ac:dyDescent="0.45">
      <c r="A236" s="3" t="s">
        <v>23</v>
      </c>
      <c r="B236" t="s">
        <v>56</v>
      </c>
      <c r="G236">
        <v>2.17</v>
      </c>
      <c r="H236">
        <v>1.93</v>
      </c>
      <c r="I236">
        <v>2.46</v>
      </c>
      <c r="J236">
        <v>2.79</v>
      </c>
      <c r="K236">
        <v>2.66</v>
      </c>
      <c r="L236">
        <v>3.23</v>
      </c>
      <c r="M236">
        <v>3.21</v>
      </c>
      <c r="N236">
        <v>3.07</v>
      </c>
      <c r="O236">
        <v>4.66</v>
      </c>
      <c r="P236">
        <v>5.63</v>
      </c>
      <c r="Q236">
        <v>4.82</v>
      </c>
      <c r="R236">
        <v>3.9</v>
      </c>
      <c r="S236">
        <v>4.4800000000000004</v>
      </c>
      <c r="T236">
        <v>4.01</v>
      </c>
      <c r="U236">
        <v>3.89</v>
      </c>
      <c r="V236">
        <v>5.36</v>
      </c>
      <c r="W236">
        <v>5.9</v>
      </c>
      <c r="X236">
        <v>4.38</v>
      </c>
      <c r="Y236">
        <v>5.41</v>
      </c>
      <c r="Z236">
        <v>5</v>
      </c>
      <c r="AA236">
        <v>4.5</v>
      </c>
      <c r="AB236">
        <v>5.58</v>
      </c>
      <c r="AC236">
        <v>5.76</v>
      </c>
      <c r="AD236">
        <v>5.1100000000000003</v>
      </c>
      <c r="AE236">
        <v>5.12</v>
      </c>
      <c r="AF236">
        <v>5.26</v>
      </c>
      <c r="AG236">
        <v>4.96</v>
      </c>
      <c r="AH236">
        <v>5.17</v>
      </c>
      <c r="AI236">
        <v>5.47</v>
      </c>
      <c r="AJ236">
        <v>5.64</v>
      </c>
      <c r="AK236">
        <v>5.13</v>
      </c>
      <c r="AL236">
        <v>4.6100000000000003</v>
      </c>
      <c r="AM236">
        <v>4.49</v>
      </c>
      <c r="AN236">
        <v>4.21</v>
      </c>
      <c r="AO236">
        <v>4.7300000000000004</v>
      </c>
      <c r="AP236">
        <v>5.14</v>
      </c>
      <c r="AQ236">
        <v>5.24</v>
      </c>
      <c r="AR236">
        <v>5.25</v>
      </c>
      <c r="AS236">
        <v>5.43</v>
      </c>
      <c r="AT236">
        <v>5.39</v>
      </c>
      <c r="AU236">
        <v>5.17</v>
      </c>
      <c r="AV236">
        <v>5.09</v>
      </c>
      <c r="AW236">
        <v>5.53</v>
      </c>
      <c r="AX236">
        <v>6.2</v>
      </c>
      <c r="AY236">
        <v>6.56</v>
      </c>
      <c r="AZ236">
        <v>6.59</v>
      </c>
      <c r="BA236">
        <v>6.24</v>
      </c>
      <c r="BB236">
        <v>5.64</v>
      </c>
      <c r="BC236">
        <v>4.3</v>
      </c>
      <c r="BD236">
        <v>1.67</v>
      </c>
      <c r="BE236">
        <v>2.7</v>
      </c>
      <c r="BF236">
        <v>3.49</v>
      </c>
      <c r="BG236">
        <v>3.51</v>
      </c>
      <c r="BH236">
        <v>4.4000000000000004</v>
      </c>
      <c r="BI236">
        <v>3.18</v>
      </c>
      <c r="BJ236">
        <v>3.67</v>
      </c>
      <c r="BK236">
        <v>3.81</v>
      </c>
      <c r="BL236">
        <v>3.15</v>
      </c>
      <c r="BM236">
        <v>2.62</v>
      </c>
      <c r="BN236">
        <v>1.7</v>
      </c>
      <c r="BO236">
        <v>1.86</v>
      </c>
      <c r="BP236">
        <v>1.76</v>
      </c>
      <c r="BQ236">
        <v>1.45</v>
      </c>
      <c r="BR236">
        <v>1.51</v>
      </c>
      <c r="BS236">
        <v>1.67</v>
      </c>
      <c r="BT236">
        <v>1.6</v>
      </c>
      <c r="BU236">
        <v>2.02</v>
      </c>
      <c r="BV236">
        <v>2.7</v>
      </c>
      <c r="BW236">
        <v>2.95</v>
      </c>
      <c r="BX236">
        <v>3.45</v>
      </c>
      <c r="BY236">
        <v>3.54</v>
      </c>
      <c r="BZ236">
        <v>3.31</v>
      </c>
      <c r="CA236">
        <v>4.2</v>
      </c>
      <c r="CB236">
        <v>4.3899999999999997</v>
      </c>
      <c r="CC236">
        <v>4.1399999999999997</v>
      </c>
      <c r="CD236">
        <v>3.71</v>
      </c>
      <c r="CE236">
        <v>3.77</v>
      </c>
      <c r="CF236">
        <v>3.99</v>
      </c>
      <c r="CG236">
        <v>4.58</v>
      </c>
      <c r="CH236">
        <v>4.8099999999999996</v>
      </c>
      <c r="CI236">
        <v>4.74</v>
      </c>
      <c r="CJ236">
        <v>4.53</v>
      </c>
      <c r="CK236">
        <v>4.8899999999999997</v>
      </c>
      <c r="CL236">
        <v>4.9800000000000004</v>
      </c>
      <c r="CM236">
        <v>5.63</v>
      </c>
      <c r="CN236">
        <v>6.08</v>
      </c>
      <c r="CO236">
        <v>5.77</v>
      </c>
      <c r="CP236">
        <v>5.84</v>
      </c>
      <c r="CQ236">
        <v>5.77</v>
      </c>
      <c r="CR236">
        <v>5.94</v>
      </c>
      <c r="CS236">
        <v>7.34</v>
      </c>
      <c r="CT236">
        <v>6.9</v>
      </c>
      <c r="CU236">
        <v>7.12</v>
      </c>
      <c r="CV236">
        <v>4.6500000000000004</v>
      </c>
      <c r="CW236">
        <v>4.54</v>
      </c>
      <c r="CX236">
        <v>4.47</v>
      </c>
      <c r="CY236">
        <v>5.24</v>
      </c>
      <c r="CZ236">
        <v>5.96</v>
      </c>
      <c r="DA236">
        <v>6.42</v>
      </c>
      <c r="DB236">
        <v>6.31</v>
      </c>
      <c r="DC236">
        <v>7.65</v>
      </c>
      <c r="DD236">
        <v>8.4600000000000009</v>
      </c>
      <c r="DE236">
        <v>7.93</v>
      </c>
      <c r="DF236">
        <v>9.56</v>
      </c>
      <c r="DG236">
        <v>11.53</v>
      </c>
      <c r="DH236">
        <v>11.26</v>
      </c>
      <c r="DI236">
        <v>12.26</v>
      </c>
      <c r="DJ236">
        <v>12.54</v>
      </c>
      <c r="DK236">
        <v>14.04</v>
      </c>
      <c r="DL236">
        <v>14.6</v>
      </c>
      <c r="DM236">
        <v>15.82</v>
      </c>
      <c r="DN236">
        <v>21.21</v>
      </c>
    </row>
    <row r="237" spans="1:118" x14ac:dyDescent="0.45">
      <c r="A237" s="3" t="s">
        <v>23</v>
      </c>
      <c r="B237" t="s">
        <v>57</v>
      </c>
      <c r="C237">
        <v>0.15</v>
      </c>
      <c r="G237">
        <v>0.17</v>
      </c>
      <c r="H237">
        <v>0.22</v>
      </c>
      <c r="I237">
        <v>0.2</v>
      </c>
      <c r="J237">
        <v>0.15</v>
      </c>
      <c r="K237">
        <v>0.15</v>
      </c>
      <c r="L237">
        <v>0.15</v>
      </c>
      <c r="M237">
        <v>0.15</v>
      </c>
      <c r="N237">
        <v>0.14000000000000001</v>
      </c>
      <c r="O237">
        <v>0.16</v>
      </c>
      <c r="P237">
        <v>0.15</v>
      </c>
      <c r="Q237">
        <v>0.28000000000000003</v>
      </c>
      <c r="R237">
        <v>0.28999999999999998</v>
      </c>
      <c r="S237">
        <v>0.26</v>
      </c>
      <c r="T237">
        <v>0.26</v>
      </c>
      <c r="U237">
        <v>0.26</v>
      </c>
      <c r="V237">
        <v>0.22</v>
      </c>
      <c r="W237">
        <v>0.23</v>
      </c>
      <c r="X237">
        <v>0.2</v>
      </c>
      <c r="Y237">
        <v>0.25</v>
      </c>
      <c r="Z237">
        <v>0.23</v>
      </c>
      <c r="AA237">
        <v>0.22</v>
      </c>
      <c r="AB237">
        <v>0.23</v>
      </c>
      <c r="AC237">
        <v>0.22</v>
      </c>
      <c r="AD237">
        <v>0.21</v>
      </c>
      <c r="AE237">
        <v>0.21</v>
      </c>
      <c r="AF237">
        <v>0.19</v>
      </c>
      <c r="AG237">
        <v>0.17</v>
      </c>
      <c r="AH237">
        <v>0.21</v>
      </c>
      <c r="AI237">
        <v>0.21</v>
      </c>
      <c r="AJ237">
        <v>0.2</v>
      </c>
      <c r="AK237">
        <v>0.23</v>
      </c>
      <c r="AL237">
        <v>0.19</v>
      </c>
      <c r="AM237">
        <v>0.19</v>
      </c>
      <c r="AN237">
        <v>0.18</v>
      </c>
      <c r="AO237">
        <v>0.16</v>
      </c>
      <c r="AP237">
        <v>0.21</v>
      </c>
      <c r="AQ237">
        <v>0.18</v>
      </c>
      <c r="AR237">
        <v>0.18</v>
      </c>
      <c r="AS237">
        <v>0.15</v>
      </c>
      <c r="AT237">
        <v>0.18</v>
      </c>
      <c r="AU237">
        <v>0.17</v>
      </c>
      <c r="AV237">
        <v>0.17</v>
      </c>
      <c r="AW237">
        <v>0.17</v>
      </c>
      <c r="AX237">
        <v>0.17</v>
      </c>
      <c r="AY237">
        <v>0.17</v>
      </c>
      <c r="AZ237">
        <v>0.2</v>
      </c>
      <c r="BA237">
        <v>0.19</v>
      </c>
      <c r="BB237">
        <v>0.24</v>
      </c>
      <c r="BC237">
        <v>0.26</v>
      </c>
      <c r="BD237">
        <v>0.3</v>
      </c>
      <c r="BE237">
        <v>0.31</v>
      </c>
      <c r="BF237">
        <v>0.28000000000000003</v>
      </c>
      <c r="BG237">
        <v>0.31</v>
      </c>
      <c r="BH237">
        <v>0.28999999999999998</v>
      </c>
      <c r="BI237">
        <v>0.26</v>
      </c>
      <c r="BJ237">
        <v>0.27</v>
      </c>
      <c r="BK237">
        <v>0.27</v>
      </c>
      <c r="BL237">
        <v>0.27</v>
      </c>
      <c r="BM237">
        <v>0.25</v>
      </c>
      <c r="BN237">
        <v>0.26</v>
      </c>
      <c r="BO237">
        <v>0.25</v>
      </c>
      <c r="BP237">
        <v>0.28999999999999998</v>
      </c>
      <c r="BQ237">
        <v>0.26</v>
      </c>
      <c r="BR237">
        <v>0.28000000000000003</v>
      </c>
      <c r="BS237">
        <v>0.27</v>
      </c>
      <c r="BT237">
        <v>0.28000000000000003</v>
      </c>
      <c r="BU237">
        <v>0.36</v>
      </c>
      <c r="BV237">
        <v>0.34</v>
      </c>
      <c r="BW237">
        <v>0.33</v>
      </c>
      <c r="BX237">
        <v>0.31</v>
      </c>
      <c r="BY237">
        <v>0.28000000000000003</v>
      </c>
      <c r="BZ237">
        <v>0.26</v>
      </c>
      <c r="CA237">
        <v>0.28999999999999998</v>
      </c>
      <c r="CB237">
        <v>0.34</v>
      </c>
      <c r="CC237">
        <v>0.32</v>
      </c>
      <c r="CD237">
        <v>0.28999999999999998</v>
      </c>
      <c r="CE237">
        <v>0.28000000000000003</v>
      </c>
      <c r="CF237">
        <v>0.25</v>
      </c>
      <c r="CG237">
        <v>0.22</v>
      </c>
      <c r="CH237">
        <v>0.25</v>
      </c>
      <c r="CI237">
        <v>0.26</v>
      </c>
      <c r="CJ237">
        <v>0.26</v>
      </c>
      <c r="CK237">
        <v>0.24</v>
      </c>
      <c r="CL237">
        <v>0.24</v>
      </c>
      <c r="CM237">
        <v>0.22</v>
      </c>
      <c r="CN237">
        <v>0.22</v>
      </c>
      <c r="CO237">
        <v>0.22</v>
      </c>
      <c r="CP237">
        <v>0.23</v>
      </c>
      <c r="CQ237">
        <v>0.25</v>
      </c>
      <c r="CR237">
        <v>0.23</v>
      </c>
      <c r="CS237">
        <v>0.22</v>
      </c>
      <c r="CT237">
        <v>0.21</v>
      </c>
      <c r="CU237">
        <v>0.23</v>
      </c>
      <c r="CV237">
        <v>0.26</v>
      </c>
      <c r="CW237">
        <v>0.26</v>
      </c>
      <c r="CX237">
        <v>0.24</v>
      </c>
      <c r="CY237">
        <v>0.24</v>
      </c>
      <c r="CZ237">
        <v>0.25</v>
      </c>
      <c r="DA237">
        <v>0.24</v>
      </c>
      <c r="DB237">
        <v>0.24</v>
      </c>
      <c r="DC237">
        <v>0.24</v>
      </c>
      <c r="DD237">
        <v>0.26</v>
      </c>
      <c r="DE237">
        <v>0.28000000000000003</v>
      </c>
      <c r="DF237">
        <v>0.31</v>
      </c>
      <c r="DG237">
        <v>0.37</v>
      </c>
      <c r="DH237">
        <v>0.38</v>
      </c>
      <c r="DI237">
        <v>0.35</v>
      </c>
      <c r="DJ237">
        <v>0.31</v>
      </c>
      <c r="DK237">
        <v>0.33</v>
      </c>
      <c r="DL237">
        <v>0.34</v>
      </c>
      <c r="DM237">
        <v>0.28999999999999998</v>
      </c>
      <c r="DN237">
        <v>0.28999999999999998</v>
      </c>
    </row>
    <row r="238" spans="1:118" x14ac:dyDescent="0.45">
      <c r="A238" s="3" t="s">
        <v>23</v>
      </c>
      <c r="B238" t="s">
        <v>58</v>
      </c>
      <c r="D238">
        <v>29.94</v>
      </c>
      <c r="E238">
        <v>37.49</v>
      </c>
      <c r="F238">
        <v>43.06</v>
      </c>
      <c r="G238">
        <v>62.86</v>
      </c>
      <c r="H238">
        <v>45.73</v>
      </c>
      <c r="I238">
        <v>101.89</v>
      </c>
      <c r="J238">
        <v>51.25</v>
      </c>
      <c r="K238">
        <v>43.04</v>
      </c>
      <c r="L238">
        <v>18.670000000000002</v>
      </c>
      <c r="M238">
        <v>54.33</v>
      </c>
      <c r="N238">
        <v>54.67</v>
      </c>
      <c r="O238">
        <v>45</v>
      </c>
      <c r="P238">
        <v>51.75</v>
      </c>
      <c r="Q238">
        <v>40.4</v>
      </c>
      <c r="R238">
        <v>45</v>
      </c>
      <c r="S238">
        <v>32.799999999999997</v>
      </c>
      <c r="T238">
        <v>49.6</v>
      </c>
      <c r="U238">
        <v>52.8</v>
      </c>
      <c r="V238">
        <v>51.4</v>
      </c>
      <c r="W238">
        <v>52.4</v>
      </c>
      <c r="X238">
        <v>55.8</v>
      </c>
      <c r="Y238">
        <v>50.8</v>
      </c>
      <c r="Z238">
        <v>59.8</v>
      </c>
      <c r="AA238">
        <v>67</v>
      </c>
      <c r="AB238">
        <v>72.25</v>
      </c>
      <c r="AC238">
        <v>65.400000000000006</v>
      </c>
      <c r="AD238">
        <v>72.400000000000006</v>
      </c>
      <c r="AE238">
        <v>50.17</v>
      </c>
      <c r="AF238">
        <v>75</v>
      </c>
      <c r="AG238">
        <v>76.400000000000006</v>
      </c>
      <c r="AH238">
        <v>62.83</v>
      </c>
      <c r="AI238">
        <v>14.17</v>
      </c>
      <c r="AJ238">
        <v>78.67</v>
      </c>
      <c r="AK238">
        <v>69.83</v>
      </c>
      <c r="AL238">
        <v>76.17</v>
      </c>
      <c r="AM238">
        <v>74.5</v>
      </c>
      <c r="AN238">
        <v>85.33</v>
      </c>
      <c r="AO238">
        <v>87</v>
      </c>
      <c r="AP238">
        <v>108.5</v>
      </c>
      <c r="AQ238">
        <v>94.17</v>
      </c>
      <c r="AR238">
        <v>116</v>
      </c>
      <c r="AS238">
        <v>125.8</v>
      </c>
      <c r="AT238">
        <v>140.25</v>
      </c>
      <c r="AU238">
        <v>102.6</v>
      </c>
      <c r="AV238">
        <v>80.5</v>
      </c>
      <c r="AW238">
        <v>106.83</v>
      </c>
      <c r="AX238">
        <v>108</v>
      </c>
      <c r="AY238">
        <v>84.71</v>
      </c>
      <c r="AZ238">
        <v>104.71</v>
      </c>
      <c r="BA238">
        <v>106.71</v>
      </c>
      <c r="BB238">
        <v>22.14</v>
      </c>
      <c r="BC238">
        <v>38.5</v>
      </c>
      <c r="BD238">
        <v>109.88</v>
      </c>
      <c r="BE238">
        <v>34.79</v>
      </c>
      <c r="BF238">
        <v>22.96</v>
      </c>
      <c r="BG238">
        <v>14.15</v>
      </c>
      <c r="BH238">
        <v>30.52</v>
      </c>
      <c r="BI238">
        <v>27.94</v>
      </c>
      <c r="BJ238">
        <v>28.05</v>
      </c>
      <c r="BK238">
        <v>15.61</v>
      </c>
      <c r="BL238">
        <v>14.13</v>
      </c>
      <c r="BM238">
        <v>10.65</v>
      </c>
      <c r="BN238">
        <v>22</v>
      </c>
      <c r="BO238">
        <v>16.489999999999998</v>
      </c>
      <c r="BP238">
        <v>22.09</v>
      </c>
      <c r="BQ238">
        <v>12.95</v>
      </c>
      <c r="BR238">
        <v>23.09</v>
      </c>
      <c r="BS238">
        <v>12.72</v>
      </c>
      <c r="BT238">
        <v>20.170000000000002</v>
      </c>
      <c r="BU238">
        <v>20.68</v>
      </c>
      <c r="BV238">
        <v>16.059999999999999</v>
      </c>
      <c r="BW238">
        <v>13.54</v>
      </c>
      <c r="BX238">
        <v>14.8</v>
      </c>
      <c r="BY238">
        <v>16.28</v>
      </c>
      <c r="BZ238">
        <v>14.95</v>
      </c>
      <c r="CA238">
        <v>14.61</v>
      </c>
      <c r="CB238">
        <v>13.2</v>
      </c>
      <c r="CC238">
        <v>12.81</v>
      </c>
      <c r="CD238">
        <v>13.9</v>
      </c>
      <c r="CE238">
        <v>18.079999999999998</v>
      </c>
      <c r="CF238">
        <v>18.18</v>
      </c>
      <c r="CG238">
        <v>13.64</v>
      </c>
      <c r="CH238">
        <v>15.82</v>
      </c>
      <c r="CI238">
        <v>17.010000000000002</v>
      </c>
      <c r="CJ238">
        <v>15.48</v>
      </c>
      <c r="CK238">
        <v>18.13</v>
      </c>
      <c r="CL238">
        <v>19.22</v>
      </c>
      <c r="CM238">
        <v>17.93</v>
      </c>
      <c r="CN238">
        <v>18.54</v>
      </c>
      <c r="CO238">
        <v>21.94</v>
      </c>
      <c r="CP238">
        <v>22.62</v>
      </c>
      <c r="CQ238">
        <v>13.45</v>
      </c>
      <c r="CR238">
        <v>22.41</v>
      </c>
      <c r="CS238">
        <v>20.46</v>
      </c>
      <c r="CT238">
        <v>19.18</v>
      </c>
      <c r="CU238">
        <v>19.54</v>
      </c>
      <c r="CV238">
        <v>14.09</v>
      </c>
      <c r="CW238">
        <v>17.98</v>
      </c>
      <c r="CX238">
        <v>19.3</v>
      </c>
      <c r="CY238">
        <v>20.95</v>
      </c>
      <c r="CZ238">
        <v>26.85</v>
      </c>
      <c r="DA238">
        <v>23.15</v>
      </c>
      <c r="DB238">
        <v>20.53</v>
      </c>
      <c r="DC238">
        <v>20.61</v>
      </c>
      <c r="DD238">
        <v>24.11</v>
      </c>
      <c r="DE238">
        <v>32.049999999999997</v>
      </c>
      <c r="DF238">
        <v>23.53</v>
      </c>
      <c r="DG238">
        <v>10.78</v>
      </c>
      <c r="DH238">
        <v>28.96</v>
      </c>
      <c r="DI238">
        <v>36.78</v>
      </c>
      <c r="DJ238">
        <v>37.840000000000003</v>
      </c>
      <c r="DK238">
        <v>7.17</v>
      </c>
      <c r="DL238">
        <v>47.17</v>
      </c>
      <c r="DM238">
        <v>41.38</v>
      </c>
      <c r="DN238">
        <v>33.56</v>
      </c>
    </row>
    <row r="239" spans="1:118" x14ac:dyDescent="0.45">
      <c r="A239" s="3" t="s">
        <v>23</v>
      </c>
      <c r="B239" t="s">
        <v>59</v>
      </c>
      <c r="G239" s="4">
        <v>0.1628</v>
      </c>
      <c r="H239" s="4">
        <v>0.1454</v>
      </c>
      <c r="I239" s="4">
        <v>0.19600000000000001</v>
      </c>
      <c r="J239" s="4">
        <v>0.19689999999999999</v>
      </c>
      <c r="K239" s="4">
        <v>0.15029999999999999</v>
      </c>
      <c r="L239" s="4">
        <v>0.16930000000000001</v>
      </c>
      <c r="M239" s="4">
        <v>0.1159</v>
      </c>
      <c r="N239" s="4">
        <v>0.11840000000000001</v>
      </c>
      <c r="O239" s="4">
        <v>0.11509999999999999</v>
      </c>
      <c r="P239" s="4">
        <v>0.12039999999999999</v>
      </c>
      <c r="Q239" s="4">
        <v>0.1201</v>
      </c>
      <c r="R239" s="4">
        <v>0.1235</v>
      </c>
      <c r="S239" s="4">
        <v>0.11990000000000001</v>
      </c>
      <c r="T239" s="4">
        <v>0.106</v>
      </c>
      <c r="U239" s="4">
        <v>0.11749999999999999</v>
      </c>
      <c r="V239" s="4">
        <v>0.12690000000000001</v>
      </c>
      <c r="W239" s="4">
        <v>0.12139999999999999</v>
      </c>
      <c r="X239" s="4">
        <v>0.11559999999999999</v>
      </c>
      <c r="Y239" s="4">
        <v>9.9099999999999994E-2</v>
      </c>
      <c r="Z239" s="4">
        <v>0.1027</v>
      </c>
      <c r="AA239" s="4">
        <v>0.1053</v>
      </c>
      <c r="AB239" s="4">
        <v>0.1081</v>
      </c>
      <c r="AC239" s="4">
        <v>0.107</v>
      </c>
      <c r="AD239" s="4">
        <v>0.10929999999999999</v>
      </c>
      <c r="AE239" s="4">
        <v>0.1082</v>
      </c>
      <c r="AF239" s="4">
        <v>0.10680000000000001</v>
      </c>
      <c r="AG239" s="4">
        <v>0.1041</v>
      </c>
      <c r="AH239" s="4">
        <v>0.11459999999999999</v>
      </c>
      <c r="AI239" s="4">
        <v>9.69E-2</v>
      </c>
      <c r="AJ239" s="4">
        <v>0.1008</v>
      </c>
      <c r="AK239" s="4">
        <v>0.1134</v>
      </c>
      <c r="AL239" s="4">
        <v>0.1062</v>
      </c>
      <c r="AM239" s="4">
        <v>0.1424</v>
      </c>
      <c r="AN239" s="4">
        <v>0.1424</v>
      </c>
      <c r="AO239" s="4">
        <v>0.14080000000000001</v>
      </c>
      <c r="AP239" s="4">
        <v>0.1593</v>
      </c>
      <c r="AQ239" s="4">
        <v>0.1608</v>
      </c>
      <c r="AR239" s="4">
        <v>0.17219999999999999</v>
      </c>
      <c r="AS239" s="4">
        <v>0.19620000000000001</v>
      </c>
      <c r="AT239" s="4">
        <v>0.1613</v>
      </c>
      <c r="AU239" s="4">
        <v>0.15310000000000001</v>
      </c>
      <c r="AV239" s="4">
        <v>0.155</v>
      </c>
      <c r="AW239" s="4">
        <v>0.16139999999999999</v>
      </c>
      <c r="AX239" s="4">
        <v>0.16159999999999999</v>
      </c>
      <c r="AY239" s="4">
        <v>0.161</v>
      </c>
      <c r="AZ239" s="4">
        <v>0.17549999999999999</v>
      </c>
      <c r="BA239" s="4">
        <v>0.1883</v>
      </c>
      <c r="BB239" s="4">
        <v>0.18079999999999999</v>
      </c>
      <c r="BC239" s="4">
        <v>0.15229999999999999</v>
      </c>
      <c r="BD239" s="4">
        <v>0.2021</v>
      </c>
      <c r="BE239" s="4">
        <v>0.1444</v>
      </c>
      <c r="BF239" s="4">
        <v>0.14630000000000001</v>
      </c>
      <c r="BG239" s="4">
        <v>0.14050000000000001</v>
      </c>
      <c r="BH239" s="4">
        <v>0.14099999999999999</v>
      </c>
      <c r="BI239" s="4">
        <v>0.1507</v>
      </c>
      <c r="BJ239" s="4">
        <v>0.15890000000000001</v>
      </c>
      <c r="BK239" s="4">
        <v>0.1721</v>
      </c>
      <c r="BL239" s="4">
        <v>0.15570000000000001</v>
      </c>
      <c r="BM239" s="4">
        <v>0.1255</v>
      </c>
      <c r="BN239" s="4">
        <v>0.12130000000000001</v>
      </c>
      <c r="BO239" s="4">
        <v>0.12720000000000001</v>
      </c>
      <c r="BP239" s="4">
        <v>0.14019999999999999</v>
      </c>
      <c r="BQ239" s="4">
        <v>0.1507</v>
      </c>
      <c r="BR239" s="4">
        <v>0.1462</v>
      </c>
      <c r="BS239" s="4">
        <v>0.14949999999999999</v>
      </c>
      <c r="BT239" s="4">
        <v>0.15920000000000001</v>
      </c>
      <c r="BU239" s="4">
        <v>0.1913</v>
      </c>
      <c r="BV239" s="4">
        <v>0.1658</v>
      </c>
      <c r="BW239" s="4">
        <v>0.17169999999999999</v>
      </c>
      <c r="BX239" s="4">
        <v>0.15529999999999999</v>
      </c>
      <c r="BY239" s="4">
        <v>0.13900000000000001</v>
      </c>
      <c r="BZ239" s="4">
        <v>0.13980000000000001</v>
      </c>
      <c r="CA239" s="4">
        <v>0.13370000000000001</v>
      </c>
      <c r="CB239" s="4">
        <v>0.1241</v>
      </c>
      <c r="CC239" s="4">
        <v>0.127</v>
      </c>
      <c r="CD239" s="4">
        <v>0.1215</v>
      </c>
      <c r="CE239" s="4">
        <v>0.12</v>
      </c>
      <c r="CF239" s="4">
        <v>0.1111</v>
      </c>
      <c r="CG239" s="4">
        <v>9.9699999999999997E-2</v>
      </c>
      <c r="CH239" s="4">
        <v>9.8400000000000001E-2</v>
      </c>
      <c r="CI239" s="4">
        <v>0.10970000000000001</v>
      </c>
      <c r="CJ239" s="4">
        <v>0.1053</v>
      </c>
      <c r="CK239" s="4">
        <v>0.10680000000000001</v>
      </c>
      <c r="CL239" s="4">
        <v>0.108</v>
      </c>
      <c r="CM239" s="4">
        <v>0.16320000000000001</v>
      </c>
      <c r="CN239" s="4">
        <v>0.16869999999999999</v>
      </c>
      <c r="CO239" s="4">
        <v>0.1759</v>
      </c>
      <c r="CP239" s="4">
        <v>0.18410000000000001</v>
      </c>
      <c r="CQ239" s="4">
        <v>0.10539999999999999</v>
      </c>
      <c r="CR239" s="4">
        <v>0.1031</v>
      </c>
      <c r="CS239" s="4">
        <v>9.5200000000000007E-2</v>
      </c>
      <c r="CT239" s="4">
        <v>9.0200000000000002E-2</v>
      </c>
      <c r="CU239" s="4">
        <v>9.7799999999999998E-2</v>
      </c>
      <c r="CV239" s="4">
        <v>9.3799999999999994E-2</v>
      </c>
      <c r="CW239" s="4">
        <v>8.3500000000000005E-2</v>
      </c>
      <c r="CX239" s="4">
        <v>0.121</v>
      </c>
      <c r="CY239" s="4">
        <v>0.12180000000000001</v>
      </c>
      <c r="CZ239" s="4">
        <v>0.1439</v>
      </c>
      <c r="DA239" s="4">
        <v>0.1454</v>
      </c>
      <c r="DB239" s="4">
        <v>0.1065</v>
      </c>
      <c r="DC239" s="4">
        <v>0.1074</v>
      </c>
      <c r="DD239" s="4">
        <v>0.1119</v>
      </c>
      <c r="DE239" s="4">
        <v>0.13189999999999999</v>
      </c>
      <c r="DF239" s="4">
        <v>0.17</v>
      </c>
      <c r="DG239" s="4">
        <v>0.16700000000000001</v>
      </c>
      <c r="DH239" s="4">
        <v>0.1744</v>
      </c>
      <c r="DI239" s="4">
        <v>0.18110000000000001</v>
      </c>
      <c r="DJ239" s="4">
        <v>0.15989999999999999</v>
      </c>
      <c r="DK239" s="4">
        <v>0.16470000000000001</v>
      </c>
      <c r="DL239" s="4">
        <v>0.17560000000000001</v>
      </c>
      <c r="DM239" s="4">
        <v>0.16850000000000001</v>
      </c>
    </row>
    <row r="240" spans="1:118" x14ac:dyDescent="0.45">
      <c r="A240" s="3" t="s">
        <v>23</v>
      </c>
      <c r="B240" t="s">
        <v>62</v>
      </c>
      <c r="C240" s="4">
        <v>1.2E-2</v>
      </c>
      <c r="D240" s="4">
        <v>1.0999999999999999E-2</v>
      </c>
      <c r="E240" s="4">
        <v>1.2E-2</v>
      </c>
      <c r="F240" s="4">
        <v>1.0999999999999999E-2</v>
      </c>
      <c r="G240" s="4">
        <v>8.9999999999999993E-3</v>
      </c>
      <c r="H240" s="4">
        <v>1.0999999999999999E-2</v>
      </c>
      <c r="I240" s="4">
        <v>8.9999999999999993E-3</v>
      </c>
      <c r="J240" s="4">
        <v>8.0000000000000002E-3</v>
      </c>
      <c r="K240" s="4">
        <v>8.9999999999999993E-3</v>
      </c>
      <c r="L240" s="4">
        <v>7.0000000000000001E-3</v>
      </c>
      <c r="M240" s="4">
        <v>8.0000000000000002E-3</v>
      </c>
      <c r="N240" s="4">
        <v>8.9999999999999993E-3</v>
      </c>
      <c r="O240" s="4">
        <v>6.0000000000000001E-3</v>
      </c>
      <c r="P240" s="4">
        <v>5.0000000000000001E-3</v>
      </c>
      <c r="Q240" s="4">
        <v>6.0000000000000001E-3</v>
      </c>
      <c r="R240" s="4">
        <v>7.0000000000000001E-3</v>
      </c>
      <c r="S240" s="4">
        <v>6.0000000000000001E-3</v>
      </c>
      <c r="T240" s="4">
        <v>7.0000000000000001E-3</v>
      </c>
      <c r="U240" s="4">
        <v>7.0000000000000001E-3</v>
      </c>
      <c r="V240" s="4">
        <v>5.0000000000000001E-3</v>
      </c>
      <c r="W240" s="4">
        <v>5.0000000000000001E-3</v>
      </c>
      <c r="X240" s="4">
        <v>6.0000000000000001E-3</v>
      </c>
      <c r="Y240" s="4">
        <v>6.0000000000000001E-3</v>
      </c>
      <c r="Z240" s="4">
        <v>7.0000000000000001E-3</v>
      </c>
      <c r="AA240" s="4">
        <v>8.0000000000000002E-3</v>
      </c>
      <c r="AB240" s="4">
        <v>7.0000000000000001E-3</v>
      </c>
      <c r="AC240" s="4">
        <v>7.0000000000000001E-3</v>
      </c>
      <c r="AD240" s="4">
        <v>7.0000000000000001E-3</v>
      </c>
      <c r="AE240" s="4">
        <v>8.0000000000000002E-3</v>
      </c>
      <c r="AF240" s="4">
        <v>8.0000000000000002E-3</v>
      </c>
      <c r="AG240" s="4">
        <v>8.0000000000000002E-3</v>
      </c>
      <c r="AH240" s="4">
        <v>8.9999999999999993E-3</v>
      </c>
      <c r="AI240" s="4">
        <v>8.0000000000000002E-3</v>
      </c>
      <c r="AJ240" s="4">
        <v>8.0000000000000002E-3</v>
      </c>
      <c r="AK240" s="4">
        <v>8.9999999999999993E-3</v>
      </c>
      <c r="AL240" s="4">
        <v>8.9999999999999993E-3</v>
      </c>
      <c r="AM240" s="4">
        <v>0.01</v>
      </c>
      <c r="AN240" s="4">
        <v>1.0999999999999999E-2</v>
      </c>
      <c r="AO240" s="4">
        <v>8.9999999999999993E-3</v>
      </c>
      <c r="AP240" s="4">
        <v>8.9999999999999993E-3</v>
      </c>
      <c r="AQ240" s="4">
        <v>8.9999999999999993E-3</v>
      </c>
      <c r="AR240" s="4">
        <v>0.01</v>
      </c>
      <c r="AS240" s="4">
        <v>0.01</v>
      </c>
      <c r="AT240" s="4">
        <v>1.0999999999999999E-2</v>
      </c>
      <c r="AU240" s="4">
        <v>1.2E-2</v>
      </c>
      <c r="AV240" s="4">
        <v>1.2999999999999999E-2</v>
      </c>
      <c r="AW240" s="4">
        <v>1.2999999999999999E-2</v>
      </c>
      <c r="AX240" s="4">
        <v>1.2999999999999999E-2</v>
      </c>
      <c r="AY240" s="4">
        <v>1.2999999999999999E-2</v>
      </c>
      <c r="AZ240" s="4">
        <v>1.2999999999999999E-2</v>
      </c>
      <c r="BA240" s="4">
        <v>1.4E-2</v>
      </c>
      <c r="BB240" s="4">
        <v>1.6E-2</v>
      </c>
      <c r="BC240" s="4">
        <v>2.1000000000000001E-2</v>
      </c>
      <c r="BD240" s="4">
        <v>5.1999999999999998E-2</v>
      </c>
      <c r="BE240" s="4">
        <v>3.3000000000000002E-2</v>
      </c>
      <c r="BF240" s="4">
        <v>2.5000000000000001E-2</v>
      </c>
      <c r="BG240" s="4">
        <v>2.4E-2</v>
      </c>
      <c r="BH240" s="4">
        <v>2.1000000000000001E-2</v>
      </c>
      <c r="BI240" s="4">
        <v>2.5999999999999999E-2</v>
      </c>
      <c r="BJ240" s="4">
        <v>2.1999999999999999E-2</v>
      </c>
      <c r="BK240" s="4">
        <v>0.02</v>
      </c>
      <c r="BL240" s="4">
        <v>2.1999999999999999E-2</v>
      </c>
      <c r="BM240" s="4">
        <v>2.5000000000000001E-2</v>
      </c>
      <c r="BN240" s="4">
        <v>3.4000000000000002E-2</v>
      </c>
      <c r="BO240" s="4">
        <v>2.8000000000000001E-2</v>
      </c>
      <c r="BP240" s="4">
        <v>2.7E-2</v>
      </c>
      <c r="BQ240" s="4">
        <v>0.03</v>
      </c>
      <c r="BR240" s="4">
        <v>2.8000000000000001E-2</v>
      </c>
      <c r="BS240" s="4">
        <v>2.5000000000000001E-2</v>
      </c>
      <c r="BT240" s="4">
        <v>2.5999999999999999E-2</v>
      </c>
      <c r="BU240" s="4">
        <v>2.4E-2</v>
      </c>
      <c r="BV240" s="4">
        <v>2.3E-2</v>
      </c>
      <c r="BW240" s="4">
        <v>2.1000000000000001E-2</v>
      </c>
      <c r="BX240" s="4">
        <v>2.3E-2</v>
      </c>
      <c r="BY240" s="4">
        <v>2.3E-2</v>
      </c>
      <c r="BZ240" s="4">
        <v>2.5000000000000001E-2</v>
      </c>
      <c r="CA240" s="4">
        <v>2.5000000000000001E-2</v>
      </c>
      <c r="CB240" s="4">
        <v>2.4E-2</v>
      </c>
      <c r="CC240" s="4">
        <v>2.5000000000000001E-2</v>
      </c>
      <c r="CD240" s="4">
        <v>2.7E-2</v>
      </c>
      <c r="CE240" s="4">
        <v>2.5999999999999999E-2</v>
      </c>
      <c r="CF240" s="4">
        <v>2.5000000000000001E-2</v>
      </c>
      <c r="CG240" s="4">
        <v>2.1999999999999999E-2</v>
      </c>
      <c r="CH240" s="4">
        <v>2.3E-2</v>
      </c>
      <c r="CI240" s="4">
        <v>2.4E-2</v>
      </c>
      <c r="CJ240" s="4">
        <v>2.3E-2</v>
      </c>
      <c r="CK240" s="4">
        <v>2.1999999999999999E-2</v>
      </c>
      <c r="CL240" s="4">
        <v>2.1000000000000001E-2</v>
      </c>
      <c r="CM240" s="4">
        <v>0.02</v>
      </c>
      <c r="CN240" s="4">
        <v>2.1000000000000001E-2</v>
      </c>
      <c r="CO240" s="4">
        <v>2.1999999999999999E-2</v>
      </c>
      <c r="CP240" s="4">
        <v>2.1000000000000001E-2</v>
      </c>
      <c r="CQ240" s="4">
        <v>2.3E-2</v>
      </c>
      <c r="CR240" s="4">
        <v>2.1000000000000001E-2</v>
      </c>
      <c r="CS240" s="4">
        <v>1.9E-2</v>
      </c>
      <c r="CT240" s="4">
        <v>0.02</v>
      </c>
      <c r="CU240" s="4">
        <v>0.02</v>
      </c>
      <c r="CV240" s="4">
        <v>3.2000000000000001E-2</v>
      </c>
      <c r="CW240" s="4">
        <v>3.1E-2</v>
      </c>
      <c r="CX240" s="4">
        <v>3.1E-2</v>
      </c>
      <c r="CY240" s="4">
        <v>2.5000000000000001E-2</v>
      </c>
      <c r="CZ240" s="4">
        <v>2.3E-2</v>
      </c>
      <c r="DA240" s="4">
        <v>2.3E-2</v>
      </c>
      <c r="DB240" s="4">
        <v>2.4E-2</v>
      </c>
      <c r="DC240" s="4">
        <v>2.3E-2</v>
      </c>
      <c r="DD240" s="4">
        <v>2.1999999999999999E-2</v>
      </c>
      <c r="DE240" s="4">
        <v>2.5999999999999999E-2</v>
      </c>
      <c r="DF240" s="4">
        <v>2.7E-2</v>
      </c>
      <c r="DG240" s="4">
        <v>2.1999999999999999E-2</v>
      </c>
      <c r="DH240" s="4">
        <v>2.5000000000000001E-2</v>
      </c>
      <c r="DI240" s="4">
        <v>2.3E-2</v>
      </c>
      <c r="DJ240" s="4">
        <v>2.1999999999999999E-2</v>
      </c>
      <c r="DK240" s="4">
        <v>0.02</v>
      </c>
      <c r="DL240" s="4">
        <v>0.02</v>
      </c>
      <c r="DM240" s="4">
        <v>2.1000000000000001E-2</v>
      </c>
      <c r="DN240" s="4">
        <v>1.78E-2</v>
      </c>
    </row>
    <row r="241" spans="1:118" x14ac:dyDescent="0.45">
      <c r="A241" s="3" t="s">
        <v>23</v>
      </c>
      <c r="B241" t="s">
        <v>63</v>
      </c>
      <c r="D241" s="4">
        <v>0.14899999999999999</v>
      </c>
      <c r="E241" s="4">
        <v>0.17599999999999999</v>
      </c>
      <c r="F241" s="4">
        <v>0.16900000000000001</v>
      </c>
      <c r="G241" s="4">
        <v>0.10199999999999999</v>
      </c>
      <c r="H241" s="4">
        <v>0.157</v>
      </c>
      <c r="I241" s="4">
        <v>0.05</v>
      </c>
      <c r="J241" s="4">
        <v>0.161</v>
      </c>
      <c r="K241" s="4">
        <v>0.156</v>
      </c>
      <c r="L241" s="4">
        <v>9.2999999999999999E-2</v>
      </c>
      <c r="M241" s="4">
        <v>0.16800000000000001</v>
      </c>
      <c r="N241" s="4">
        <v>0.16</v>
      </c>
      <c r="O241" s="4">
        <v>0.14799999999999999</v>
      </c>
      <c r="P241" s="4">
        <v>8.5999999999999993E-2</v>
      </c>
      <c r="Q241" s="4">
        <v>0.156</v>
      </c>
      <c r="R241" s="4">
        <v>0.14099999999999999</v>
      </c>
      <c r="S241" s="4">
        <v>0.20399999999999999</v>
      </c>
      <c r="T241" s="4">
        <v>0.13100000000000001</v>
      </c>
      <c r="U241" s="4">
        <v>0.111</v>
      </c>
      <c r="V241" s="4">
        <v>0.13500000000000001</v>
      </c>
      <c r="W241" s="4">
        <v>0.13100000000000001</v>
      </c>
      <c r="X241" s="4">
        <v>0.124</v>
      </c>
      <c r="Y241" s="4">
        <v>0.17199999999999999</v>
      </c>
      <c r="Z241" s="4">
        <v>0.13500000000000001</v>
      </c>
      <c r="AA241" s="4">
        <v>0.161</v>
      </c>
      <c r="AB241" s="4">
        <v>0.14299999999999999</v>
      </c>
      <c r="AC241" s="4">
        <v>0.14599999999999999</v>
      </c>
      <c r="AD241" s="4">
        <v>0.13</v>
      </c>
      <c r="AE241" s="4">
        <v>0.16200000000000001</v>
      </c>
      <c r="AF241" s="4">
        <v>0.152</v>
      </c>
      <c r="AG241" s="4">
        <v>0.14599999999999999</v>
      </c>
      <c r="AH241" s="4">
        <v>0.17399999999999999</v>
      </c>
      <c r="AI241" s="4">
        <v>0.88900000000000001</v>
      </c>
      <c r="AJ241" s="4">
        <v>0.16</v>
      </c>
      <c r="AK241" s="4">
        <v>0.188</v>
      </c>
      <c r="AL241" s="4">
        <v>0.16600000000000001</v>
      </c>
      <c r="AM241" s="4">
        <v>0.11899999999999999</v>
      </c>
      <c r="AN241" s="4">
        <v>0.16900000000000001</v>
      </c>
      <c r="AO241" s="4">
        <v>0.16400000000000001</v>
      </c>
      <c r="AP241" s="4">
        <v>0.121</v>
      </c>
      <c r="AQ241" s="4">
        <v>0.151</v>
      </c>
      <c r="AR241" s="4">
        <v>0.17299999999999999</v>
      </c>
      <c r="AS241" s="4">
        <v>0.159</v>
      </c>
      <c r="AT241" s="4">
        <v>0.17599999999999999</v>
      </c>
      <c r="AU241" s="4">
        <v>0.23899999999999999</v>
      </c>
      <c r="AV241" s="4">
        <v>0.216</v>
      </c>
      <c r="AW241" s="4">
        <v>0.24</v>
      </c>
      <c r="AX241" s="4">
        <v>0.23699999999999999</v>
      </c>
      <c r="AY241" s="4">
        <v>0.25800000000000001</v>
      </c>
      <c r="AZ241" s="4">
        <v>0.24199999999999999</v>
      </c>
      <c r="BA241" s="4">
        <v>0.23499999999999999</v>
      </c>
      <c r="BB241" s="4">
        <v>1.143</v>
      </c>
      <c r="BC241" s="4">
        <v>0.55800000000000005</v>
      </c>
      <c r="BD241" s="4">
        <v>0.23</v>
      </c>
      <c r="BE241" s="4">
        <v>0.41799999999999998</v>
      </c>
      <c r="BF241" s="4">
        <v>0.35899999999999999</v>
      </c>
      <c r="BG241" s="4">
        <v>0.51900000000000002</v>
      </c>
      <c r="BH241" s="4">
        <v>0.20599999999999999</v>
      </c>
      <c r="BI241" s="4">
        <v>0.22600000000000001</v>
      </c>
      <c r="BJ241" s="4">
        <v>0.19</v>
      </c>
      <c r="BK241" s="4">
        <v>0.33700000000000002</v>
      </c>
      <c r="BL241" s="4">
        <v>0.36099999999999999</v>
      </c>
      <c r="BM241" s="4">
        <v>0.50800000000000001</v>
      </c>
      <c r="BN241" s="4">
        <v>0.19</v>
      </c>
      <c r="BO241" s="4">
        <v>0.28399999999999997</v>
      </c>
      <c r="BP241" s="4">
        <v>0.19600000000000001</v>
      </c>
      <c r="BQ241" s="4">
        <v>0.317</v>
      </c>
      <c r="BR241" s="4">
        <v>0.152</v>
      </c>
      <c r="BS241" s="4">
        <v>0.28199999999999997</v>
      </c>
      <c r="BT241" s="4">
        <v>0.183</v>
      </c>
      <c r="BU241" s="4">
        <v>0.183</v>
      </c>
      <c r="BV241" s="4">
        <v>0.23200000000000001</v>
      </c>
      <c r="BW241" s="4">
        <v>0.253</v>
      </c>
      <c r="BX241" s="4">
        <v>0.23</v>
      </c>
      <c r="BY241" s="4">
        <v>0.20699999999999999</v>
      </c>
      <c r="BZ241" s="4">
        <v>0.23699999999999999</v>
      </c>
      <c r="CA241" s="4">
        <v>0.247</v>
      </c>
      <c r="CB241" s="4">
        <v>0.25700000000000001</v>
      </c>
      <c r="CC241" s="4">
        <v>0.29299999999999998</v>
      </c>
      <c r="CD241" s="4">
        <v>0.29499999999999998</v>
      </c>
      <c r="CE241" s="4">
        <v>0.24</v>
      </c>
      <c r="CF241" s="4">
        <v>0.23400000000000001</v>
      </c>
      <c r="CG241" s="4">
        <v>0.308</v>
      </c>
      <c r="CH241" s="4">
        <v>0.26600000000000001</v>
      </c>
      <c r="CI241" s="4">
        <v>0.23400000000000001</v>
      </c>
      <c r="CJ241" s="4">
        <v>0.29099999999999998</v>
      </c>
      <c r="CK241" s="4">
        <v>0.23899999999999999</v>
      </c>
      <c r="CL241" s="4">
        <v>0.23599999999999999</v>
      </c>
      <c r="CM241" s="4">
        <v>6.9000000000000006E-2</v>
      </c>
      <c r="CN241" s="4">
        <v>0.28299999999999997</v>
      </c>
      <c r="CO241" s="4">
        <v>0.24099999999999999</v>
      </c>
      <c r="CP241" s="4">
        <v>0.23599999999999999</v>
      </c>
      <c r="CQ241" s="4">
        <v>0.377</v>
      </c>
      <c r="CR241" s="4">
        <v>0.22</v>
      </c>
      <c r="CS241" s="4">
        <v>0.245</v>
      </c>
      <c r="CT241" s="4">
        <v>0.25700000000000001</v>
      </c>
      <c r="CU241" s="4">
        <v>0.252</v>
      </c>
      <c r="CV241" s="4">
        <v>0.35899999999999999</v>
      </c>
      <c r="CW241" s="4">
        <v>0.25</v>
      </c>
      <c r="CX241" s="4">
        <v>8.1000000000000003E-2</v>
      </c>
      <c r="CY241" s="4">
        <v>0.20599999999999999</v>
      </c>
      <c r="CZ241" s="4">
        <v>0.17599999999999999</v>
      </c>
      <c r="DA241" s="4">
        <v>0.20200000000000001</v>
      </c>
      <c r="DB241" s="4">
        <v>0.248</v>
      </c>
      <c r="DC241" s="4">
        <v>0.22900000000000001</v>
      </c>
      <c r="DD241" s="4">
        <v>0.248</v>
      </c>
      <c r="DE241" s="4">
        <v>0.183</v>
      </c>
      <c r="DF241" s="4">
        <v>0.14099999999999999</v>
      </c>
      <c r="DG241" s="4">
        <v>1.111</v>
      </c>
      <c r="DH241" s="4">
        <v>0.216</v>
      </c>
      <c r="DI241" s="4">
        <v>0.154</v>
      </c>
      <c r="DJ241" s="4">
        <v>0.158</v>
      </c>
      <c r="DK241" s="4">
        <v>0.84</v>
      </c>
      <c r="DL241" s="4">
        <v>0.153</v>
      </c>
      <c r="DM241" s="4">
        <v>0.161</v>
      </c>
      <c r="DN241" s="4">
        <v>0.21240000000000001</v>
      </c>
    </row>
    <row r="242" spans="1:118" x14ac:dyDescent="0.45">
      <c r="A242" s="3" t="s">
        <v>23</v>
      </c>
      <c r="B242" t="s">
        <v>60</v>
      </c>
      <c r="G242" s="4">
        <v>0.13489999999999999</v>
      </c>
      <c r="H242" s="4">
        <v>6.3100000000000003E-2</v>
      </c>
      <c r="I242" s="4">
        <v>5.7099999999999998E-2</v>
      </c>
      <c r="J242" s="4">
        <v>0.05</v>
      </c>
      <c r="K242" s="4">
        <v>-6.4699999999999994E-2</v>
      </c>
      <c r="L242" s="4">
        <v>2.5899999999999999E-2</v>
      </c>
      <c r="M242" s="4">
        <v>2.23E-2</v>
      </c>
      <c r="N242" s="4">
        <v>2.5399999999999999E-2</v>
      </c>
      <c r="O242" s="4">
        <v>7.6E-3</v>
      </c>
      <c r="P242" s="4">
        <v>-1.6999999999999999E-3</v>
      </c>
      <c r="Q242" s="4">
        <v>2.2000000000000001E-3</v>
      </c>
      <c r="R242" s="4">
        <v>2.8999999999999998E-3</v>
      </c>
      <c r="S242" s="4">
        <v>3.2000000000000002E-3</v>
      </c>
      <c r="T242" s="4">
        <v>1.6299999999999999E-2</v>
      </c>
      <c r="U242" s="4">
        <v>1.2800000000000001E-2</v>
      </c>
      <c r="V242" s="4">
        <v>8.3999999999999995E-3</v>
      </c>
      <c r="W242" s="4">
        <v>5.5999999999999999E-3</v>
      </c>
      <c r="X242" s="4">
        <v>5.1000000000000004E-3</v>
      </c>
      <c r="Y242" s="4">
        <v>1.0500000000000001E-2</v>
      </c>
      <c r="Z242" s="4">
        <v>1.5299999999999999E-2</v>
      </c>
      <c r="AA242" s="4">
        <v>2.4299999999999999E-2</v>
      </c>
      <c r="AB242" s="4">
        <v>2.24E-2</v>
      </c>
      <c r="AC242" s="4">
        <v>1.77E-2</v>
      </c>
      <c r="AD242" s="4">
        <v>1.52E-2</v>
      </c>
      <c r="AE242" s="4">
        <v>1.21E-2</v>
      </c>
      <c r="AF242" s="4">
        <v>9.7000000000000003E-3</v>
      </c>
      <c r="AG242" s="4">
        <v>1.2999999999999999E-2</v>
      </c>
      <c r="AH242" s="4">
        <v>1.2699999999999999E-2</v>
      </c>
      <c r="AI242" s="4">
        <v>1.14E-2</v>
      </c>
      <c r="AJ242" s="4">
        <v>9.7000000000000003E-3</v>
      </c>
      <c r="AK242" s="4">
        <v>9.2999999999999992E-3</v>
      </c>
      <c r="AL242" s="4">
        <v>1.0800000000000001E-2</v>
      </c>
      <c r="AM242" s="4">
        <v>1.4E-2</v>
      </c>
      <c r="AN242" s="4">
        <v>1.9099999999999999E-2</v>
      </c>
      <c r="AO242" s="4">
        <v>1.9E-2</v>
      </c>
      <c r="AP242" s="4">
        <v>1.6E-2</v>
      </c>
      <c r="AQ242" s="4">
        <v>1.3299999999999999E-2</v>
      </c>
      <c r="AR242" s="4">
        <v>9.5999999999999992E-3</v>
      </c>
      <c r="AS242" s="4">
        <v>9.2999999999999992E-3</v>
      </c>
      <c r="AT242" s="4">
        <v>1.26E-2</v>
      </c>
      <c r="AU242" s="4">
        <v>1.49E-2</v>
      </c>
      <c r="AV242" s="4">
        <v>1.5699999999999999E-2</v>
      </c>
      <c r="AW242" s="4">
        <v>1.7999999999999999E-2</v>
      </c>
      <c r="AX242" s="4">
        <v>1.6199999999999999E-2</v>
      </c>
      <c r="AY242" s="4">
        <v>1.2699999999999999E-2</v>
      </c>
      <c r="AZ242" s="4">
        <v>2.46E-2</v>
      </c>
      <c r="BA242" s="4">
        <v>2.7099999999999999E-2</v>
      </c>
      <c r="BB242" s="4">
        <v>2.4500000000000001E-2</v>
      </c>
      <c r="BC242" s="4">
        <v>4.7300000000000002E-2</v>
      </c>
      <c r="BD242" s="4">
        <v>3.5700000000000003E-2</v>
      </c>
      <c r="BE242" s="4">
        <v>2.6100000000000002E-2</v>
      </c>
      <c r="BF242" s="4">
        <v>2.29E-2</v>
      </c>
      <c r="BG242" s="4">
        <v>-4.7000000000000002E-3</v>
      </c>
      <c r="BH242" s="4">
        <v>-1.14E-2</v>
      </c>
      <c r="BI242" s="4">
        <v>-9.1000000000000004E-3</v>
      </c>
      <c r="BJ242" s="4">
        <v>-8.2000000000000007E-3</v>
      </c>
      <c r="BK242" s="4">
        <v>-5.5999999999999999E-3</v>
      </c>
      <c r="BL242" s="4">
        <v>6.9999999999999999E-4</v>
      </c>
      <c r="BM242" s="4">
        <v>5.8999999999999999E-3</v>
      </c>
      <c r="BN242" s="4">
        <v>1.2200000000000001E-2</v>
      </c>
      <c r="BO242" s="4">
        <v>1.2699999999999999E-2</v>
      </c>
      <c r="BP242" s="4">
        <v>7.6E-3</v>
      </c>
      <c r="BQ242" s="4">
        <v>2.5000000000000001E-3</v>
      </c>
      <c r="BR242" s="4">
        <v>-4.1000000000000003E-3</v>
      </c>
      <c r="BS242" s="4">
        <v>-5.4999999999999997E-3</v>
      </c>
      <c r="BT242" s="4">
        <v>-1.2999999999999999E-3</v>
      </c>
      <c r="BU242" s="4">
        <v>1.2999999999999999E-3</v>
      </c>
      <c r="BV242" s="4">
        <v>5.0000000000000001E-3</v>
      </c>
      <c r="BW242" s="4">
        <v>1.0200000000000001E-2</v>
      </c>
      <c r="BX242" s="4">
        <v>2.4400000000000002E-2</v>
      </c>
      <c r="BY242" s="4">
        <v>2.69E-2</v>
      </c>
      <c r="BZ242" s="4">
        <v>2.87E-2</v>
      </c>
      <c r="CA242" s="4">
        <v>3.5400000000000001E-2</v>
      </c>
      <c r="CB242" s="4">
        <v>3.8800000000000001E-2</v>
      </c>
      <c r="CC242" s="4">
        <v>4.6399999999999997E-2</v>
      </c>
      <c r="CD242" s="4">
        <v>5.04E-2</v>
      </c>
      <c r="CE242" s="4">
        <v>4.7800000000000002E-2</v>
      </c>
      <c r="CF242" s="4">
        <v>4.3200000000000002E-2</v>
      </c>
      <c r="CG242" s="4">
        <v>4.5900000000000003E-2</v>
      </c>
      <c r="CH242" s="4">
        <v>4.6300000000000001E-2</v>
      </c>
      <c r="CI242" s="4">
        <v>4.2500000000000003E-2</v>
      </c>
      <c r="CJ242" s="4">
        <v>0.04</v>
      </c>
      <c r="CK242" s="4">
        <v>3.6200000000000003E-2</v>
      </c>
      <c r="CL242" s="4">
        <v>3.3500000000000002E-2</v>
      </c>
      <c r="CM242" s="4">
        <v>3.5000000000000003E-2</v>
      </c>
      <c r="CN242" s="4">
        <v>3.0099999999999998E-2</v>
      </c>
      <c r="CO242" s="4">
        <v>2.6200000000000001E-2</v>
      </c>
      <c r="CP242" s="4">
        <v>2.86E-2</v>
      </c>
      <c r="CQ242" s="4">
        <v>3.1600000000000003E-2</v>
      </c>
      <c r="CR242" s="4">
        <v>3.5799999999999998E-2</v>
      </c>
      <c r="CS242" s="4">
        <v>3.7199999999999997E-2</v>
      </c>
      <c r="CT242" s="4">
        <v>3.6600000000000001E-2</v>
      </c>
      <c r="CU242" s="4">
        <v>3.61E-2</v>
      </c>
      <c r="CV242" s="4">
        <v>3.7400000000000003E-2</v>
      </c>
      <c r="CW242" s="4">
        <v>3.8800000000000001E-2</v>
      </c>
      <c r="CX242" s="4">
        <v>4.0399999999999998E-2</v>
      </c>
      <c r="CY242" s="4">
        <v>4.5600000000000002E-2</v>
      </c>
      <c r="CZ242" s="4">
        <v>4.8899999999999999E-2</v>
      </c>
      <c r="DA242" s="4">
        <v>5.3999999999999999E-2</v>
      </c>
      <c r="DB242" s="4">
        <v>5.8700000000000002E-2</v>
      </c>
      <c r="DC242" s="4">
        <v>5.8799999999999998E-2</v>
      </c>
      <c r="DD242" s="4">
        <v>5.6500000000000002E-2</v>
      </c>
      <c r="DE242" s="4">
        <v>5.5300000000000002E-2</v>
      </c>
      <c r="DF242" s="4">
        <v>5.9499999999999997E-2</v>
      </c>
      <c r="DG242" s="4">
        <v>5.9700000000000003E-2</v>
      </c>
      <c r="DH242" s="4">
        <v>5.96E-2</v>
      </c>
      <c r="DI242" s="4">
        <v>6.2700000000000006E-2</v>
      </c>
      <c r="DJ242" s="4">
        <v>6.0699999999999997E-2</v>
      </c>
      <c r="DK242" s="4">
        <v>6.1199999999999997E-2</v>
      </c>
      <c r="DL242" s="4">
        <v>5.9400000000000001E-2</v>
      </c>
      <c r="DM242" s="4">
        <v>5.9900000000000002E-2</v>
      </c>
      <c r="DN242" s="4">
        <v>6.0299999999999999E-2</v>
      </c>
    </row>
    <row r="243" spans="1:118" x14ac:dyDescent="0.45">
      <c r="A243" s="3" t="s">
        <v>23</v>
      </c>
      <c r="B243" t="s">
        <v>61</v>
      </c>
      <c r="C243" s="4">
        <v>1.2E-2</v>
      </c>
      <c r="D243" s="4">
        <v>1.0999999999999999E-2</v>
      </c>
      <c r="E243" s="4">
        <v>1.2E-2</v>
      </c>
      <c r="F243" s="4">
        <v>1.0999999999999999E-2</v>
      </c>
      <c r="G243" s="4">
        <v>0.1439</v>
      </c>
      <c r="H243" s="4">
        <v>7.4099999999999999E-2</v>
      </c>
      <c r="I243" s="4">
        <v>6.6100000000000006E-2</v>
      </c>
      <c r="J243" s="4">
        <v>5.8000000000000003E-2</v>
      </c>
      <c r="K243" s="4">
        <v>-5.57E-2</v>
      </c>
      <c r="L243" s="4">
        <v>3.2899999999999999E-2</v>
      </c>
      <c r="M243" s="4">
        <v>3.0300000000000001E-2</v>
      </c>
      <c r="N243" s="4">
        <v>3.44E-2</v>
      </c>
      <c r="O243" s="4">
        <v>1.3599999999999999E-2</v>
      </c>
      <c r="P243" s="4">
        <v>3.3E-3</v>
      </c>
      <c r="Q243" s="4">
        <v>8.2000000000000007E-3</v>
      </c>
      <c r="R243" s="4">
        <v>9.9000000000000008E-3</v>
      </c>
      <c r="S243" s="4">
        <v>9.1999999999999998E-3</v>
      </c>
      <c r="T243" s="4">
        <v>2.3300000000000001E-2</v>
      </c>
      <c r="U243" s="4">
        <v>1.9800000000000002E-2</v>
      </c>
      <c r="V243" s="4">
        <v>1.34E-2</v>
      </c>
      <c r="W243" s="4">
        <v>1.06E-2</v>
      </c>
      <c r="X243" s="4">
        <v>1.11E-2</v>
      </c>
      <c r="Y243" s="4">
        <v>1.6500000000000001E-2</v>
      </c>
      <c r="Z243" s="4">
        <v>2.23E-2</v>
      </c>
      <c r="AA243" s="4">
        <v>3.2300000000000002E-2</v>
      </c>
      <c r="AB243" s="4">
        <v>2.9399999999999999E-2</v>
      </c>
      <c r="AC243" s="4">
        <v>2.47E-2</v>
      </c>
      <c r="AD243" s="4">
        <v>2.2200000000000001E-2</v>
      </c>
      <c r="AE243" s="4">
        <v>2.01E-2</v>
      </c>
      <c r="AF243" s="4">
        <v>1.77E-2</v>
      </c>
      <c r="AG243" s="4">
        <v>2.1000000000000001E-2</v>
      </c>
      <c r="AH243" s="4">
        <v>2.1700000000000001E-2</v>
      </c>
      <c r="AI243" s="4">
        <v>1.9400000000000001E-2</v>
      </c>
      <c r="AJ243" s="4">
        <v>1.77E-2</v>
      </c>
      <c r="AK243" s="4">
        <v>1.83E-2</v>
      </c>
      <c r="AL243" s="4">
        <v>1.9800000000000002E-2</v>
      </c>
      <c r="AM243" s="4">
        <v>2.4E-2</v>
      </c>
      <c r="AN243" s="4">
        <v>3.0099999999999998E-2</v>
      </c>
      <c r="AO243" s="4">
        <v>2.8000000000000001E-2</v>
      </c>
      <c r="AP243" s="4">
        <v>2.5000000000000001E-2</v>
      </c>
      <c r="AQ243" s="4">
        <v>2.23E-2</v>
      </c>
      <c r="AR243" s="4">
        <v>1.9599999999999999E-2</v>
      </c>
      <c r="AS243" s="4">
        <v>1.9300000000000001E-2</v>
      </c>
      <c r="AT243" s="4">
        <v>2.3599999999999999E-2</v>
      </c>
      <c r="AU243" s="4">
        <v>2.69E-2</v>
      </c>
      <c r="AV243" s="4">
        <v>2.87E-2</v>
      </c>
      <c r="AW243" s="4">
        <v>3.1E-2</v>
      </c>
      <c r="AX243" s="4">
        <v>2.92E-2</v>
      </c>
      <c r="AY243" s="4">
        <v>2.5700000000000001E-2</v>
      </c>
      <c r="AZ243" s="4">
        <v>3.7600000000000001E-2</v>
      </c>
      <c r="BA243" s="4">
        <v>4.1099999999999998E-2</v>
      </c>
      <c r="BB243" s="4">
        <v>4.0500000000000001E-2</v>
      </c>
      <c r="BC243" s="4">
        <v>6.83E-2</v>
      </c>
      <c r="BD243" s="4">
        <v>8.77E-2</v>
      </c>
      <c r="BE243" s="4">
        <v>5.91E-2</v>
      </c>
      <c r="BF243" s="4">
        <v>4.7899999999999998E-2</v>
      </c>
      <c r="BG243" s="4">
        <v>1.9300000000000001E-2</v>
      </c>
      <c r="BH243" s="4">
        <v>9.5999999999999992E-3</v>
      </c>
      <c r="BI243" s="4">
        <v>1.6899999999999998E-2</v>
      </c>
      <c r="BJ243" s="4">
        <v>1.38E-2</v>
      </c>
      <c r="BK243" s="4">
        <v>1.44E-2</v>
      </c>
      <c r="BL243" s="4">
        <v>2.2700000000000001E-2</v>
      </c>
      <c r="BM243" s="4">
        <v>3.09E-2</v>
      </c>
      <c r="BN243" s="4">
        <v>4.6199999999999998E-2</v>
      </c>
      <c r="BO243" s="4">
        <v>4.07E-2</v>
      </c>
      <c r="BP243" s="4">
        <v>3.4599999999999999E-2</v>
      </c>
      <c r="BQ243" s="4">
        <v>3.2500000000000001E-2</v>
      </c>
      <c r="BR243" s="4">
        <v>2.3900000000000001E-2</v>
      </c>
      <c r="BS243" s="4">
        <v>1.95E-2</v>
      </c>
      <c r="BT243" s="4">
        <v>2.47E-2</v>
      </c>
      <c r="BU243" s="4">
        <v>2.53E-2</v>
      </c>
      <c r="BV243" s="4">
        <v>2.8000000000000001E-2</v>
      </c>
      <c r="BW243" s="4">
        <v>3.1199999999999999E-2</v>
      </c>
      <c r="BX243" s="4">
        <v>4.7399999999999998E-2</v>
      </c>
      <c r="BY243" s="4">
        <v>4.99E-2</v>
      </c>
      <c r="BZ243" s="4">
        <v>5.3699999999999998E-2</v>
      </c>
      <c r="CA243" s="4">
        <v>6.0400000000000002E-2</v>
      </c>
      <c r="CB243" s="4">
        <v>6.2799999999999995E-2</v>
      </c>
      <c r="CC243" s="4">
        <v>7.1400000000000005E-2</v>
      </c>
      <c r="CD243" s="4">
        <v>7.7399999999999997E-2</v>
      </c>
      <c r="CE243" s="4">
        <v>7.3800000000000004E-2</v>
      </c>
      <c r="CF243" s="4">
        <v>6.8199999999999997E-2</v>
      </c>
      <c r="CG243" s="4">
        <v>6.7900000000000002E-2</v>
      </c>
      <c r="CH243" s="4">
        <v>6.93E-2</v>
      </c>
      <c r="CI243" s="4">
        <v>6.6500000000000004E-2</v>
      </c>
      <c r="CJ243" s="4">
        <v>6.3E-2</v>
      </c>
      <c r="CK243" s="4">
        <v>5.8200000000000002E-2</v>
      </c>
      <c r="CL243" s="4">
        <v>5.45E-2</v>
      </c>
      <c r="CM243" s="4">
        <v>5.5E-2</v>
      </c>
      <c r="CN243" s="4">
        <v>5.11E-2</v>
      </c>
      <c r="CO243" s="4">
        <v>4.82E-2</v>
      </c>
      <c r="CP243" s="4">
        <v>4.9599999999999998E-2</v>
      </c>
      <c r="CQ243" s="4">
        <v>5.4600000000000003E-2</v>
      </c>
      <c r="CR243" s="4">
        <v>5.6800000000000003E-2</v>
      </c>
      <c r="CS243" s="4">
        <v>5.62E-2</v>
      </c>
      <c r="CT243" s="4">
        <v>5.6599999999999998E-2</v>
      </c>
      <c r="CU243" s="4">
        <v>5.6099999999999997E-2</v>
      </c>
      <c r="CV243" s="4">
        <v>6.9400000000000003E-2</v>
      </c>
      <c r="CW243" s="4">
        <v>6.9800000000000001E-2</v>
      </c>
      <c r="CX243" s="4">
        <v>7.1400000000000005E-2</v>
      </c>
      <c r="CY243" s="4">
        <v>7.0599999999999996E-2</v>
      </c>
      <c r="CZ243" s="4">
        <v>7.1900000000000006E-2</v>
      </c>
      <c r="DA243" s="4">
        <v>7.6999999999999999E-2</v>
      </c>
      <c r="DB243" s="4">
        <v>8.2699999999999996E-2</v>
      </c>
      <c r="DC243" s="4">
        <v>8.1799999999999998E-2</v>
      </c>
      <c r="DD243" s="4">
        <v>7.85E-2</v>
      </c>
      <c r="DE243" s="4">
        <v>8.1299999999999997E-2</v>
      </c>
      <c r="DF243" s="4">
        <v>8.6499999999999994E-2</v>
      </c>
      <c r="DG243" s="4">
        <v>8.1699999999999995E-2</v>
      </c>
      <c r="DH243" s="4">
        <v>8.4599999999999995E-2</v>
      </c>
      <c r="DI243" s="4">
        <v>8.5699999999999998E-2</v>
      </c>
      <c r="DJ243" s="4">
        <v>8.2699999999999996E-2</v>
      </c>
      <c r="DK243" s="4">
        <v>8.1199999999999994E-2</v>
      </c>
      <c r="DL243" s="4">
        <v>7.9399999999999998E-2</v>
      </c>
      <c r="DM243" s="4">
        <v>8.09E-2</v>
      </c>
      <c r="DN243" s="4">
        <v>7.8100000000000003E-2</v>
      </c>
    </row>
    <row r="244" spans="1:118" x14ac:dyDescent="0.45">
      <c r="A244" s="2" t="s">
        <v>24</v>
      </c>
      <c r="B244" t="s">
        <v>49</v>
      </c>
      <c r="G244">
        <v>5118</v>
      </c>
      <c r="H244">
        <v>5171</v>
      </c>
      <c r="I244">
        <v>5896</v>
      </c>
      <c r="J244">
        <v>6367</v>
      </c>
      <c r="K244">
        <v>7546</v>
      </c>
      <c r="L244">
        <v>7613</v>
      </c>
      <c r="M244">
        <v>7674</v>
      </c>
      <c r="N244">
        <v>6871</v>
      </c>
      <c r="O244">
        <v>8079</v>
      </c>
      <c r="P244">
        <v>6606</v>
      </c>
      <c r="Q244">
        <v>7614</v>
      </c>
      <c r="R244">
        <v>7030</v>
      </c>
      <c r="S244">
        <v>7695</v>
      </c>
      <c r="T244">
        <v>4075</v>
      </c>
      <c r="U244">
        <v>4824</v>
      </c>
      <c r="V244">
        <v>6558</v>
      </c>
      <c r="W244">
        <v>6474</v>
      </c>
      <c r="X244">
        <v>7054</v>
      </c>
      <c r="Y244">
        <v>7753</v>
      </c>
      <c r="Z244">
        <v>6110</v>
      </c>
      <c r="AA244">
        <v>6417</v>
      </c>
      <c r="AB244">
        <v>6783</v>
      </c>
      <c r="AC244">
        <v>6182</v>
      </c>
      <c r="AD244">
        <v>4912</v>
      </c>
      <c r="AE244">
        <v>4236</v>
      </c>
      <c r="AF244">
        <v>2368</v>
      </c>
      <c r="AG244">
        <v>3240</v>
      </c>
      <c r="AH244">
        <v>4371</v>
      </c>
      <c r="AI244">
        <v>4669</v>
      </c>
      <c r="AJ244">
        <v>4334</v>
      </c>
      <c r="AK244">
        <v>4711</v>
      </c>
      <c r="AL244">
        <v>4651</v>
      </c>
      <c r="AM244">
        <v>5319</v>
      </c>
      <c r="AN244">
        <v>5065</v>
      </c>
      <c r="AO244">
        <v>5456</v>
      </c>
      <c r="AP244">
        <v>6107</v>
      </c>
      <c r="AQ244">
        <v>6780</v>
      </c>
      <c r="AR244">
        <v>6116</v>
      </c>
      <c r="AS244">
        <v>5428</v>
      </c>
      <c r="AT244">
        <v>6641</v>
      </c>
      <c r="AU244">
        <v>7118</v>
      </c>
      <c r="AV244">
        <v>7891</v>
      </c>
      <c r="AW244">
        <v>8951</v>
      </c>
      <c r="AX244">
        <v>8829</v>
      </c>
      <c r="AY244">
        <v>8584</v>
      </c>
      <c r="AZ244">
        <v>7636</v>
      </c>
      <c r="BA244">
        <v>7083</v>
      </c>
      <c r="BB244">
        <v>8672</v>
      </c>
      <c r="BC244">
        <v>6159</v>
      </c>
      <c r="BD244">
        <v>4140</v>
      </c>
      <c r="BE244">
        <v>5254</v>
      </c>
      <c r="BF244">
        <v>7106</v>
      </c>
      <c r="BG244">
        <v>6476</v>
      </c>
      <c r="BH244">
        <v>8233</v>
      </c>
      <c r="BI244">
        <v>7222</v>
      </c>
      <c r="BJ244">
        <v>7238</v>
      </c>
      <c r="BK244">
        <v>7681</v>
      </c>
      <c r="BL244">
        <v>8129</v>
      </c>
      <c r="BM244">
        <v>7843</v>
      </c>
      <c r="BN244">
        <v>6361</v>
      </c>
      <c r="BO244">
        <v>6160</v>
      </c>
      <c r="BP244">
        <v>7114</v>
      </c>
      <c r="BQ244">
        <v>5468</v>
      </c>
      <c r="BR244">
        <v>5384</v>
      </c>
      <c r="BS244">
        <v>5728</v>
      </c>
      <c r="BT244">
        <v>7622</v>
      </c>
      <c r="BU244">
        <v>7840</v>
      </c>
      <c r="BV244">
        <v>8024</v>
      </c>
      <c r="BW244">
        <v>9162</v>
      </c>
      <c r="BX244">
        <v>9161</v>
      </c>
      <c r="BY244">
        <v>8948</v>
      </c>
      <c r="BZ244">
        <v>8759</v>
      </c>
      <c r="CA244">
        <v>8789</v>
      </c>
      <c r="CB244">
        <v>8480</v>
      </c>
      <c r="CC244">
        <v>8920</v>
      </c>
      <c r="CD244">
        <v>7914</v>
      </c>
      <c r="CE244">
        <v>8104</v>
      </c>
      <c r="CF244">
        <v>7385</v>
      </c>
      <c r="CG244">
        <v>7558</v>
      </c>
      <c r="CH244">
        <v>8285</v>
      </c>
      <c r="CI244">
        <v>10197</v>
      </c>
      <c r="CJ244">
        <v>10749</v>
      </c>
      <c r="CK244">
        <v>10642</v>
      </c>
      <c r="CL244">
        <v>11539</v>
      </c>
      <c r="CM244">
        <v>12317</v>
      </c>
      <c r="CN244">
        <v>10534</v>
      </c>
      <c r="CO244">
        <v>8182</v>
      </c>
      <c r="CP244">
        <v>8545</v>
      </c>
      <c r="CQ244">
        <v>6427</v>
      </c>
      <c r="CR244">
        <v>7261</v>
      </c>
      <c r="CS244">
        <v>7109</v>
      </c>
      <c r="CT244">
        <v>6201</v>
      </c>
      <c r="CU244">
        <v>6015</v>
      </c>
      <c r="CV244">
        <v>3047</v>
      </c>
      <c r="CW244">
        <v>3375</v>
      </c>
      <c r="CX244">
        <v>3426</v>
      </c>
      <c r="CY244">
        <v>4672</v>
      </c>
      <c r="CZ244">
        <v>5670</v>
      </c>
      <c r="DA244">
        <v>5800</v>
      </c>
      <c r="DB244">
        <v>5122</v>
      </c>
      <c r="DC244">
        <v>5023</v>
      </c>
      <c r="DD244">
        <v>6383</v>
      </c>
      <c r="DE244">
        <v>6841</v>
      </c>
      <c r="DF244">
        <v>7760</v>
      </c>
      <c r="DG244">
        <v>8163</v>
      </c>
      <c r="DH244">
        <v>7805</v>
      </c>
      <c r="DI244">
        <v>9400</v>
      </c>
      <c r="DJ244">
        <v>9623</v>
      </c>
      <c r="DK244">
        <v>8820</v>
      </c>
      <c r="DL244">
        <v>10277</v>
      </c>
      <c r="DM244">
        <v>9679</v>
      </c>
      <c r="DN244">
        <v>11784</v>
      </c>
    </row>
    <row r="245" spans="1:118" x14ac:dyDescent="0.45">
      <c r="A245" s="2" t="s">
        <v>24</v>
      </c>
      <c r="B245" t="s">
        <v>50</v>
      </c>
      <c r="K245" s="4">
        <v>0.47449999999999998</v>
      </c>
      <c r="L245" s="4">
        <v>0.4723</v>
      </c>
      <c r="M245" s="4">
        <v>0.30149999999999999</v>
      </c>
      <c r="N245" s="4">
        <v>7.9200000000000007E-2</v>
      </c>
      <c r="O245" s="4">
        <v>7.0599999999999996E-2</v>
      </c>
      <c r="P245" s="4">
        <v>-0.13220000000000001</v>
      </c>
      <c r="Q245" s="4">
        <v>-7.9000000000000008E-3</v>
      </c>
      <c r="R245" s="4">
        <v>2.3099999999999999E-2</v>
      </c>
      <c r="S245" s="4">
        <v>-4.7500000000000001E-2</v>
      </c>
      <c r="T245" s="4">
        <v>-0.3831</v>
      </c>
      <c r="U245" s="4">
        <v>-0.3664</v>
      </c>
      <c r="V245" s="4">
        <v>-6.7199999999999996E-2</v>
      </c>
      <c r="W245" s="4">
        <v>-0.15870000000000001</v>
      </c>
      <c r="X245" s="4">
        <v>0.73080000000000001</v>
      </c>
      <c r="Y245" s="4">
        <v>0.60709999999999997</v>
      </c>
      <c r="Z245" s="4">
        <v>-6.83E-2</v>
      </c>
      <c r="AA245" s="4">
        <v>-8.8999999999999999E-3</v>
      </c>
      <c r="AB245" s="4">
        <v>-3.8399999999999997E-2</v>
      </c>
      <c r="AC245" s="4">
        <v>-0.2026</v>
      </c>
      <c r="AD245" s="4">
        <v>-0.19600000000000001</v>
      </c>
      <c r="AE245" s="4">
        <v>-0.33989999999999998</v>
      </c>
      <c r="AF245" s="4">
        <v>-0.65090000000000003</v>
      </c>
      <c r="AG245" s="4">
        <v>-0.47589999999999999</v>
      </c>
      <c r="AH245" s="4">
        <v>-0.1101</v>
      </c>
      <c r="AI245" s="4">
        <v>0.1022</v>
      </c>
      <c r="AJ245" s="4">
        <v>0.83020000000000005</v>
      </c>
      <c r="AK245" s="4">
        <v>0.45379999999999998</v>
      </c>
      <c r="AL245" s="4">
        <v>6.3899999999999998E-2</v>
      </c>
      <c r="AM245" s="4">
        <v>0.13930000000000001</v>
      </c>
      <c r="AN245" s="4">
        <v>0.16850000000000001</v>
      </c>
      <c r="AO245" s="4">
        <v>0.15809999999999999</v>
      </c>
      <c r="AP245" s="4">
        <v>0.31309999999999999</v>
      </c>
      <c r="AQ245" s="4">
        <v>0.2747</v>
      </c>
      <c r="AR245" s="4">
        <v>0.20760000000000001</v>
      </c>
      <c r="AS245" s="4">
        <v>-5.0000000000000001E-3</v>
      </c>
      <c r="AT245" s="4">
        <v>8.7599999999999997E-2</v>
      </c>
      <c r="AU245" s="4">
        <v>4.99E-2</v>
      </c>
      <c r="AV245" s="4">
        <v>0.2903</v>
      </c>
      <c r="AW245" s="4">
        <v>0.64880000000000004</v>
      </c>
      <c r="AX245" s="4">
        <v>0.32929999999999998</v>
      </c>
      <c r="AY245" s="4">
        <v>0.20599999999999999</v>
      </c>
      <c r="AZ245" s="4">
        <v>-3.2300000000000002E-2</v>
      </c>
      <c r="BA245" s="4">
        <v>-0.2087</v>
      </c>
      <c r="BB245" s="4">
        <v>-1.78E-2</v>
      </c>
      <c r="BC245" s="4">
        <v>-0.28249999999999997</v>
      </c>
      <c r="BD245" s="4">
        <v>-0.45789999999999997</v>
      </c>
      <c r="BE245" s="4">
        <v>-0.25819999999999999</v>
      </c>
      <c r="BF245" s="4">
        <v>-0.18060000000000001</v>
      </c>
      <c r="BG245" s="4">
        <v>5.1499999999999997E-2</v>
      </c>
      <c r="BH245" s="4">
        <v>0.9889</v>
      </c>
      <c r="BI245" s="4">
        <v>0.37459999999999999</v>
      </c>
      <c r="BJ245" s="4">
        <v>1.8700000000000001E-2</v>
      </c>
      <c r="BK245" s="4">
        <v>0.18609999999999999</v>
      </c>
      <c r="BL245" s="4">
        <v>-1.26E-2</v>
      </c>
      <c r="BM245" s="4">
        <v>8.5900000000000004E-2</v>
      </c>
      <c r="BN245" s="4">
        <v>-0.12130000000000001</v>
      </c>
      <c r="BO245" s="4">
        <v>-0.19800000000000001</v>
      </c>
      <c r="BP245" s="4">
        <v>-0.12479999999999999</v>
      </c>
      <c r="BQ245" s="4">
        <v>-0.30280000000000001</v>
      </c>
      <c r="BR245" s="4">
        <v>-0.1535</v>
      </c>
      <c r="BS245" s="4">
        <v>-7.0199999999999999E-2</v>
      </c>
      <c r="BT245" s="4">
        <v>7.1300000000000002E-2</v>
      </c>
      <c r="BU245" s="4">
        <v>0.43369999999999997</v>
      </c>
      <c r="BV245" s="4">
        <v>0.49020000000000002</v>
      </c>
      <c r="BW245" s="4">
        <v>0.59940000000000004</v>
      </c>
      <c r="BX245" s="4">
        <v>0.20200000000000001</v>
      </c>
      <c r="BY245" s="4">
        <v>0.14130000000000001</v>
      </c>
      <c r="BZ245" s="4">
        <v>9.1700000000000004E-2</v>
      </c>
      <c r="CA245" s="4">
        <v>-4.0599999999999997E-2</v>
      </c>
      <c r="CB245" s="4">
        <v>-7.4300000000000005E-2</v>
      </c>
      <c r="CC245" s="4">
        <v>-3.0999999999999999E-3</v>
      </c>
      <c r="CD245" s="4">
        <v>-9.6600000000000005E-2</v>
      </c>
      <c r="CE245" s="4">
        <v>-7.7899999999999997E-2</v>
      </c>
      <c r="CF245" s="4">
        <v>-0.12909999999999999</v>
      </c>
      <c r="CG245" s="4">
        <v>-0.1527</v>
      </c>
      <c r="CH245" s="4">
        <v>4.7E-2</v>
      </c>
      <c r="CI245" s="4">
        <v>0.25819999999999999</v>
      </c>
      <c r="CJ245" s="4">
        <v>0.45540000000000003</v>
      </c>
      <c r="CK245" s="4">
        <v>0.40789999999999998</v>
      </c>
      <c r="CL245" s="4">
        <v>0.39269999999999999</v>
      </c>
      <c r="CM245" s="4">
        <v>0.2079</v>
      </c>
      <c r="CN245" s="4">
        <v>-1.9900000000000001E-2</v>
      </c>
      <c r="CO245" s="4">
        <v>-0.2311</v>
      </c>
      <c r="CP245" s="4">
        <v>-0.25950000000000001</v>
      </c>
      <c r="CQ245" s="4">
        <v>-0.47820000000000001</v>
      </c>
      <c r="CR245" s="4">
        <v>-0.31069999999999998</v>
      </c>
      <c r="CS245" s="4">
        <v>-0.13120000000000001</v>
      </c>
      <c r="CT245" s="4">
        <v>-0.27439999999999998</v>
      </c>
      <c r="CU245" s="4">
        <v>-6.4100000000000004E-2</v>
      </c>
      <c r="CV245" s="4">
        <v>-0.58040000000000003</v>
      </c>
      <c r="CW245" s="4">
        <v>-0.52529999999999999</v>
      </c>
      <c r="CX245" s="4">
        <v>-0.44750000000000001</v>
      </c>
      <c r="CY245" s="4">
        <v>-0.22320000000000001</v>
      </c>
      <c r="CZ245" s="4">
        <v>0.86099999999999999</v>
      </c>
      <c r="DA245" s="4">
        <v>0.71879999999999999</v>
      </c>
      <c r="DB245" s="4">
        <v>0.49509999999999998</v>
      </c>
      <c r="DC245" s="4">
        <v>7.5200000000000003E-2</v>
      </c>
      <c r="DD245" s="4">
        <v>0.12570000000000001</v>
      </c>
      <c r="DE245" s="4">
        <v>0.1794</v>
      </c>
      <c r="DF245" s="4">
        <v>0.51500000000000001</v>
      </c>
      <c r="DG245" s="4">
        <v>0.62490000000000001</v>
      </c>
      <c r="DH245" s="4">
        <v>0.2228</v>
      </c>
      <c r="DI245" s="4">
        <v>0.374</v>
      </c>
      <c r="DJ245" s="4">
        <v>0.24</v>
      </c>
      <c r="DK245" s="4">
        <v>8.0500000000000002E-2</v>
      </c>
      <c r="DL245" s="4">
        <v>0.31669999999999998</v>
      </c>
      <c r="DM245" s="4">
        <v>2.9700000000000001E-2</v>
      </c>
      <c r="DN245" s="4">
        <v>2.9700000000000001E-2</v>
      </c>
    </row>
    <row r="246" spans="1:118" x14ac:dyDescent="0.45">
      <c r="A246" s="2" t="s">
        <v>24</v>
      </c>
      <c r="B246" t="s">
        <v>51</v>
      </c>
      <c r="C246">
        <v>541</v>
      </c>
      <c r="G246">
        <v>5568</v>
      </c>
      <c r="H246">
        <v>5720</v>
      </c>
      <c r="I246">
        <v>6401</v>
      </c>
      <c r="J246">
        <v>6953</v>
      </c>
      <c r="K246">
        <v>8125</v>
      </c>
      <c r="L246">
        <v>8248</v>
      </c>
      <c r="M246">
        <v>8339</v>
      </c>
      <c r="N246">
        <v>7555</v>
      </c>
      <c r="O246">
        <v>9516</v>
      </c>
      <c r="P246">
        <v>7490</v>
      </c>
      <c r="Q246">
        <v>9143</v>
      </c>
      <c r="R246">
        <v>8638</v>
      </c>
      <c r="S246">
        <v>9644</v>
      </c>
      <c r="T246">
        <v>6319</v>
      </c>
      <c r="U246">
        <v>6920</v>
      </c>
      <c r="V246">
        <v>8645</v>
      </c>
      <c r="W246">
        <v>8385</v>
      </c>
      <c r="X246">
        <v>8984</v>
      </c>
      <c r="Y246">
        <v>9698</v>
      </c>
      <c r="Z246">
        <v>8199</v>
      </c>
      <c r="AA246">
        <v>8459</v>
      </c>
      <c r="AB246">
        <v>8812</v>
      </c>
      <c r="AC246">
        <v>8255</v>
      </c>
      <c r="AD246">
        <v>6967</v>
      </c>
      <c r="AE246">
        <v>6263</v>
      </c>
      <c r="AF246">
        <v>4350</v>
      </c>
      <c r="AG246">
        <v>5616</v>
      </c>
      <c r="AH246">
        <v>6756</v>
      </c>
      <c r="AI246">
        <v>7339</v>
      </c>
      <c r="AJ246">
        <v>6992</v>
      </c>
      <c r="AK246">
        <v>7681</v>
      </c>
      <c r="AL246">
        <v>7610</v>
      </c>
      <c r="AM246">
        <v>8277</v>
      </c>
      <c r="AN246">
        <v>8068</v>
      </c>
      <c r="AO246">
        <v>8423</v>
      </c>
      <c r="AP246">
        <v>8905</v>
      </c>
      <c r="AQ246">
        <v>9974</v>
      </c>
      <c r="AR246">
        <v>8917</v>
      </c>
      <c r="AS246">
        <v>7927</v>
      </c>
      <c r="AT246">
        <v>9171</v>
      </c>
      <c r="AU246">
        <v>9656</v>
      </c>
      <c r="AV246">
        <v>10256</v>
      </c>
      <c r="AW246">
        <v>11286</v>
      </c>
      <c r="AX246">
        <v>11144</v>
      </c>
      <c r="AY246">
        <v>11075</v>
      </c>
      <c r="AZ246">
        <v>10224</v>
      </c>
      <c r="BA246">
        <v>9527</v>
      </c>
      <c r="BB246">
        <v>11133</v>
      </c>
      <c r="BC246">
        <v>8559</v>
      </c>
      <c r="BD246">
        <v>6551</v>
      </c>
      <c r="BE246">
        <v>7501</v>
      </c>
      <c r="BF246">
        <v>9465</v>
      </c>
      <c r="BG246">
        <v>8954</v>
      </c>
      <c r="BH246">
        <v>10698</v>
      </c>
      <c r="BI246">
        <v>9633</v>
      </c>
      <c r="BJ246">
        <v>10046</v>
      </c>
      <c r="BK246">
        <v>10484</v>
      </c>
      <c r="BL246">
        <v>10678</v>
      </c>
      <c r="BM246">
        <v>10501</v>
      </c>
      <c r="BN246">
        <v>9237</v>
      </c>
      <c r="BO246">
        <v>8926</v>
      </c>
      <c r="BP246">
        <v>9937</v>
      </c>
      <c r="BQ246">
        <v>8438</v>
      </c>
      <c r="BR246">
        <v>8570</v>
      </c>
      <c r="BS246">
        <v>8862</v>
      </c>
      <c r="BT246">
        <v>10430</v>
      </c>
      <c r="BU246">
        <v>10589</v>
      </c>
      <c r="BV246">
        <v>10733</v>
      </c>
      <c r="BW246">
        <v>11679</v>
      </c>
      <c r="BX246">
        <v>12095</v>
      </c>
      <c r="BY246">
        <v>11685</v>
      </c>
      <c r="BZ246">
        <v>11552</v>
      </c>
      <c r="CA246">
        <v>11468</v>
      </c>
      <c r="CB246">
        <v>11152</v>
      </c>
      <c r="CC246">
        <v>11530</v>
      </c>
      <c r="CD246">
        <v>10527</v>
      </c>
      <c r="CE246">
        <v>10793</v>
      </c>
      <c r="CF246">
        <v>10059</v>
      </c>
      <c r="CG246">
        <v>10858</v>
      </c>
      <c r="CH246">
        <v>11217</v>
      </c>
      <c r="CI246">
        <v>13096</v>
      </c>
      <c r="CJ246">
        <v>13626</v>
      </c>
      <c r="CK246">
        <v>13493</v>
      </c>
      <c r="CL246">
        <v>14423</v>
      </c>
      <c r="CM246">
        <v>15178</v>
      </c>
      <c r="CN246">
        <v>13147</v>
      </c>
      <c r="CO246">
        <v>11280</v>
      </c>
      <c r="CP246">
        <v>11314</v>
      </c>
      <c r="CQ246">
        <v>9304</v>
      </c>
      <c r="CR246">
        <v>10157</v>
      </c>
      <c r="CS246">
        <v>10389</v>
      </c>
      <c r="CT246">
        <v>9561</v>
      </c>
      <c r="CU246">
        <v>9257</v>
      </c>
      <c r="CV246">
        <v>6023</v>
      </c>
      <c r="CW246">
        <v>7002</v>
      </c>
      <c r="CX246">
        <v>6701</v>
      </c>
      <c r="CY246">
        <v>7821</v>
      </c>
      <c r="CZ246">
        <v>8455</v>
      </c>
      <c r="DA246">
        <v>9119</v>
      </c>
      <c r="DB246">
        <v>8442</v>
      </c>
      <c r="DC246">
        <v>8391</v>
      </c>
      <c r="DD246">
        <v>9719</v>
      </c>
      <c r="DE246">
        <v>10133</v>
      </c>
      <c r="DF246">
        <v>11046</v>
      </c>
      <c r="DG246">
        <v>11473</v>
      </c>
      <c r="DH246">
        <v>11112</v>
      </c>
      <c r="DI246">
        <v>12723</v>
      </c>
      <c r="DJ246">
        <v>12889</v>
      </c>
      <c r="DK246">
        <v>12104</v>
      </c>
      <c r="DL246">
        <v>13429</v>
      </c>
      <c r="DM246">
        <v>13017</v>
      </c>
      <c r="DN246">
        <v>15295</v>
      </c>
    </row>
    <row r="247" spans="1:118" x14ac:dyDescent="0.45">
      <c r="A247" s="2" t="s">
        <v>24</v>
      </c>
      <c r="B247" t="s">
        <v>52</v>
      </c>
      <c r="G247">
        <v>21.5</v>
      </c>
      <c r="H247">
        <v>18.41</v>
      </c>
      <c r="I247">
        <v>20.010000000000002</v>
      </c>
      <c r="J247">
        <v>18.61</v>
      </c>
      <c r="K247">
        <v>12.22</v>
      </c>
      <c r="L247">
        <v>12.77</v>
      </c>
      <c r="M247">
        <v>11.25</v>
      </c>
      <c r="N247">
        <v>8.85</v>
      </c>
      <c r="O247">
        <v>13.09</v>
      </c>
      <c r="P247">
        <v>12.19</v>
      </c>
      <c r="Q247">
        <v>42.92</v>
      </c>
      <c r="R247">
        <v>-31.12</v>
      </c>
      <c r="S247">
        <v>-42.07</v>
      </c>
      <c r="T247">
        <v>-29.6</v>
      </c>
      <c r="U247">
        <v>24.54</v>
      </c>
      <c r="V247">
        <v>11.91</v>
      </c>
      <c r="W247">
        <v>12.01</v>
      </c>
      <c r="X247">
        <v>12.03</v>
      </c>
      <c r="Y247">
        <v>13.15</v>
      </c>
      <c r="Z247">
        <v>10.54</v>
      </c>
      <c r="AA247">
        <v>11.86</v>
      </c>
      <c r="AB247">
        <v>15.17</v>
      </c>
      <c r="AC247">
        <v>15.51</v>
      </c>
      <c r="AD247">
        <v>12.76</v>
      </c>
      <c r="AE247">
        <v>10.56</v>
      </c>
      <c r="AF247">
        <v>35.4</v>
      </c>
      <c r="AG247">
        <v>47.87</v>
      </c>
      <c r="AH247">
        <v>69.39</v>
      </c>
      <c r="AI247">
        <v>-12.08</v>
      </c>
      <c r="AJ247">
        <v>-6.17</v>
      </c>
      <c r="AK247">
        <v>-5.94</v>
      </c>
      <c r="AL247">
        <v>-6.33</v>
      </c>
      <c r="AM247">
        <v>-21.02</v>
      </c>
      <c r="AN247">
        <v>10.97</v>
      </c>
      <c r="AO247">
        <v>8.7200000000000006</v>
      </c>
      <c r="AP247">
        <v>11.96</v>
      </c>
      <c r="AQ247">
        <v>13.2</v>
      </c>
      <c r="AR247">
        <v>14.07</v>
      </c>
      <c r="AS247">
        <v>13.97</v>
      </c>
      <c r="AT247">
        <v>24.38</v>
      </c>
      <c r="AU247">
        <v>17.32</v>
      </c>
      <c r="AV247">
        <v>15.3</v>
      </c>
      <c r="AW247">
        <v>16.45</v>
      </c>
      <c r="AX247">
        <v>11.11</v>
      </c>
      <c r="AY247">
        <v>12.64</v>
      </c>
      <c r="AZ247">
        <v>11.5</v>
      </c>
      <c r="BA247">
        <v>9.43</v>
      </c>
      <c r="BB247">
        <v>12.91</v>
      </c>
      <c r="BC247">
        <v>11.13</v>
      </c>
      <c r="BD247">
        <v>7.46</v>
      </c>
      <c r="BE247">
        <v>9.0299999999999994</v>
      </c>
      <c r="BF247">
        <v>10.220000000000001</v>
      </c>
      <c r="BG247">
        <v>7.6</v>
      </c>
      <c r="BH247">
        <v>8.9700000000000006</v>
      </c>
      <c r="BI247">
        <v>8.4</v>
      </c>
      <c r="BJ247">
        <v>8.42</v>
      </c>
      <c r="BK247">
        <v>8.74</v>
      </c>
      <c r="BL247">
        <v>9.32</v>
      </c>
      <c r="BM247">
        <v>8.81</v>
      </c>
      <c r="BN247">
        <v>7.3</v>
      </c>
      <c r="BO247">
        <v>21.68</v>
      </c>
      <c r="BP247">
        <v>25.92</v>
      </c>
      <c r="BQ247">
        <v>20.77</v>
      </c>
      <c r="BR247">
        <v>18.47</v>
      </c>
      <c r="BS247">
        <v>6.4</v>
      </c>
      <c r="BT247">
        <v>8.5299999999999994</v>
      </c>
      <c r="BU247">
        <v>8.76</v>
      </c>
      <c r="BV247">
        <v>9.2100000000000009</v>
      </c>
      <c r="BW247">
        <v>10.82</v>
      </c>
      <c r="BX247">
        <v>10.65</v>
      </c>
      <c r="BY247">
        <v>10.16</v>
      </c>
      <c r="BZ247">
        <v>9.7899999999999991</v>
      </c>
      <c r="CA247">
        <v>21.86</v>
      </c>
      <c r="CB247">
        <v>21.79</v>
      </c>
      <c r="CC247">
        <v>23.84</v>
      </c>
      <c r="CD247">
        <v>22.06</v>
      </c>
      <c r="CE247">
        <v>9.35</v>
      </c>
      <c r="CF247">
        <v>8.5399999999999991</v>
      </c>
      <c r="CG247">
        <v>8.6199999999999992</v>
      </c>
      <c r="CH247">
        <v>9.11</v>
      </c>
      <c r="CI247">
        <v>10.95</v>
      </c>
      <c r="CJ247">
        <v>11.31</v>
      </c>
      <c r="CK247">
        <v>11.1</v>
      </c>
      <c r="CL247">
        <v>11.83</v>
      </c>
      <c r="CM247">
        <v>12.39</v>
      </c>
      <c r="CN247">
        <v>10.15</v>
      </c>
      <c r="CO247">
        <v>7.59</v>
      </c>
      <c r="CP247">
        <v>15.79</v>
      </c>
      <c r="CQ247">
        <v>12.28</v>
      </c>
      <c r="CR247">
        <v>13.68</v>
      </c>
      <c r="CS247">
        <v>13.5</v>
      </c>
      <c r="CT247">
        <v>5.89</v>
      </c>
      <c r="CU247">
        <v>5.47</v>
      </c>
      <c r="CV247">
        <v>3.11</v>
      </c>
      <c r="CW247">
        <v>3.5</v>
      </c>
      <c r="CX247">
        <v>3.59</v>
      </c>
      <c r="CY247">
        <v>5.89</v>
      </c>
      <c r="CZ247">
        <v>7.22</v>
      </c>
      <c r="DA247">
        <v>8.26</v>
      </c>
      <c r="DB247">
        <v>6.4</v>
      </c>
      <c r="DC247">
        <v>5.12</v>
      </c>
      <c r="DD247">
        <v>5.97</v>
      </c>
      <c r="DE247">
        <v>5.46</v>
      </c>
      <c r="DF247">
        <v>5.41</v>
      </c>
      <c r="DG247">
        <v>5.8</v>
      </c>
      <c r="DH247">
        <v>5.12</v>
      </c>
      <c r="DI247">
        <v>6.06</v>
      </c>
      <c r="DJ247">
        <v>7.75</v>
      </c>
      <c r="DK247">
        <v>6.87</v>
      </c>
      <c r="DL247">
        <v>7.78</v>
      </c>
      <c r="DM247">
        <v>7.35</v>
      </c>
      <c r="DN247">
        <v>9.35</v>
      </c>
    </row>
    <row r="248" spans="1:118" x14ac:dyDescent="0.45">
      <c r="A248" s="2" t="s">
        <v>24</v>
      </c>
      <c r="B248" t="s">
        <v>53</v>
      </c>
      <c r="G248">
        <v>1.26</v>
      </c>
      <c r="H248">
        <v>1.25</v>
      </c>
      <c r="I248">
        <v>1.43</v>
      </c>
      <c r="J248">
        <v>1.53</v>
      </c>
      <c r="K248">
        <v>0.98</v>
      </c>
      <c r="L248">
        <v>0.98</v>
      </c>
      <c r="M248">
        <v>0.87</v>
      </c>
      <c r="N248">
        <v>0.69</v>
      </c>
      <c r="O248">
        <v>0.95</v>
      </c>
      <c r="P248">
        <v>0.76</v>
      </c>
      <c r="Q248">
        <v>0.86</v>
      </c>
      <c r="R248">
        <v>0.77</v>
      </c>
      <c r="S248">
        <v>0.83</v>
      </c>
      <c r="T248">
        <v>0.43</v>
      </c>
      <c r="U248">
        <v>0.5</v>
      </c>
      <c r="V248">
        <v>0.69</v>
      </c>
      <c r="W248">
        <v>0.69</v>
      </c>
      <c r="X248">
        <v>0.76</v>
      </c>
      <c r="Y248">
        <v>0.84</v>
      </c>
      <c r="Z248">
        <v>0.65</v>
      </c>
      <c r="AA248">
        <v>0.71</v>
      </c>
      <c r="AB248">
        <v>0.75</v>
      </c>
      <c r="AC248">
        <v>0.69</v>
      </c>
      <c r="AD248">
        <v>0.54</v>
      </c>
      <c r="AE248">
        <v>0.46</v>
      </c>
      <c r="AF248">
        <v>0.25</v>
      </c>
      <c r="AG248">
        <v>0.34</v>
      </c>
      <c r="AH248">
        <v>0.46</v>
      </c>
      <c r="AI248">
        <v>0.47</v>
      </c>
      <c r="AJ248">
        <v>0.42</v>
      </c>
      <c r="AK248">
        <v>0.46</v>
      </c>
      <c r="AL248">
        <v>0.45</v>
      </c>
      <c r="AM248">
        <v>0.52</v>
      </c>
      <c r="AN248">
        <v>0.5</v>
      </c>
      <c r="AO248">
        <v>0.53</v>
      </c>
      <c r="AP248">
        <v>0.59</v>
      </c>
      <c r="AQ248">
        <v>0.66</v>
      </c>
      <c r="AR248">
        <v>0.6</v>
      </c>
      <c r="AS248">
        <v>0.53</v>
      </c>
      <c r="AT248">
        <v>0.64</v>
      </c>
      <c r="AU248">
        <v>0.68</v>
      </c>
      <c r="AV248">
        <v>0.75</v>
      </c>
      <c r="AW248">
        <v>0.85</v>
      </c>
      <c r="AX248">
        <v>0.84</v>
      </c>
      <c r="AY248">
        <v>0.82</v>
      </c>
      <c r="AZ248">
        <v>0.73</v>
      </c>
      <c r="BA248">
        <v>0.68</v>
      </c>
      <c r="BB248">
        <v>0.84</v>
      </c>
      <c r="BC248">
        <v>0.62</v>
      </c>
      <c r="BD248">
        <v>0.42</v>
      </c>
      <c r="BE248">
        <v>0.53</v>
      </c>
      <c r="BF248">
        <v>0.72</v>
      </c>
      <c r="BG248">
        <v>0.64</v>
      </c>
      <c r="BH248">
        <v>0.81</v>
      </c>
      <c r="BI248">
        <v>0.72</v>
      </c>
      <c r="BJ248">
        <v>0.72</v>
      </c>
      <c r="BK248">
        <v>0.75</v>
      </c>
      <c r="BL248">
        <v>0.8</v>
      </c>
      <c r="BM248">
        <v>0.77</v>
      </c>
      <c r="BN248">
        <v>0.62</v>
      </c>
      <c r="BO248">
        <v>0.6</v>
      </c>
      <c r="BP248">
        <v>0.69</v>
      </c>
      <c r="BQ248">
        <v>0.53</v>
      </c>
      <c r="BR248">
        <v>0.52</v>
      </c>
      <c r="BS248">
        <v>0.55000000000000004</v>
      </c>
      <c r="BT248">
        <v>0.72</v>
      </c>
      <c r="BU248">
        <v>0.75</v>
      </c>
      <c r="BV248">
        <v>0.77</v>
      </c>
      <c r="BW248">
        <v>0.88</v>
      </c>
      <c r="BX248">
        <v>0.88</v>
      </c>
      <c r="BY248">
        <v>0.86</v>
      </c>
      <c r="BZ248">
        <v>0.84</v>
      </c>
      <c r="CA248">
        <v>0.84</v>
      </c>
      <c r="CB248">
        <v>0.8</v>
      </c>
      <c r="CC248">
        <v>0.84</v>
      </c>
      <c r="CD248">
        <v>0.74</v>
      </c>
      <c r="CE248">
        <v>0.76</v>
      </c>
      <c r="CF248">
        <v>0.68</v>
      </c>
      <c r="CG248">
        <v>0.7</v>
      </c>
      <c r="CH248">
        <v>0.76</v>
      </c>
      <c r="CI248">
        <v>0.92</v>
      </c>
      <c r="CJ248">
        <v>0.97</v>
      </c>
      <c r="CK248">
        <v>0.95</v>
      </c>
      <c r="CL248">
        <v>1.03</v>
      </c>
      <c r="CM248">
        <v>1.0900000000000001</v>
      </c>
      <c r="CN248">
        <v>0.93</v>
      </c>
      <c r="CO248">
        <v>0.72</v>
      </c>
      <c r="CP248">
        <v>0.74</v>
      </c>
      <c r="CQ248">
        <v>0.55000000000000004</v>
      </c>
      <c r="CR248">
        <v>0.62</v>
      </c>
      <c r="CS248">
        <v>0.6</v>
      </c>
      <c r="CT248">
        <v>0.52</v>
      </c>
      <c r="CU248">
        <v>0.5</v>
      </c>
      <c r="CV248">
        <v>0.26</v>
      </c>
      <c r="CW248">
        <v>0.28000000000000003</v>
      </c>
      <c r="CX248">
        <v>0.28999999999999998</v>
      </c>
      <c r="CY248">
        <v>0.36</v>
      </c>
      <c r="CZ248">
        <v>0.42</v>
      </c>
      <c r="DA248">
        <v>0.44</v>
      </c>
      <c r="DB248">
        <v>0.39</v>
      </c>
      <c r="DC248">
        <v>0.42</v>
      </c>
      <c r="DD248">
        <v>0.54</v>
      </c>
      <c r="DE248">
        <v>0.56999999999999995</v>
      </c>
      <c r="DF248">
        <v>0.65</v>
      </c>
      <c r="DG248">
        <v>0.68</v>
      </c>
      <c r="DH248">
        <v>0.65</v>
      </c>
      <c r="DI248">
        <v>0.78</v>
      </c>
      <c r="DJ248">
        <v>0.79</v>
      </c>
      <c r="DK248">
        <v>0.71</v>
      </c>
      <c r="DL248">
        <v>0.82</v>
      </c>
      <c r="DM248">
        <v>0.76</v>
      </c>
      <c r="DN248">
        <v>0.97</v>
      </c>
    </row>
    <row r="249" spans="1:118" x14ac:dyDescent="0.45">
      <c r="A249" s="2" t="s">
        <v>24</v>
      </c>
      <c r="B249" t="s">
        <v>54</v>
      </c>
      <c r="G249">
        <v>2.2599999999999998</v>
      </c>
      <c r="H249">
        <v>2.4300000000000002</v>
      </c>
      <c r="I249">
        <v>2.63</v>
      </c>
      <c r="J249">
        <v>2.71</v>
      </c>
      <c r="K249">
        <v>3.1</v>
      </c>
      <c r="L249">
        <v>3.07</v>
      </c>
      <c r="M249">
        <v>2.97</v>
      </c>
      <c r="N249">
        <v>2.5</v>
      </c>
      <c r="O249">
        <v>1.31</v>
      </c>
      <c r="P249">
        <v>2.48</v>
      </c>
      <c r="Q249">
        <v>1.41</v>
      </c>
      <c r="R249">
        <v>1.42</v>
      </c>
      <c r="S249">
        <v>1.55</v>
      </c>
      <c r="T249">
        <v>0.8</v>
      </c>
      <c r="U249">
        <v>0.95</v>
      </c>
      <c r="V249">
        <v>1.27</v>
      </c>
      <c r="W249">
        <v>1.1599999999999999</v>
      </c>
      <c r="X249">
        <v>1.21</v>
      </c>
      <c r="Y249">
        <v>1.35</v>
      </c>
      <c r="Z249">
        <v>1.01</v>
      </c>
      <c r="AA249">
        <v>1.08</v>
      </c>
      <c r="AB249">
        <v>1.18</v>
      </c>
      <c r="AC249">
        <v>1.01</v>
      </c>
      <c r="AD249">
        <v>0.74</v>
      </c>
      <c r="AE249">
        <v>0.62</v>
      </c>
      <c r="AF249">
        <v>0.36</v>
      </c>
      <c r="AG249">
        <v>0.42</v>
      </c>
      <c r="AH249">
        <v>0.56000000000000005</v>
      </c>
      <c r="AI249">
        <v>0.64</v>
      </c>
      <c r="AJ249">
        <v>0.61</v>
      </c>
      <c r="AK249">
        <v>0.76</v>
      </c>
      <c r="AL249">
        <v>0.67</v>
      </c>
      <c r="AM249">
        <v>0.74</v>
      </c>
      <c r="AN249">
        <v>0.72</v>
      </c>
      <c r="AO249">
        <v>0.7</v>
      </c>
      <c r="AP249">
        <v>0.84</v>
      </c>
      <c r="AQ249">
        <v>0.92</v>
      </c>
      <c r="AR249">
        <v>0.93</v>
      </c>
      <c r="AS249">
        <v>0.78</v>
      </c>
      <c r="AT249">
        <v>0.88</v>
      </c>
      <c r="AU249">
        <v>0.92</v>
      </c>
      <c r="AV249">
        <v>1.07</v>
      </c>
      <c r="AW249">
        <v>1.21</v>
      </c>
      <c r="AX249">
        <v>1.1299999999999999</v>
      </c>
      <c r="AY249">
        <v>1.07</v>
      </c>
      <c r="AZ249">
        <v>1</v>
      </c>
      <c r="BA249">
        <v>0.92</v>
      </c>
      <c r="BB249">
        <v>1.29</v>
      </c>
      <c r="BC249">
        <v>0.96</v>
      </c>
      <c r="BD249">
        <v>0.65</v>
      </c>
      <c r="BE249">
        <v>0.7</v>
      </c>
      <c r="BF249">
        <v>0.86</v>
      </c>
      <c r="BG249">
        <v>0.76</v>
      </c>
      <c r="BH249">
        <v>0.94</v>
      </c>
      <c r="BI249">
        <v>0.81</v>
      </c>
      <c r="BJ249">
        <v>0.81</v>
      </c>
      <c r="BK249">
        <v>0.86</v>
      </c>
      <c r="BL249">
        <v>0.91</v>
      </c>
      <c r="BM249">
        <v>0.86</v>
      </c>
      <c r="BN249">
        <v>0.67</v>
      </c>
      <c r="BO249">
        <v>0.75</v>
      </c>
      <c r="BP249">
        <v>0.87</v>
      </c>
      <c r="BQ249">
        <v>0.65</v>
      </c>
      <c r="BR249">
        <v>0.62</v>
      </c>
      <c r="BS249">
        <v>0.67</v>
      </c>
      <c r="BT249">
        <v>0.89</v>
      </c>
      <c r="BU249">
        <v>0.94</v>
      </c>
      <c r="BV249">
        <v>0.93</v>
      </c>
      <c r="BW249">
        <v>1.06</v>
      </c>
      <c r="BX249">
        <v>1.02</v>
      </c>
      <c r="BY249">
        <v>0.97</v>
      </c>
      <c r="BZ249">
        <v>0.95</v>
      </c>
      <c r="CA249">
        <v>1.03</v>
      </c>
      <c r="CB249">
        <v>0.98</v>
      </c>
      <c r="CC249">
        <v>1.05</v>
      </c>
      <c r="CD249">
        <v>0.92</v>
      </c>
      <c r="CE249">
        <v>0.94</v>
      </c>
      <c r="CF249">
        <v>0.83</v>
      </c>
      <c r="CG249">
        <v>0.83</v>
      </c>
      <c r="CH249">
        <v>0.89</v>
      </c>
      <c r="CI249">
        <v>1.1399999999999999</v>
      </c>
      <c r="CJ249">
        <v>1.18</v>
      </c>
      <c r="CK249">
        <v>1.1399999999999999</v>
      </c>
      <c r="CL249">
        <v>1.22</v>
      </c>
      <c r="CM249">
        <v>1.29</v>
      </c>
      <c r="CN249">
        <v>1.1100000000000001</v>
      </c>
      <c r="CO249">
        <v>0.87</v>
      </c>
      <c r="CP249">
        <v>1</v>
      </c>
      <c r="CQ249">
        <v>0.75</v>
      </c>
      <c r="CR249">
        <v>0.8</v>
      </c>
      <c r="CS249">
        <v>0.75</v>
      </c>
      <c r="CT249">
        <v>0.64</v>
      </c>
      <c r="CU249">
        <v>0.6</v>
      </c>
      <c r="CV249">
        <v>0.31</v>
      </c>
      <c r="CW249">
        <v>0.32</v>
      </c>
      <c r="CX249">
        <v>0.32</v>
      </c>
      <c r="CY249">
        <v>0.43</v>
      </c>
      <c r="CZ249">
        <v>0.54</v>
      </c>
      <c r="DA249">
        <v>0.53</v>
      </c>
      <c r="DB249">
        <v>0.46</v>
      </c>
      <c r="DC249">
        <v>0.44</v>
      </c>
      <c r="DD249">
        <v>0.6</v>
      </c>
      <c r="DE249">
        <v>0.71</v>
      </c>
      <c r="DF249">
        <v>0.9</v>
      </c>
      <c r="DG249">
        <v>0.93</v>
      </c>
      <c r="DH249">
        <v>0.84</v>
      </c>
      <c r="DI249">
        <v>1.02</v>
      </c>
      <c r="DJ249">
        <v>1</v>
      </c>
      <c r="DK249">
        <v>0.91</v>
      </c>
      <c r="DL249">
        <v>1.01</v>
      </c>
      <c r="DM249">
        <v>0.93</v>
      </c>
      <c r="DN249">
        <v>1.1399999999999999</v>
      </c>
    </row>
    <row r="250" spans="1:118" x14ac:dyDescent="0.45">
      <c r="A250" s="2" t="s">
        <v>24</v>
      </c>
      <c r="B250" t="s">
        <v>55</v>
      </c>
      <c r="G250">
        <v>21.47</v>
      </c>
      <c r="H250">
        <v>22.55</v>
      </c>
      <c r="I250">
        <v>35.93</v>
      </c>
      <c r="J250">
        <v>-7074.34</v>
      </c>
      <c r="K250">
        <v>5.66</v>
      </c>
      <c r="L250">
        <v>5.95</v>
      </c>
      <c r="M250">
        <v>4.3899999999999997</v>
      </c>
      <c r="N250">
        <v>3.13</v>
      </c>
      <c r="O250">
        <v>4.7</v>
      </c>
      <c r="P250">
        <v>3.39</v>
      </c>
      <c r="Q250">
        <v>4.17</v>
      </c>
      <c r="R250">
        <v>4.2300000000000004</v>
      </c>
      <c r="S250">
        <v>4.91</v>
      </c>
      <c r="T250">
        <v>2.83</v>
      </c>
      <c r="U250">
        <v>3.55</v>
      </c>
      <c r="V250">
        <v>5</v>
      </c>
      <c r="W250">
        <v>5.34</v>
      </c>
      <c r="X250">
        <v>5.42</v>
      </c>
      <c r="Y250">
        <v>5.18</v>
      </c>
      <c r="Z250">
        <v>4.78</v>
      </c>
      <c r="AA250">
        <v>3.62</v>
      </c>
      <c r="AB250">
        <v>4.1500000000000004</v>
      </c>
      <c r="AC250">
        <v>3.49</v>
      </c>
      <c r="AD250">
        <v>2.4700000000000002</v>
      </c>
      <c r="AE250">
        <v>2.37</v>
      </c>
      <c r="AF250">
        <v>1.56</v>
      </c>
      <c r="AG250">
        <v>2.2799999999999998</v>
      </c>
      <c r="AH250">
        <v>2.99</v>
      </c>
      <c r="AI250">
        <v>3.47</v>
      </c>
      <c r="AJ250">
        <v>2.57</v>
      </c>
      <c r="AK250">
        <v>3.5</v>
      </c>
      <c r="AL250">
        <v>5.88</v>
      </c>
      <c r="AM250">
        <v>7.12</v>
      </c>
      <c r="AN250">
        <v>6.69</v>
      </c>
      <c r="AO250">
        <v>5.9</v>
      </c>
      <c r="AP250">
        <v>4.3899999999999997</v>
      </c>
      <c r="AQ250">
        <v>4.51</v>
      </c>
      <c r="AR250">
        <v>4.13</v>
      </c>
      <c r="AS250">
        <v>3.54</v>
      </c>
      <c r="AT250">
        <v>4.72</v>
      </c>
      <c r="AU250">
        <v>4.97</v>
      </c>
      <c r="AV250">
        <v>5.45</v>
      </c>
      <c r="AW250">
        <v>6.44</v>
      </c>
      <c r="AX250">
        <v>4.8099999999999996</v>
      </c>
      <c r="AY250">
        <v>4.9000000000000004</v>
      </c>
      <c r="AZ250">
        <v>4.38</v>
      </c>
      <c r="BA250">
        <v>3.86</v>
      </c>
      <c r="BB250">
        <v>5.72</v>
      </c>
      <c r="BC250">
        <v>4.6399999999999997</v>
      </c>
      <c r="BD250">
        <v>3.08</v>
      </c>
      <c r="BE250">
        <v>4.26</v>
      </c>
      <c r="BF250">
        <v>6.14</v>
      </c>
      <c r="BG250">
        <v>5.24</v>
      </c>
      <c r="BH250">
        <v>6.71</v>
      </c>
      <c r="BI250">
        <v>5.57</v>
      </c>
      <c r="BJ250">
        <v>5.58</v>
      </c>
      <c r="BK250">
        <v>6.42</v>
      </c>
      <c r="BL250">
        <v>6.68</v>
      </c>
      <c r="BM250">
        <v>6.85</v>
      </c>
      <c r="BN250">
        <v>5.93</v>
      </c>
      <c r="BO250">
        <v>5.62</v>
      </c>
      <c r="BP250">
        <v>6.33</v>
      </c>
      <c r="BQ250">
        <v>4.72</v>
      </c>
      <c r="BR250">
        <v>4.2699999999999996</v>
      </c>
      <c r="BS250">
        <v>4.5</v>
      </c>
      <c r="BT250">
        <v>6.3</v>
      </c>
      <c r="BU250">
        <v>7.51</v>
      </c>
      <c r="BV250">
        <v>7.79</v>
      </c>
      <c r="BW250">
        <v>9.89</v>
      </c>
      <c r="BX250">
        <v>9.35</v>
      </c>
      <c r="BY250">
        <v>7.81</v>
      </c>
      <c r="BZ250">
        <v>8.16</v>
      </c>
      <c r="CA250">
        <v>7.92</v>
      </c>
      <c r="CB250">
        <v>7.32</v>
      </c>
      <c r="CC250">
        <v>8</v>
      </c>
      <c r="CD250">
        <v>6.72</v>
      </c>
      <c r="CE250">
        <v>6.8</v>
      </c>
      <c r="CF250">
        <v>6.72</v>
      </c>
      <c r="CG250">
        <v>7.28</v>
      </c>
      <c r="CH250">
        <v>8.6300000000000008</v>
      </c>
      <c r="CI250">
        <v>9.84</v>
      </c>
      <c r="CJ250">
        <v>10.3</v>
      </c>
      <c r="CK250">
        <v>9.52</v>
      </c>
      <c r="CL250">
        <v>10</v>
      </c>
      <c r="CM250">
        <v>11.63</v>
      </c>
      <c r="CN250">
        <v>10.06</v>
      </c>
      <c r="CO250">
        <v>7.48</v>
      </c>
      <c r="CP250">
        <v>6.92</v>
      </c>
      <c r="CQ250">
        <v>4.62</v>
      </c>
      <c r="CR250">
        <v>4.51</v>
      </c>
      <c r="CS250">
        <v>4.3499999999999996</v>
      </c>
      <c r="CT250">
        <v>3.99</v>
      </c>
      <c r="CU250">
        <v>4.13</v>
      </c>
      <c r="CV250">
        <v>2.65</v>
      </c>
      <c r="CW250">
        <v>2.4900000000000002</v>
      </c>
      <c r="CX250">
        <v>2.31</v>
      </c>
      <c r="CY250">
        <v>13.34</v>
      </c>
      <c r="CZ250">
        <v>-102.53</v>
      </c>
      <c r="DA250">
        <v>-58004.31</v>
      </c>
      <c r="DB250">
        <v>-1249.29</v>
      </c>
      <c r="DC250">
        <v>3.93</v>
      </c>
      <c r="DD250">
        <v>3.53</v>
      </c>
      <c r="DE250">
        <v>4.3</v>
      </c>
      <c r="DF250">
        <v>5.38</v>
      </c>
      <c r="DG250">
        <v>6.2</v>
      </c>
      <c r="DH250">
        <v>6.88</v>
      </c>
      <c r="DI250">
        <v>9.5500000000000007</v>
      </c>
      <c r="DJ250">
        <v>8.7799999999999994</v>
      </c>
      <c r="DK250">
        <v>8.26</v>
      </c>
      <c r="DL250">
        <v>8.4499999999999993</v>
      </c>
      <c r="DM250">
        <v>7.8</v>
      </c>
      <c r="DN250">
        <v>9.49</v>
      </c>
    </row>
    <row r="251" spans="1:118" x14ac:dyDescent="0.45">
      <c r="A251" s="2" t="s">
        <v>24</v>
      </c>
      <c r="B251" t="s">
        <v>56</v>
      </c>
      <c r="G251">
        <v>17.48</v>
      </c>
      <c r="H251">
        <v>18.21</v>
      </c>
      <c r="I251">
        <v>27.63</v>
      </c>
      <c r="J251">
        <v>154.54</v>
      </c>
      <c r="K251">
        <v>5.66</v>
      </c>
      <c r="L251">
        <v>5.9</v>
      </c>
      <c r="M251">
        <v>4.45</v>
      </c>
      <c r="N251">
        <v>3.17</v>
      </c>
      <c r="O251">
        <v>4.7</v>
      </c>
      <c r="P251">
        <v>3.44</v>
      </c>
      <c r="Q251">
        <v>4.17</v>
      </c>
      <c r="R251">
        <v>4.2300000000000004</v>
      </c>
      <c r="S251">
        <v>4.91</v>
      </c>
      <c r="T251">
        <v>2.83</v>
      </c>
      <c r="U251">
        <v>3.55</v>
      </c>
      <c r="V251">
        <v>5</v>
      </c>
      <c r="W251">
        <v>5.34</v>
      </c>
      <c r="X251">
        <v>5.42</v>
      </c>
      <c r="Y251">
        <v>5.18</v>
      </c>
      <c r="Z251">
        <v>4.78</v>
      </c>
      <c r="AA251">
        <v>3.62</v>
      </c>
      <c r="AB251">
        <v>4.1500000000000004</v>
      </c>
      <c r="AC251">
        <v>3.49</v>
      </c>
      <c r="AD251">
        <v>2.4700000000000002</v>
      </c>
      <c r="AE251">
        <v>2.37</v>
      </c>
      <c r="AF251">
        <v>1.56</v>
      </c>
      <c r="AG251">
        <v>2.2799999999999998</v>
      </c>
      <c r="AH251">
        <v>2.99</v>
      </c>
      <c r="AI251">
        <v>3.47</v>
      </c>
      <c r="AJ251">
        <v>2.57</v>
      </c>
      <c r="AK251">
        <v>3.5</v>
      </c>
      <c r="AL251">
        <v>5.88</v>
      </c>
      <c r="AM251">
        <v>7.12</v>
      </c>
      <c r="AN251">
        <v>6.69</v>
      </c>
      <c r="AO251">
        <v>5.9</v>
      </c>
      <c r="AP251">
        <v>4.3899999999999997</v>
      </c>
      <c r="AQ251">
        <v>4.51</v>
      </c>
      <c r="AR251">
        <v>4.13</v>
      </c>
      <c r="AS251">
        <v>3.54</v>
      </c>
      <c r="AT251">
        <v>4.72</v>
      </c>
      <c r="AU251">
        <v>4.97</v>
      </c>
      <c r="AV251">
        <v>5.45</v>
      </c>
      <c r="AW251">
        <v>6.44</v>
      </c>
      <c r="AX251">
        <v>4.8099999999999996</v>
      </c>
      <c r="AY251">
        <v>4.9000000000000004</v>
      </c>
      <c r="AZ251">
        <v>4.38</v>
      </c>
      <c r="BA251">
        <v>3.86</v>
      </c>
      <c r="BB251">
        <v>5.72</v>
      </c>
      <c r="BC251">
        <v>4.6399999999999997</v>
      </c>
      <c r="BD251">
        <v>3.08</v>
      </c>
      <c r="BE251">
        <v>4.26</v>
      </c>
      <c r="BF251">
        <v>6.14</v>
      </c>
      <c r="BG251">
        <v>5.24</v>
      </c>
      <c r="BH251">
        <v>6.71</v>
      </c>
      <c r="BI251">
        <v>5.57</v>
      </c>
      <c r="BJ251">
        <v>5.58</v>
      </c>
      <c r="BK251">
        <v>6.42</v>
      </c>
      <c r="BL251">
        <v>6.68</v>
      </c>
      <c r="BM251">
        <v>6.85</v>
      </c>
      <c r="BN251">
        <v>5.93</v>
      </c>
      <c r="BO251">
        <v>5.16</v>
      </c>
      <c r="BP251">
        <v>5.82</v>
      </c>
      <c r="BQ251">
        <v>4.3499999999999996</v>
      </c>
      <c r="BR251">
        <v>3.96</v>
      </c>
      <c r="BS251">
        <v>4.1500000000000004</v>
      </c>
      <c r="BT251">
        <v>5.79</v>
      </c>
      <c r="BU251">
        <v>6.82</v>
      </c>
      <c r="BV251">
        <v>7.07</v>
      </c>
      <c r="BW251">
        <v>8.8800000000000008</v>
      </c>
      <c r="BX251">
        <v>8.23</v>
      </c>
      <c r="BY251">
        <v>6.84</v>
      </c>
      <c r="BZ251">
        <v>6.92</v>
      </c>
      <c r="CA251">
        <v>7.18</v>
      </c>
      <c r="CB251">
        <v>6.64</v>
      </c>
      <c r="CC251">
        <v>7.29</v>
      </c>
      <c r="CD251">
        <v>6.19</v>
      </c>
      <c r="CE251">
        <v>6.27</v>
      </c>
      <c r="CF251">
        <v>6.23</v>
      </c>
      <c r="CG251">
        <v>6.71</v>
      </c>
      <c r="CH251">
        <v>7.91</v>
      </c>
      <c r="CI251">
        <v>9.09</v>
      </c>
      <c r="CJ251">
        <v>9.44</v>
      </c>
      <c r="CK251">
        <v>8.8000000000000007</v>
      </c>
      <c r="CL251">
        <v>9.2799999999999994</v>
      </c>
      <c r="CM251">
        <v>10.58</v>
      </c>
      <c r="CN251">
        <v>9.1300000000000008</v>
      </c>
      <c r="CO251">
        <v>6.76</v>
      </c>
      <c r="CP251">
        <v>6.23</v>
      </c>
      <c r="CQ251">
        <v>4.18</v>
      </c>
      <c r="CR251">
        <v>4.1399999999999997</v>
      </c>
      <c r="CS251">
        <v>3.99</v>
      </c>
      <c r="CT251">
        <v>3.63</v>
      </c>
      <c r="CU251">
        <v>3.74</v>
      </c>
      <c r="CV251">
        <v>2.33</v>
      </c>
      <c r="CW251">
        <v>2.23</v>
      </c>
      <c r="CX251">
        <v>2.1</v>
      </c>
      <c r="CY251">
        <v>9.9600000000000009</v>
      </c>
      <c r="CZ251">
        <v>101.98</v>
      </c>
      <c r="DA251">
        <v>58.53</v>
      </c>
      <c r="DB251">
        <v>52.32</v>
      </c>
      <c r="DC251">
        <v>3.62</v>
      </c>
      <c r="DD251">
        <v>3.35</v>
      </c>
      <c r="DE251">
        <v>4.05</v>
      </c>
      <c r="DF251">
        <v>5.03</v>
      </c>
      <c r="DG251">
        <v>5.75</v>
      </c>
      <c r="DH251">
        <v>6.28</v>
      </c>
      <c r="DI251">
        <v>8.56</v>
      </c>
      <c r="DJ251">
        <v>7.91</v>
      </c>
      <c r="DK251">
        <v>7.33</v>
      </c>
      <c r="DL251">
        <v>7.61</v>
      </c>
      <c r="DM251">
        <v>7.03</v>
      </c>
      <c r="DN251">
        <v>8.56</v>
      </c>
    </row>
    <row r="252" spans="1:118" x14ac:dyDescent="0.45">
      <c r="A252" s="2" t="s">
        <v>24</v>
      </c>
      <c r="B252" t="s">
        <v>57</v>
      </c>
      <c r="C252">
        <v>0.25</v>
      </c>
      <c r="G252">
        <v>0.23</v>
      </c>
      <c r="H252">
        <v>0.28999999999999998</v>
      </c>
      <c r="I252">
        <v>0.24</v>
      </c>
      <c r="J252">
        <v>0.27</v>
      </c>
      <c r="K252">
        <v>0.26</v>
      </c>
      <c r="L252">
        <v>0.28000000000000003</v>
      </c>
      <c r="M252">
        <v>0.28000000000000003</v>
      </c>
      <c r="N252">
        <v>0.27</v>
      </c>
      <c r="O252">
        <v>0.25</v>
      </c>
      <c r="P252">
        <v>0.36</v>
      </c>
      <c r="Q252">
        <v>0.32</v>
      </c>
      <c r="R252">
        <v>0.35</v>
      </c>
      <c r="S252">
        <v>0.45</v>
      </c>
      <c r="T252">
        <v>0.47</v>
      </c>
      <c r="U252">
        <v>0.43</v>
      </c>
      <c r="V252">
        <v>0.42</v>
      </c>
      <c r="W252">
        <v>0.36</v>
      </c>
      <c r="X252">
        <v>0.35</v>
      </c>
      <c r="Y252">
        <v>0.35</v>
      </c>
      <c r="Z252">
        <v>0.36</v>
      </c>
      <c r="AA252">
        <v>0.36</v>
      </c>
      <c r="AB252">
        <v>0.38</v>
      </c>
      <c r="AC252">
        <v>0.35</v>
      </c>
      <c r="AD252">
        <v>0.32</v>
      </c>
      <c r="AE252">
        <v>0.32</v>
      </c>
      <c r="AF252">
        <v>0.32</v>
      </c>
      <c r="AG252">
        <v>0.33</v>
      </c>
      <c r="AH252">
        <v>0.32</v>
      </c>
      <c r="AI252">
        <v>0.38</v>
      </c>
      <c r="AJ252">
        <v>0.39</v>
      </c>
      <c r="AK252">
        <v>0.5</v>
      </c>
      <c r="AL252">
        <v>0.45</v>
      </c>
      <c r="AM252">
        <v>0.43</v>
      </c>
      <c r="AN252">
        <v>0.43</v>
      </c>
      <c r="AO252">
        <v>0.39</v>
      </c>
      <c r="AP252">
        <v>0.4</v>
      </c>
      <c r="AQ252">
        <v>0.44</v>
      </c>
      <c r="AR252">
        <v>0.44</v>
      </c>
      <c r="AS252">
        <v>0.37</v>
      </c>
      <c r="AT252">
        <v>0.34</v>
      </c>
      <c r="AU252">
        <v>0.34</v>
      </c>
      <c r="AV252">
        <v>0.34</v>
      </c>
      <c r="AW252">
        <v>0.33</v>
      </c>
      <c r="AX252">
        <v>0.31</v>
      </c>
      <c r="AY252">
        <v>0.33</v>
      </c>
      <c r="AZ252">
        <v>0.35</v>
      </c>
      <c r="BA252">
        <v>0.33</v>
      </c>
      <c r="BB252">
        <v>0.38</v>
      </c>
      <c r="BC252">
        <v>0.38</v>
      </c>
      <c r="BD252">
        <v>0.38</v>
      </c>
      <c r="BE252">
        <v>0.31</v>
      </c>
      <c r="BF252">
        <v>0.31</v>
      </c>
      <c r="BG252">
        <v>0.3</v>
      </c>
      <c r="BH252">
        <v>0.28999999999999998</v>
      </c>
      <c r="BI252">
        <v>0.28000000000000003</v>
      </c>
      <c r="BJ252">
        <v>0.32</v>
      </c>
      <c r="BK252">
        <v>0.32</v>
      </c>
      <c r="BL252">
        <v>0.28999999999999998</v>
      </c>
      <c r="BM252">
        <v>0.3</v>
      </c>
      <c r="BN252">
        <v>0.31</v>
      </c>
      <c r="BO252">
        <v>0.35</v>
      </c>
      <c r="BP252">
        <v>0.36</v>
      </c>
      <c r="BQ252">
        <v>0.36</v>
      </c>
      <c r="BR252">
        <v>0.37</v>
      </c>
      <c r="BS252">
        <v>0.37</v>
      </c>
      <c r="BT252">
        <v>0.34</v>
      </c>
      <c r="BU252">
        <v>0.33</v>
      </c>
      <c r="BV252">
        <v>0.32</v>
      </c>
      <c r="BW252">
        <v>0.3</v>
      </c>
      <c r="BX252">
        <v>0.34</v>
      </c>
      <c r="BY252">
        <v>0.31</v>
      </c>
      <c r="BZ252">
        <v>0.31</v>
      </c>
      <c r="CA252">
        <v>0.33</v>
      </c>
      <c r="CB252">
        <v>0.32</v>
      </c>
      <c r="CC252">
        <v>0.32</v>
      </c>
      <c r="CD252">
        <v>0.32</v>
      </c>
      <c r="CE252">
        <v>0.32</v>
      </c>
      <c r="CF252">
        <v>0.31</v>
      </c>
      <c r="CG252">
        <v>0.37</v>
      </c>
      <c r="CH252">
        <v>0.32</v>
      </c>
      <c r="CI252">
        <v>0.33</v>
      </c>
      <c r="CJ252">
        <v>0.33</v>
      </c>
      <c r="CK252">
        <v>0.32</v>
      </c>
      <c r="CL252">
        <v>0.31</v>
      </c>
      <c r="CM252">
        <v>0.31</v>
      </c>
      <c r="CN252">
        <v>0.31</v>
      </c>
      <c r="CO252">
        <v>0.34</v>
      </c>
      <c r="CP252">
        <v>0.35</v>
      </c>
      <c r="CQ252">
        <v>0.34</v>
      </c>
      <c r="CR252">
        <v>0.33</v>
      </c>
      <c r="CS252">
        <v>0.35</v>
      </c>
      <c r="CT252">
        <v>0.36</v>
      </c>
      <c r="CU252">
        <v>0.33</v>
      </c>
      <c r="CV252">
        <v>0.34</v>
      </c>
      <c r="CW252">
        <v>0.36</v>
      </c>
      <c r="CX252">
        <v>0.31</v>
      </c>
      <c r="CY252">
        <v>0.31</v>
      </c>
      <c r="CZ252">
        <v>0.32</v>
      </c>
      <c r="DA252">
        <v>0.31</v>
      </c>
      <c r="DB252">
        <v>0.31</v>
      </c>
      <c r="DC252">
        <v>0.3</v>
      </c>
      <c r="DD252">
        <v>0.32</v>
      </c>
      <c r="DE252">
        <v>0.35</v>
      </c>
      <c r="DF252">
        <v>0.4</v>
      </c>
      <c r="DG252">
        <v>0.39</v>
      </c>
      <c r="DH252">
        <v>0.37</v>
      </c>
      <c r="DI252">
        <v>0.37</v>
      </c>
      <c r="DJ252">
        <v>0.36</v>
      </c>
      <c r="DK252">
        <v>0.36</v>
      </c>
      <c r="DL252">
        <v>0.34</v>
      </c>
      <c r="DM252">
        <v>0.33</v>
      </c>
      <c r="DN252">
        <v>0.33</v>
      </c>
    </row>
    <row r="253" spans="1:118" x14ac:dyDescent="0.45">
      <c r="A253" s="2" t="s">
        <v>24</v>
      </c>
      <c r="B253" t="s">
        <v>58</v>
      </c>
      <c r="D253">
        <v>10.97</v>
      </c>
      <c r="E253">
        <v>11.19</v>
      </c>
      <c r="F253">
        <v>7.39</v>
      </c>
      <c r="G253">
        <v>7.89</v>
      </c>
      <c r="H253">
        <v>17.829999999999998</v>
      </c>
      <c r="I253">
        <v>12.92</v>
      </c>
      <c r="J253">
        <v>13.63</v>
      </c>
      <c r="K253">
        <v>10.07</v>
      </c>
      <c r="L253">
        <v>12.49</v>
      </c>
      <c r="M253">
        <v>9.65</v>
      </c>
      <c r="N253">
        <v>9.4600000000000009</v>
      </c>
      <c r="O253">
        <v>5.49</v>
      </c>
      <c r="P253">
        <v>5.96</v>
      </c>
      <c r="Q253">
        <v>-7.17</v>
      </c>
      <c r="R253">
        <v>-6.66</v>
      </c>
      <c r="S253">
        <v>6.64</v>
      </c>
      <c r="T253">
        <v>5.7</v>
      </c>
      <c r="U253">
        <v>5.87</v>
      </c>
      <c r="V253">
        <v>5.42</v>
      </c>
      <c r="W253">
        <v>5.21</v>
      </c>
      <c r="X253">
        <v>6.27</v>
      </c>
      <c r="Y253">
        <v>5.77</v>
      </c>
      <c r="Z253">
        <v>5.7</v>
      </c>
      <c r="AA253">
        <v>4.08</v>
      </c>
      <c r="AB253">
        <v>4.3499999999999996</v>
      </c>
      <c r="AC253">
        <v>4.82</v>
      </c>
      <c r="AD253">
        <v>5.09</v>
      </c>
      <c r="AE253">
        <v>4.43</v>
      </c>
      <c r="AF253">
        <v>-8.32</v>
      </c>
      <c r="AG253">
        <v>4.09</v>
      </c>
      <c r="AH253">
        <v>4.16</v>
      </c>
      <c r="AI253">
        <v>-8.44</v>
      </c>
      <c r="AJ253">
        <v>-14.51</v>
      </c>
      <c r="AK253">
        <v>1.86</v>
      </c>
      <c r="AL253">
        <v>5.79</v>
      </c>
      <c r="AM253">
        <v>3.56</v>
      </c>
      <c r="AN253">
        <v>4.4400000000000004</v>
      </c>
      <c r="AO253">
        <v>6.02</v>
      </c>
      <c r="AP253">
        <v>2.37</v>
      </c>
      <c r="AQ253">
        <v>4.58</v>
      </c>
      <c r="AR253">
        <v>3.06</v>
      </c>
      <c r="AS253">
        <v>4.93</v>
      </c>
      <c r="AT253">
        <v>-1.17</v>
      </c>
      <c r="AU253">
        <v>4.74</v>
      </c>
      <c r="AV253">
        <v>6.81</v>
      </c>
      <c r="AW253">
        <v>6.23</v>
      </c>
      <c r="AX253">
        <v>7.36</v>
      </c>
      <c r="AY253">
        <v>3.09</v>
      </c>
      <c r="AZ253">
        <v>6.57</v>
      </c>
      <c r="BA253">
        <v>10</v>
      </c>
      <c r="BB253">
        <v>5.3</v>
      </c>
      <c r="BC253">
        <v>2.5099999999999998</v>
      </c>
      <c r="BD253">
        <v>8.69</v>
      </c>
      <c r="BE253">
        <v>14.53</v>
      </c>
      <c r="BF253">
        <v>12.99</v>
      </c>
      <c r="BG253">
        <v>9.58</v>
      </c>
      <c r="BH253">
        <v>11.81</v>
      </c>
      <c r="BI253">
        <v>10.039999999999999</v>
      </c>
      <c r="BJ253">
        <v>10.28</v>
      </c>
      <c r="BK253">
        <v>9.2899999999999991</v>
      </c>
      <c r="BL253">
        <v>9.64</v>
      </c>
      <c r="BM253">
        <v>10.53</v>
      </c>
      <c r="BN253">
        <v>9.23</v>
      </c>
      <c r="BO253">
        <v>-16.54</v>
      </c>
      <c r="BP253">
        <v>9.73</v>
      </c>
      <c r="BQ253">
        <v>9.42</v>
      </c>
      <c r="BR253">
        <v>9.75</v>
      </c>
      <c r="BS253">
        <v>9.4700000000000006</v>
      </c>
      <c r="BT253">
        <v>9.19</v>
      </c>
      <c r="BU253">
        <v>9.35</v>
      </c>
      <c r="BV253">
        <v>8.6</v>
      </c>
      <c r="BW253">
        <v>9.5299999999999994</v>
      </c>
      <c r="BX253">
        <v>9.6999999999999993</v>
      </c>
      <c r="BY253">
        <v>7.64</v>
      </c>
      <c r="BZ253">
        <v>9.26</v>
      </c>
      <c r="CA253">
        <v>-10.81</v>
      </c>
      <c r="CB253">
        <v>9.02</v>
      </c>
      <c r="CC253">
        <v>9.42</v>
      </c>
      <c r="CD253">
        <v>8.85</v>
      </c>
      <c r="CE253">
        <v>9.14</v>
      </c>
      <c r="CF253">
        <v>8.8800000000000008</v>
      </c>
      <c r="CG253">
        <v>9.02</v>
      </c>
      <c r="CH253">
        <v>8.35</v>
      </c>
      <c r="CI253">
        <v>10.33</v>
      </c>
      <c r="CJ253">
        <v>9.3000000000000007</v>
      </c>
      <c r="CK253">
        <v>10.06</v>
      </c>
      <c r="CL253">
        <v>10.15</v>
      </c>
      <c r="CM253">
        <v>9.61</v>
      </c>
      <c r="CN253">
        <v>9.49</v>
      </c>
      <c r="CO253">
        <v>9.3699999999999992</v>
      </c>
      <c r="CP253">
        <v>-7.85</v>
      </c>
      <c r="CQ253">
        <v>8.3699999999999992</v>
      </c>
      <c r="CR253">
        <v>9.39</v>
      </c>
      <c r="CS253">
        <v>9.26</v>
      </c>
      <c r="CT253">
        <v>7.49</v>
      </c>
      <c r="CU253">
        <v>9.1</v>
      </c>
      <c r="CV253">
        <v>5.42</v>
      </c>
      <c r="CW253">
        <v>8.11</v>
      </c>
      <c r="CX253">
        <v>7.06</v>
      </c>
      <c r="CY253">
        <v>3.73</v>
      </c>
      <c r="CZ253">
        <v>5.48</v>
      </c>
      <c r="DA253">
        <v>6.8</v>
      </c>
      <c r="DB253">
        <v>10.17</v>
      </c>
      <c r="DC253">
        <v>8.69</v>
      </c>
      <c r="DD253">
        <v>7.3</v>
      </c>
      <c r="DE253">
        <v>10.27</v>
      </c>
      <c r="DF253">
        <v>14.65</v>
      </c>
      <c r="DG253">
        <v>8.91</v>
      </c>
      <c r="DH253">
        <v>10.38</v>
      </c>
      <c r="DI253">
        <v>11.19</v>
      </c>
      <c r="DJ253">
        <v>6.38</v>
      </c>
      <c r="DK253">
        <v>9.7100000000000009</v>
      </c>
      <c r="DL253">
        <v>11.01</v>
      </c>
      <c r="DM253">
        <v>10.93</v>
      </c>
      <c r="DN253">
        <v>9.5299999999999994</v>
      </c>
    </row>
    <row r="254" spans="1:118" x14ac:dyDescent="0.45">
      <c r="A254" s="2" t="s">
        <v>24</v>
      </c>
      <c r="B254" t="s">
        <v>59</v>
      </c>
      <c r="G254" s="4">
        <v>9.5500000000000002E-2</v>
      </c>
      <c r="H254" s="4">
        <v>0.11269999999999999</v>
      </c>
      <c r="I254" s="4">
        <v>0.1159</v>
      </c>
      <c r="J254" s="4">
        <v>0.1244</v>
      </c>
      <c r="K254" s="4">
        <v>0.21970000000000001</v>
      </c>
      <c r="L254" s="4">
        <v>0.20649999999999999</v>
      </c>
      <c r="M254" s="4">
        <v>0.2281</v>
      </c>
      <c r="N254" s="4">
        <v>0.24740000000000001</v>
      </c>
      <c r="O254" s="4">
        <v>8.0199999999999994E-2</v>
      </c>
      <c r="P254" s="4">
        <v>0.17169999999999999</v>
      </c>
      <c r="Q254" s="4">
        <v>2.6499999999999999E-2</v>
      </c>
      <c r="R254" s="4">
        <v>-3.7199999999999997E-2</v>
      </c>
      <c r="S254" s="4">
        <v>-2.8000000000000001E-2</v>
      </c>
      <c r="T254" s="4">
        <v>-1.95E-2</v>
      </c>
      <c r="U254" s="4">
        <v>3.6700000000000003E-2</v>
      </c>
      <c r="V254" s="4">
        <v>9.01E-2</v>
      </c>
      <c r="W254" s="4">
        <v>8.6599999999999996E-2</v>
      </c>
      <c r="X254" s="4">
        <v>9.0300000000000005E-2</v>
      </c>
      <c r="Y254" s="4">
        <v>9.1800000000000007E-2</v>
      </c>
      <c r="Z254" s="4">
        <v>8.5300000000000001E-2</v>
      </c>
      <c r="AA254" s="4">
        <v>8.1299999999999997E-2</v>
      </c>
      <c r="AB254" s="4">
        <v>7.0999999999999994E-2</v>
      </c>
      <c r="AC254" s="4">
        <v>6.1199999999999997E-2</v>
      </c>
      <c r="AD254" s="4">
        <v>5.6000000000000001E-2</v>
      </c>
      <c r="AE254" s="4">
        <v>5.6300000000000003E-2</v>
      </c>
      <c r="AF254" s="4">
        <v>4.7000000000000002E-3</v>
      </c>
      <c r="AG254" s="4">
        <v>4.3E-3</v>
      </c>
      <c r="AH254" s="4">
        <v>3.8E-3</v>
      </c>
      <c r="AI254" s="4">
        <v>-3.6400000000000002E-2</v>
      </c>
      <c r="AJ254" s="4">
        <v>1.1900000000000001E-2</v>
      </c>
      <c r="AK254" s="4">
        <v>1.8E-3</v>
      </c>
      <c r="AL254" s="4">
        <v>8.3999999999999995E-3</v>
      </c>
      <c r="AM254" s="4">
        <v>5.2600000000000001E-2</v>
      </c>
      <c r="AN254" s="4">
        <v>5.9700000000000003E-2</v>
      </c>
      <c r="AO254" s="4">
        <v>7.17E-2</v>
      </c>
      <c r="AP254" s="4">
        <v>6.6400000000000001E-2</v>
      </c>
      <c r="AQ254" s="4">
        <v>6.2300000000000001E-2</v>
      </c>
      <c r="AR254" s="4">
        <v>6.1100000000000002E-2</v>
      </c>
      <c r="AS254" s="4">
        <v>5.6399999999999999E-2</v>
      </c>
      <c r="AT254" s="4">
        <v>3.8800000000000001E-2</v>
      </c>
      <c r="AU254" s="4">
        <v>5.2999999999999999E-2</v>
      </c>
      <c r="AV254" s="4">
        <v>6.5199999999999994E-2</v>
      </c>
      <c r="AW254" s="4">
        <v>6.7100000000000007E-2</v>
      </c>
      <c r="AX254" s="4">
        <v>9.0399999999999994E-2</v>
      </c>
      <c r="AY254" s="4">
        <v>7.8299999999999995E-2</v>
      </c>
      <c r="AZ254" s="4">
        <v>8.0199999999999994E-2</v>
      </c>
      <c r="BA254" s="4">
        <v>8.9300000000000004E-2</v>
      </c>
      <c r="BB254" s="4">
        <v>8.8999999999999996E-2</v>
      </c>
      <c r="BC254" s="4">
        <v>7.4800000000000005E-2</v>
      </c>
      <c r="BD254" s="4">
        <v>7.3800000000000004E-2</v>
      </c>
      <c r="BE254" s="4">
        <v>6.9199999999999998E-2</v>
      </c>
      <c r="BF254" s="4">
        <v>7.2300000000000003E-2</v>
      </c>
      <c r="BG254" s="4">
        <v>8.4699999999999998E-2</v>
      </c>
      <c r="BH254" s="4">
        <v>8.8499999999999995E-2</v>
      </c>
      <c r="BI254" s="4">
        <v>8.3299999999999999E-2</v>
      </c>
      <c r="BJ254" s="4">
        <v>8.0500000000000002E-2</v>
      </c>
      <c r="BK254" s="4">
        <v>8.2500000000000004E-2</v>
      </c>
      <c r="BL254" s="4">
        <v>8.3900000000000002E-2</v>
      </c>
      <c r="BM254" s="4">
        <v>8.3799999999999999E-2</v>
      </c>
      <c r="BN254" s="4">
        <v>7.85E-2</v>
      </c>
      <c r="BO254" s="4">
        <v>1.32E-2</v>
      </c>
      <c r="BP254" s="4">
        <v>1.21E-2</v>
      </c>
      <c r="BQ254" s="4">
        <v>1.0999999999999999E-2</v>
      </c>
      <c r="BR254" s="4">
        <v>1.2999999999999999E-2</v>
      </c>
      <c r="BS254" s="4">
        <v>8.4400000000000003E-2</v>
      </c>
      <c r="BT254" s="4">
        <v>8.7099999999999997E-2</v>
      </c>
      <c r="BU254" s="4">
        <v>8.9599999999999999E-2</v>
      </c>
      <c r="BV254" s="4">
        <v>8.5400000000000004E-2</v>
      </c>
      <c r="BW254" s="4">
        <v>8.4400000000000003E-2</v>
      </c>
      <c r="BX254" s="4">
        <v>8.0600000000000005E-2</v>
      </c>
      <c r="BY254" s="4">
        <v>8.2299999999999998E-2</v>
      </c>
      <c r="BZ254" s="4">
        <v>8.3299999999999999E-2</v>
      </c>
      <c r="CA254" s="4">
        <v>3.1600000000000003E-2</v>
      </c>
      <c r="CB254" s="4">
        <v>3.0099999999999998E-2</v>
      </c>
      <c r="CC254" s="4">
        <v>2.8400000000000002E-2</v>
      </c>
      <c r="CD254" s="4">
        <v>2.69E-2</v>
      </c>
      <c r="CE254" s="4">
        <v>8.5000000000000006E-2</v>
      </c>
      <c r="CF254" s="4">
        <v>8.3000000000000004E-2</v>
      </c>
      <c r="CG254" s="4">
        <v>7.8700000000000006E-2</v>
      </c>
      <c r="CH254" s="4">
        <v>8.2799999999999999E-2</v>
      </c>
      <c r="CI254" s="4">
        <v>8.7400000000000005E-2</v>
      </c>
      <c r="CJ254" s="4">
        <v>8.8200000000000001E-2</v>
      </c>
      <c r="CK254" s="4">
        <v>8.7300000000000003E-2</v>
      </c>
      <c r="CL254" s="4">
        <v>8.7400000000000005E-2</v>
      </c>
      <c r="CM254" s="4">
        <v>8.8499999999999995E-2</v>
      </c>
      <c r="CN254" s="4">
        <v>9.2999999999999999E-2</v>
      </c>
      <c r="CO254" s="4">
        <v>9.5200000000000007E-2</v>
      </c>
      <c r="CP254" s="4">
        <v>5.11E-2</v>
      </c>
      <c r="CQ254" s="4">
        <v>4.9399999999999999E-2</v>
      </c>
      <c r="CR254" s="4">
        <v>4.8399999999999999E-2</v>
      </c>
      <c r="CS254" s="4">
        <v>4.5100000000000001E-2</v>
      </c>
      <c r="CT254" s="4">
        <v>9.2700000000000005E-2</v>
      </c>
      <c r="CU254" s="4">
        <v>9.5100000000000004E-2</v>
      </c>
      <c r="CV254" s="4">
        <v>8.7400000000000005E-2</v>
      </c>
      <c r="CW254" s="4">
        <v>7.9000000000000001E-2</v>
      </c>
      <c r="CX254" s="4">
        <v>7.7399999999999997E-2</v>
      </c>
      <c r="CY254" s="4">
        <v>6.7100000000000007E-2</v>
      </c>
      <c r="CZ254" s="4">
        <v>6.7799999999999999E-2</v>
      </c>
      <c r="DA254" s="4">
        <v>6.2700000000000006E-2</v>
      </c>
      <c r="DB254" s="4">
        <v>6.8500000000000005E-2</v>
      </c>
      <c r="DC254" s="4">
        <v>7.8799999999999995E-2</v>
      </c>
      <c r="DD254" s="4">
        <v>8.9700000000000002E-2</v>
      </c>
      <c r="DE254" s="4">
        <v>0.1071</v>
      </c>
      <c r="DF254" s="4">
        <v>0.13189999999999999</v>
      </c>
      <c r="DG254" s="4">
        <v>0.12839999999999999</v>
      </c>
      <c r="DH254" s="4">
        <v>0.13250000000000001</v>
      </c>
      <c r="DI254" s="4">
        <v>0.13450000000000001</v>
      </c>
      <c r="DJ254" s="4">
        <v>0.10680000000000001</v>
      </c>
      <c r="DK254" s="4">
        <v>0.10979999999999999</v>
      </c>
      <c r="DL254" s="4">
        <v>0.108</v>
      </c>
      <c r="DM254" s="4">
        <v>0.1056</v>
      </c>
    </row>
    <row r="255" spans="1:118" x14ac:dyDescent="0.45">
      <c r="A255" s="2" t="s">
        <v>24</v>
      </c>
      <c r="B255" t="s">
        <v>62</v>
      </c>
      <c r="C255" s="4">
        <v>1.9E-2</v>
      </c>
      <c r="D255" s="4">
        <v>1.7999999999999999E-2</v>
      </c>
      <c r="E255" s="4">
        <v>1.7999999999999999E-2</v>
      </c>
      <c r="F255" s="4">
        <v>1.7000000000000001E-2</v>
      </c>
      <c r="G255" s="4">
        <v>1.4999999999999999E-2</v>
      </c>
      <c r="H255" s="4">
        <v>1.4999999999999999E-2</v>
      </c>
      <c r="I255" s="4">
        <v>1.2999999999999999E-2</v>
      </c>
      <c r="J255" s="4">
        <v>1.2E-2</v>
      </c>
      <c r="K255" s="4">
        <v>0.01</v>
      </c>
      <c r="L255" s="4">
        <v>0.01</v>
      </c>
      <c r="M255" s="4">
        <v>0.01</v>
      </c>
      <c r="N255" s="4">
        <v>1.2E-2</v>
      </c>
      <c r="O255" s="4">
        <v>0.01</v>
      </c>
      <c r="P255" s="4">
        <v>1.2E-2</v>
      </c>
      <c r="Q255" s="4">
        <v>1.0999999999999999E-2</v>
      </c>
      <c r="R255" s="4">
        <v>0.02</v>
      </c>
      <c r="S255" s="4">
        <v>1.7999999999999999E-2</v>
      </c>
      <c r="T255" s="4">
        <v>3.5000000000000003E-2</v>
      </c>
      <c r="U255" s="4">
        <v>2.9000000000000001E-2</v>
      </c>
      <c r="V255" s="4">
        <v>2.1999999999999999E-2</v>
      </c>
      <c r="W255" s="4">
        <v>2.1999999999999999E-2</v>
      </c>
      <c r="X255" s="4">
        <v>0.02</v>
      </c>
      <c r="Y255" s="4">
        <v>1.7999999999999999E-2</v>
      </c>
      <c r="Z255" s="4">
        <v>2.3E-2</v>
      </c>
      <c r="AA255" s="4">
        <v>2.1999999999999999E-2</v>
      </c>
      <c r="AB255" s="4">
        <v>2.1000000000000001E-2</v>
      </c>
      <c r="AC255" s="4">
        <v>2.3E-2</v>
      </c>
      <c r="AD255" s="4">
        <v>2.9000000000000001E-2</v>
      </c>
      <c r="AE255" s="4">
        <v>3.4000000000000002E-2</v>
      </c>
      <c r="AF255" s="4">
        <v>0.06</v>
      </c>
      <c r="AG255" s="4">
        <v>3.9E-2</v>
      </c>
      <c r="AH255" s="4">
        <v>0.03</v>
      </c>
      <c r="AI255" s="4">
        <v>2.4E-2</v>
      </c>
      <c r="AJ255" s="4">
        <v>2.1000000000000001E-2</v>
      </c>
      <c r="AK255" s="4">
        <v>1.9E-2</v>
      </c>
      <c r="AL255" s="4">
        <v>1.9E-2</v>
      </c>
      <c r="AM255" s="4">
        <v>1.7000000000000001E-2</v>
      </c>
      <c r="AN255" s="4">
        <v>1.7999999999999999E-2</v>
      </c>
      <c r="AO255" s="4">
        <v>1.6E-2</v>
      </c>
      <c r="AP255" s="4">
        <v>1.4999999999999999E-2</v>
      </c>
      <c r="AQ255" s="4">
        <v>1.2999999999999999E-2</v>
      </c>
      <c r="AR255" s="4">
        <v>1.4999999999999999E-2</v>
      </c>
      <c r="AS255" s="4">
        <v>1.7000000000000001E-2</v>
      </c>
      <c r="AT255" s="4">
        <v>1.4999999999999999E-2</v>
      </c>
      <c r="AU255" s="4">
        <v>1.4E-2</v>
      </c>
      <c r="AV255" s="4">
        <v>1.2999999999999999E-2</v>
      </c>
      <c r="AW255" s="4">
        <v>1.0999999999999999E-2</v>
      </c>
      <c r="AX255" s="4">
        <v>1.2E-2</v>
      </c>
      <c r="AY255" s="4">
        <v>1.2999999999999999E-2</v>
      </c>
      <c r="AZ255" s="4">
        <v>1.4E-2</v>
      </c>
      <c r="BA255" s="4">
        <v>1.4999999999999999E-2</v>
      </c>
      <c r="BB255" s="4">
        <v>1.2E-2</v>
      </c>
      <c r="BC255" s="4">
        <v>1.6E-2</v>
      </c>
      <c r="BD255" s="4">
        <v>2.4E-2</v>
      </c>
      <c r="BE255" s="4">
        <v>1.9E-2</v>
      </c>
      <c r="BF255" s="4">
        <v>1.4E-2</v>
      </c>
      <c r="BG255" s="4">
        <v>1.6E-2</v>
      </c>
      <c r="BH255" s="4">
        <v>1.2999999999999999E-2</v>
      </c>
      <c r="BI255" s="4">
        <v>1.4999999999999999E-2</v>
      </c>
      <c r="BJ255" s="4">
        <v>1.4999999999999999E-2</v>
      </c>
      <c r="BK255" s="4">
        <v>1.4E-2</v>
      </c>
      <c r="BL255" s="4">
        <v>1.4E-2</v>
      </c>
      <c r="BM255" s="4">
        <v>1.4999999999999999E-2</v>
      </c>
      <c r="BN255" s="4">
        <v>1.7999999999999999E-2</v>
      </c>
      <c r="BO255" s="4">
        <v>1.9E-2</v>
      </c>
      <c r="BP255" s="4">
        <v>1.7000000000000001E-2</v>
      </c>
      <c r="BQ255" s="4">
        <v>2.1999999999999999E-2</v>
      </c>
      <c r="BR255" s="4">
        <v>2.3E-2</v>
      </c>
      <c r="BS255" s="4">
        <v>2.3E-2</v>
      </c>
      <c r="BT255" s="4">
        <v>1.7999999999999999E-2</v>
      </c>
      <c r="BU255" s="4">
        <v>1.7999999999999999E-2</v>
      </c>
      <c r="BV255" s="4">
        <v>1.7999999999999999E-2</v>
      </c>
      <c r="BW255" s="4">
        <v>1.6E-2</v>
      </c>
      <c r="BX255" s="4">
        <v>1.6E-2</v>
      </c>
      <c r="BY255" s="4">
        <v>1.7000000000000001E-2</v>
      </c>
      <c r="BZ255" s="4">
        <v>1.7000000000000001E-2</v>
      </c>
      <c r="CA255" s="4">
        <v>1.7999999999999999E-2</v>
      </c>
      <c r="CB255" s="4">
        <v>1.9E-2</v>
      </c>
      <c r="CC255" s="4">
        <v>1.7999999999999999E-2</v>
      </c>
      <c r="CD255" s="4">
        <v>2.1000000000000001E-2</v>
      </c>
      <c r="CE255" s="4">
        <v>2.1000000000000001E-2</v>
      </c>
      <c r="CF255" s="4">
        <v>2.3E-2</v>
      </c>
      <c r="CG255" s="4">
        <v>2.3E-2</v>
      </c>
      <c r="CH255" s="4">
        <v>2.1000000000000001E-2</v>
      </c>
      <c r="CI255" s="4">
        <v>1.7999999999999999E-2</v>
      </c>
      <c r="CJ255" s="4">
        <v>1.7000000000000001E-2</v>
      </c>
      <c r="CK255" s="4">
        <v>1.7000000000000001E-2</v>
      </c>
      <c r="CL255" s="4">
        <v>1.6E-2</v>
      </c>
      <c r="CM255" s="4">
        <v>1.6E-2</v>
      </c>
      <c r="CN255" s="4">
        <v>1.9E-2</v>
      </c>
      <c r="CO255" s="4">
        <v>2.5000000000000001E-2</v>
      </c>
      <c r="CP255" s="4">
        <v>2.4E-2</v>
      </c>
      <c r="CQ255" s="4">
        <v>3.3000000000000002E-2</v>
      </c>
      <c r="CR255" s="4">
        <v>0.03</v>
      </c>
      <c r="CS255" s="4">
        <v>3.1E-2</v>
      </c>
      <c r="CT255" s="4">
        <v>3.5999999999999997E-2</v>
      </c>
      <c r="CU255" s="4">
        <v>3.6999999999999998E-2</v>
      </c>
      <c r="CV255" s="4">
        <v>7.3999999999999996E-2</v>
      </c>
      <c r="CW255" s="4">
        <v>6.9000000000000006E-2</v>
      </c>
      <c r="CX255" s="4">
        <v>6.8000000000000005E-2</v>
      </c>
      <c r="CY255" s="4">
        <v>0.05</v>
      </c>
      <c r="CZ255" s="4">
        <v>4.1000000000000002E-2</v>
      </c>
      <c r="DA255" s="4">
        <v>0.04</v>
      </c>
      <c r="DB255" s="4">
        <v>4.5999999999999999E-2</v>
      </c>
      <c r="DC255" s="4">
        <v>4.8000000000000001E-2</v>
      </c>
      <c r="DD255" s="4">
        <v>3.7999999999999999E-2</v>
      </c>
      <c r="DE255" s="4">
        <v>3.5000000000000003E-2</v>
      </c>
      <c r="DF255" s="4">
        <v>3.2000000000000001E-2</v>
      </c>
      <c r="DG255" s="4">
        <v>3.1E-2</v>
      </c>
      <c r="DH255" s="4">
        <v>3.3000000000000002E-2</v>
      </c>
      <c r="DI255" s="4">
        <v>2.8000000000000001E-2</v>
      </c>
      <c r="DJ255" s="4">
        <v>2.8000000000000001E-2</v>
      </c>
      <c r="DK255" s="4">
        <v>3.1E-2</v>
      </c>
      <c r="DL255" s="4">
        <v>2.7E-2</v>
      </c>
      <c r="DM255" s="4">
        <v>2.9000000000000001E-2</v>
      </c>
      <c r="DN255" s="4">
        <v>2.6499999999999999E-2</v>
      </c>
    </row>
    <row r="256" spans="1:118" x14ac:dyDescent="0.45">
      <c r="A256" s="2" t="s">
        <v>24</v>
      </c>
      <c r="B256" t="s">
        <v>63</v>
      </c>
      <c r="D256" s="4">
        <v>0.26900000000000002</v>
      </c>
      <c r="E256" s="4">
        <v>0.27600000000000002</v>
      </c>
      <c r="F256" s="4">
        <v>0.46</v>
      </c>
      <c r="G256" s="4">
        <v>0.41799999999999998</v>
      </c>
      <c r="H256" s="4">
        <v>0.17</v>
      </c>
      <c r="I256" s="4">
        <v>0.22500000000000001</v>
      </c>
      <c r="J256" s="4">
        <v>0.215</v>
      </c>
      <c r="K256" s="4">
        <v>0.27300000000000002</v>
      </c>
      <c r="L256" s="4">
        <v>0.20899999999999999</v>
      </c>
      <c r="M256" s="4">
        <v>0.20100000000000001</v>
      </c>
      <c r="N256" s="4">
        <v>0.186</v>
      </c>
      <c r="O256" s="4">
        <v>0.377</v>
      </c>
      <c r="P256" s="4">
        <v>0.38700000000000001</v>
      </c>
      <c r="Q256" s="4">
        <v>-0.184</v>
      </c>
      <c r="R256" s="4">
        <v>-0.16200000000000001</v>
      </c>
      <c r="S256" s="4">
        <v>0.25800000000000001</v>
      </c>
      <c r="T256" s="4">
        <v>0.26300000000000001</v>
      </c>
      <c r="U256" s="4">
        <v>0.249</v>
      </c>
      <c r="V256" s="4">
        <v>0.25800000000000001</v>
      </c>
      <c r="W256" s="4">
        <v>0.28299999999999997</v>
      </c>
      <c r="X256" s="4">
        <v>0.19600000000000001</v>
      </c>
      <c r="Y256" s="4">
        <v>0.245</v>
      </c>
      <c r="Z256" s="4">
        <v>0.27700000000000002</v>
      </c>
      <c r="AA256" s="4">
        <v>0.40799999999999997</v>
      </c>
      <c r="AB256" s="4">
        <v>0.40799999999999997</v>
      </c>
      <c r="AC256" s="4">
        <v>0.36699999999999999</v>
      </c>
      <c r="AD256" s="4">
        <v>0.313</v>
      </c>
      <c r="AE256" s="4">
        <v>0.34200000000000003</v>
      </c>
      <c r="AF256" s="4">
        <v>-0.14399999999999999</v>
      </c>
      <c r="AG256" s="4">
        <v>0.20799999999999999</v>
      </c>
      <c r="AH256" s="4">
        <v>0.20300000000000001</v>
      </c>
      <c r="AI256" s="4">
        <v>-0.06</v>
      </c>
      <c r="AJ256" s="4">
        <v>-3.9E-2</v>
      </c>
      <c r="AK256" s="4">
        <v>3.75</v>
      </c>
      <c r="AL256" s="4">
        <v>0.13200000000000001</v>
      </c>
      <c r="AM256" s="4">
        <v>0.16700000000000001</v>
      </c>
      <c r="AN256" s="4">
        <v>0.14399999999999999</v>
      </c>
      <c r="AO256" s="4">
        <v>0.129</v>
      </c>
      <c r="AP256" s="4">
        <v>0.41699999999999998</v>
      </c>
      <c r="AQ256" s="4">
        <v>0.16</v>
      </c>
      <c r="AR256" s="4">
        <v>0.3</v>
      </c>
      <c r="AS256" s="4">
        <v>0.192</v>
      </c>
      <c r="AT256" s="4">
        <v>-0.39500000000000002</v>
      </c>
      <c r="AU256" s="4">
        <v>8.7999999999999995E-2</v>
      </c>
      <c r="AV256" s="4">
        <v>0.14399999999999999</v>
      </c>
      <c r="AW256" s="4">
        <v>0.17</v>
      </c>
      <c r="AX256" s="4">
        <v>0.14399999999999999</v>
      </c>
      <c r="AY256" s="4">
        <v>0.17</v>
      </c>
      <c r="AZ256" s="4">
        <v>0.16</v>
      </c>
      <c r="BA256" s="4">
        <v>0.107</v>
      </c>
      <c r="BB256" s="4">
        <v>0.23400000000000001</v>
      </c>
      <c r="BC256" s="4">
        <v>0.53600000000000003</v>
      </c>
      <c r="BD256" s="4">
        <v>0.15</v>
      </c>
      <c r="BE256" s="4">
        <v>9.2999999999999999E-2</v>
      </c>
      <c r="BF256" s="4">
        <v>0.124</v>
      </c>
      <c r="BG256" s="4">
        <v>0.13800000000000001</v>
      </c>
      <c r="BH256" s="4">
        <v>0.12</v>
      </c>
      <c r="BI256" s="4">
        <v>0.13200000000000001</v>
      </c>
      <c r="BJ256" s="4">
        <v>0.13500000000000001</v>
      </c>
      <c r="BK256" s="4">
        <v>0.13300000000000001</v>
      </c>
      <c r="BL256" s="4">
        <v>0.128</v>
      </c>
      <c r="BM256" s="4">
        <v>0.124</v>
      </c>
      <c r="BN256" s="4">
        <v>0.154</v>
      </c>
      <c r="BO256" s="4">
        <v>-8.6999999999999994E-2</v>
      </c>
      <c r="BP256" s="4">
        <v>0.14199999999999999</v>
      </c>
      <c r="BQ256" s="4">
        <v>0.13800000000000001</v>
      </c>
      <c r="BR256" s="4">
        <v>0.157</v>
      </c>
      <c r="BS256" s="4">
        <v>0.153</v>
      </c>
      <c r="BT256" s="4">
        <v>0.16500000000000001</v>
      </c>
      <c r="BU256" s="4">
        <v>0.159</v>
      </c>
      <c r="BV256" s="4">
        <v>0.186</v>
      </c>
      <c r="BW256" s="4">
        <v>0.17899999999999999</v>
      </c>
      <c r="BX256" s="4">
        <v>0.16700000000000001</v>
      </c>
      <c r="BY256" s="4">
        <v>0.156</v>
      </c>
      <c r="BZ256" s="4">
        <v>0.192</v>
      </c>
      <c r="CA256" s="4">
        <v>-0.15</v>
      </c>
      <c r="CB256" s="4">
        <v>0.19400000000000001</v>
      </c>
      <c r="CC256" s="4">
        <v>0.183</v>
      </c>
      <c r="CD256" s="4">
        <v>0.223</v>
      </c>
      <c r="CE256" s="4">
        <v>0.19900000000000001</v>
      </c>
      <c r="CF256" s="4">
        <v>0.21</v>
      </c>
      <c r="CG256" s="4">
        <v>0.185</v>
      </c>
      <c r="CH256" s="4">
        <v>0.19800000000000001</v>
      </c>
      <c r="CI256" s="4">
        <v>0.187</v>
      </c>
      <c r="CJ256" s="4">
        <v>0.2</v>
      </c>
      <c r="CK256" s="4">
        <v>0.185</v>
      </c>
      <c r="CL256" s="4">
        <v>0.20499999999999999</v>
      </c>
      <c r="CM256" s="4">
        <v>0.193</v>
      </c>
      <c r="CN256" s="4">
        <v>0.187</v>
      </c>
      <c r="CO256" s="4">
        <v>0.17799999999999999</v>
      </c>
      <c r="CP256" s="4">
        <v>-0.2</v>
      </c>
      <c r="CQ256" s="4">
        <v>0.22800000000000001</v>
      </c>
      <c r="CR256" s="4">
        <v>0.19800000000000001</v>
      </c>
      <c r="CS256" s="4">
        <v>0.19500000000000001</v>
      </c>
      <c r="CT256" s="4">
        <v>0.246</v>
      </c>
      <c r="CU256" s="4">
        <v>0.19800000000000001</v>
      </c>
      <c r="CV256" s="4">
        <v>0.36099999999999999</v>
      </c>
      <c r="CW256" s="4">
        <v>0.219</v>
      </c>
      <c r="CX256" s="4">
        <v>0.252</v>
      </c>
      <c r="CY256" s="4">
        <v>0.432</v>
      </c>
      <c r="CZ256" s="4">
        <v>0.38</v>
      </c>
      <c r="DA256" s="4">
        <v>0.32</v>
      </c>
      <c r="DB256" s="4">
        <v>0.186</v>
      </c>
      <c r="DC256" s="4">
        <v>0.19400000000000001</v>
      </c>
      <c r="DD256" s="4">
        <v>0.252</v>
      </c>
      <c r="DE256" s="4">
        <v>0.16400000000000001</v>
      </c>
      <c r="DF256" s="4">
        <v>0.129</v>
      </c>
      <c r="DG256" s="4">
        <v>0.22600000000000001</v>
      </c>
      <c r="DH256" s="4">
        <v>0.182</v>
      </c>
      <c r="DI256" s="4">
        <v>0.16600000000000001</v>
      </c>
      <c r="DJ256" s="4">
        <v>0.35399999999999998</v>
      </c>
      <c r="DK256" s="4">
        <v>0.215</v>
      </c>
      <c r="DL256" s="4">
        <v>0.17799999999999999</v>
      </c>
      <c r="DM256" s="4">
        <v>0.17799999999999999</v>
      </c>
      <c r="DN256" s="4">
        <v>0.2475</v>
      </c>
    </row>
    <row r="257" spans="1:118" x14ac:dyDescent="0.45">
      <c r="A257" s="2" t="s">
        <v>24</v>
      </c>
      <c r="B257" t="s">
        <v>60</v>
      </c>
      <c r="K257" s="4">
        <v>2.0500000000000001E-2</v>
      </c>
      <c r="L257" s="4">
        <v>2.63E-2</v>
      </c>
      <c r="M257" s="4">
        <v>9.1999999999999998E-3</v>
      </c>
      <c r="N257" s="4">
        <v>8.8999999999999999E-3</v>
      </c>
      <c r="O257" s="4">
        <v>2.7000000000000001E-3</v>
      </c>
      <c r="P257" s="4">
        <v>-7.0000000000000001E-3</v>
      </c>
      <c r="Q257" s="4">
        <v>-5.7000000000000002E-3</v>
      </c>
      <c r="R257" s="4">
        <v>-0.7268</v>
      </c>
      <c r="S257" s="4">
        <v>-0.73450000000000004</v>
      </c>
      <c r="T257" s="4">
        <v>-0.73199999999999998</v>
      </c>
      <c r="U257" s="4">
        <v>-0.72940000000000005</v>
      </c>
      <c r="V257" s="4">
        <v>-7.7999999999999996E-3</v>
      </c>
      <c r="W257" s="4">
        <v>-3.5000000000000001E-3</v>
      </c>
      <c r="X257" s="4">
        <v>-3.3999999999999998E-3</v>
      </c>
      <c r="Y257" s="4">
        <v>-3.7000000000000002E-3</v>
      </c>
      <c r="Z257" s="4">
        <v>-5.4999999999999997E-3</v>
      </c>
      <c r="AA257" s="4">
        <v>-5.0000000000000001E-3</v>
      </c>
      <c r="AB257" s="4">
        <v>-6.1000000000000004E-3</v>
      </c>
      <c r="AC257" s="4">
        <v>-6.4000000000000003E-3</v>
      </c>
      <c r="AD257" s="4">
        <v>2.5000000000000001E-3</v>
      </c>
      <c r="AE257" s="4">
        <v>2.3E-3</v>
      </c>
      <c r="AF257" s="4">
        <v>5.0000000000000001E-3</v>
      </c>
      <c r="AG257" s="4">
        <v>5.3E-3</v>
      </c>
      <c r="AH257" s="4">
        <v>-0.2261</v>
      </c>
      <c r="AI257" s="4">
        <v>-0.22589999999999999</v>
      </c>
      <c r="AJ257" s="4">
        <v>-0.22600000000000001</v>
      </c>
      <c r="AK257" s="4">
        <v>-0.2261</v>
      </c>
      <c r="AL257" s="4">
        <v>-1.5E-3</v>
      </c>
      <c r="AM257" s="4">
        <v>-1.5E-3</v>
      </c>
      <c r="AN257" s="4">
        <v>-4.4000000000000003E-3</v>
      </c>
      <c r="AO257" s="4">
        <v>-5.1000000000000004E-3</v>
      </c>
      <c r="AP257" s="4">
        <v>-5.0000000000000001E-3</v>
      </c>
      <c r="AQ257" s="4">
        <v>-5.1999999999999998E-3</v>
      </c>
      <c r="AR257" s="4">
        <v>-3.5999999999999999E-3</v>
      </c>
      <c r="AS257" s="4">
        <v>-5.4000000000000003E-3</v>
      </c>
      <c r="AT257" s="4">
        <v>-0.14979999999999999</v>
      </c>
      <c r="AU257" s="4">
        <v>-0.14940000000000001</v>
      </c>
      <c r="AV257" s="4">
        <v>-0.1474</v>
      </c>
      <c r="AW257" s="4">
        <v>-0.1449</v>
      </c>
      <c r="AX257" s="4">
        <v>-5.3400000000000003E-2</v>
      </c>
      <c r="AY257" s="4">
        <v>-5.3400000000000003E-2</v>
      </c>
      <c r="AZ257" s="4">
        <v>-1.2500000000000001E-2</v>
      </c>
      <c r="BA257" s="4">
        <v>-1.03E-2</v>
      </c>
      <c r="BB257" s="4">
        <v>4.24E-2</v>
      </c>
      <c r="BC257" s="4">
        <v>8.2299999999999998E-2</v>
      </c>
      <c r="BD257" s="4">
        <v>4.5499999999999999E-2</v>
      </c>
      <c r="BE257" s="4">
        <v>4.3499999999999997E-2</v>
      </c>
      <c r="BF257" s="4">
        <v>4.0800000000000003E-2</v>
      </c>
      <c r="BG257" s="4">
        <v>-2E-3</v>
      </c>
      <c r="BH257" s="4">
        <v>-3.7000000000000002E-3</v>
      </c>
      <c r="BI257" s="4">
        <v>-4.7000000000000002E-3</v>
      </c>
      <c r="BJ257" s="4">
        <v>1.4E-2</v>
      </c>
      <c r="BK257" s="4">
        <v>4.41E-2</v>
      </c>
      <c r="BL257" s="4">
        <v>6.83E-2</v>
      </c>
      <c r="BM257" s="4">
        <v>7.5200000000000003E-2</v>
      </c>
      <c r="BN257" s="4">
        <v>7.1400000000000005E-2</v>
      </c>
      <c r="BO257" s="4">
        <v>7.8100000000000003E-2</v>
      </c>
      <c r="BP257" s="4">
        <v>6.1600000000000002E-2</v>
      </c>
      <c r="BQ257" s="4">
        <v>7.1300000000000002E-2</v>
      </c>
      <c r="BR257" s="4">
        <v>7.6799999999999993E-2</v>
      </c>
      <c r="BS257" s="4">
        <v>5.8999999999999997E-2</v>
      </c>
      <c r="BT257" s="4">
        <v>7.1599999999999997E-2</v>
      </c>
      <c r="BU257" s="4">
        <v>6.6199999999999995E-2</v>
      </c>
      <c r="BV257" s="4">
        <v>5.91E-2</v>
      </c>
      <c r="BW257" s="4">
        <v>5.0700000000000002E-2</v>
      </c>
      <c r="BX257" s="4">
        <v>3.8399999999999997E-2</v>
      </c>
      <c r="BY257" s="4">
        <v>3.5700000000000003E-2</v>
      </c>
      <c r="BZ257" s="4">
        <v>3.3500000000000002E-2</v>
      </c>
      <c r="CA257" s="4">
        <v>3.5099999999999999E-2</v>
      </c>
      <c r="CB257" s="4">
        <v>3.09E-2</v>
      </c>
      <c r="CC257" s="4">
        <v>3.0700000000000002E-2</v>
      </c>
      <c r="CD257" s="4">
        <v>3.1800000000000002E-2</v>
      </c>
      <c r="CE257" s="4">
        <v>3.39E-2</v>
      </c>
      <c r="CF257" s="4">
        <v>0.05</v>
      </c>
      <c r="CG257" s="4">
        <v>4.7100000000000003E-2</v>
      </c>
      <c r="CH257" s="4">
        <v>4.8800000000000003E-2</v>
      </c>
      <c r="CI257" s="4">
        <v>4.65E-2</v>
      </c>
      <c r="CJ257" s="4">
        <v>4.0300000000000002E-2</v>
      </c>
      <c r="CK257" s="4">
        <v>4.0099999999999997E-2</v>
      </c>
      <c r="CL257" s="4">
        <v>3.8199999999999998E-2</v>
      </c>
      <c r="CM257" s="4">
        <v>3.3300000000000003E-2</v>
      </c>
      <c r="CN257" s="4">
        <v>3.4799999999999998E-2</v>
      </c>
      <c r="CO257" s="4">
        <v>3.0800000000000001E-2</v>
      </c>
      <c r="CP257" s="4">
        <v>3.09E-2</v>
      </c>
      <c r="CQ257" s="4">
        <v>2.5100000000000001E-2</v>
      </c>
      <c r="CR257" s="4">
        <v>0.03</v>
      </c>
      <c r="CS257" s="4">
        <v>4.2099999999999999E-2</v>
      </c>
      <c r="CT257" s="4">
        <v>4.6100000000000002E-2</v>
      </c>
      <c r="CU257" s="4">
        <v>5.7099999999999998E-2</v>
      </c>
      <c r="CV257" s="4">
        <v>5.4300000000000001E-2</v>
      </c>
      <c r="CW257" s="4">
        <v>3.9899999999999998E-2</v>
      </c>
      <c r="CX257" s="4">
        <v>2.4299999999999999E-2</v>
      </c>
      <c r="CY257" s="4">
        <v>1.26E-2</v>
      </c>
      <c r="CZ257" s="4">
        <v>-3.7000000000000002E-3</v>
      </c>
      <c r="DA257" s="4">
        <v>-4.0000000000000001E-3</v>
      </c>
      <c r="DB257" s="4">
        <v>-4.1000000000000003E-3</v>
      </c>
      <c r="DC257" s="4">
        <v>-3.8999999999999998E-3</v>
      </c>
      <c r="DD257" s="4">
        <v>5.7000000000000002E-3</v>
      </c>
      <c r="DE257" s="4">
        <v>1.54E-2</v>
      </c>
      <c r="DF257" s="4">
        <v>2.1499999999999998E-2</v>
      </c>
      <c r="DG257" s="4">
        <v>2.7E-2</v>
      </c>
      <c r="DH257" s="4">
        <v>2.5999999999999999E-2</v>
      </c>
      <c r="DI257" s="4">
        <v>0.02</v>
      </c>
      <c r="DJ257" s="4">
        <v>2.1899999999999999E-2</v>
      </c>
      <c r="DK257" s="4">
        <v>1.9599999999999999E-2</v>
      </c>
      <c r="DL257" s="4">
        <v>2.93E-2</v>
      </c>
      <c r="DM257" s="4">
        <v>3.9E-2</v>
      </c>
      <c r="DN257" s="4">
        <v>2.9499999999999998E-2</v>
      </c>
    </row>
    <row r="258" spans="1:118" x14ac:dyDescent="0.45">
      <c r="A258" s="2" t="s">
        <v>24</v>
      </c>
      <c r="B258" t="s">
        <v>61</v>
      </c>
      <c r="C258" s="4">
        <v>1.9E-2</v>
      </c>
      <c r="D258" s="4">
        <v>1.7999999999999999E-2</v>
      </c>
      <c r="E258" s="4">
        <v>1.7999999999999999E-2</v>
      </c>
      <c r="F258" s="4">
        <v>1.7000000000000001E-2</v>
      </c>
      <c r="G258" s="4">
        <v>1.4999999999999999E-2</v>
      </c>
      <c r="H258" s="4">
        <v>1.4999999999999999E-2</v>
      </c>
      <c r="I258" s="4">
        <v>1.2999999999999999E-2</v>
      </c>
      <c r="J258" s="4">
        <v>1.2E-2</v>
      </c>
      <c r="K258" s="4">
        <v>3.0499999999999999E-2</v>
      </c>
      <c r="L258" s="4">
        <v>3.6299999999999999E-2</v>
      </c>
      <c r="M258" s="4">
        <v>1.9199999999999998E-2</v>
      </c>
      <c r="N258" s="4">
        <v>2.0899999999999998E-2</v>
      </c>
      <c r="O258" s="4">
        <v>1.2699999999999999E-2</v>
      </c>
      <c r="P258" s="4">
        <v>5.0000000000000001E-3</v>
      </c>
      <c r="Q258" s="4">
        <v>5.3E-3</v>
      </c>
      <c r="R258" s="4">
        <v>-0.70679999999999998</v>
      </c>
      <c r="S258" s="4">
        <v>-0.71650000000000003</v>
      </c>
      <c r="T258" s="4">
        <v>-0.69699999999999995</v>
      </c>
      <c r="U258" s="4">
        <v>-0.70040000000000002</v>
      </c>
      <c r="V258" s="4">
        <v>1.4200000000000001E-2</v>
      </c>
      <c r="W258" s="4">
        <v>1.8499999999999999E-2</v>
      </c>
      <c r="X258" s="4">
        <v>1.66E-2</v>
      </c>
      <c r="Y258" s="4">
        <v>1.43E-2</v>
      </c>
      <c r="Z258" s="4">
        <v>1.7500000000000002E-2</v>
      </c>
      <c r="AA258" s="4">
        <v>1.7000000000000001E-2</v>
      </c>
      <c r="AB258" s="4">
        <v>1.49E-2</v>
      </c>
      <c r="AC258" s="4">
        <v>1.66E-2</v>
      </c>
      <c r="AD258" s="4">
        <v>3.15E-2</v>
      </c>
      <c r="AE258" s="4">
        <v>3.6299999999999999E-2</v>
      </c>
      <c r="AF258" s="4">
        <v>6.5000000000000002E-2</v>
      </c>
      <c r="AG258" s="4">
        <v>4.4299999999999999E-2</v>
      </c>
      <c r="AH258" s="4">
        <v>-0.1961</v>
      </c>
      <c r="AI258" s="4">
        <v>-0.2019</v>
      </c>
      <c r="AJ258" s="4">
        <v>-0.20499999999999999</v>
      </c>
      <c r="AK258" s="4">
        <v>-0.20710000000000001</v>
      </c>
      <c r="AL258" s="4">
        <v>1.7500000000000002E-2</v>
      </c>
      <c r="AM258" s="4">
        <v>1.55E-2</v>
      </c>
      <c r="AN258" s="4">
        <v>1.3599999999999999E-2</v>
      </c>
      <c r="AO258" s="4">
        <v>1.09E-2</v>
      </c>
      <c r="AP258" s="4">
        <v>0.01</v>
      </c>
      <c r="AQ258" s="4">
        <v>7.7999999999999996E-3</v>
      </c>
      <c r="AR258" s="4">
        <v>1.14E-2</v>
      </c>
      <c r="AS258" s="4">
        <v>1.1599999999999999E-2</v>
      </c>
      <c r="AT258" s="4">
        <v>-0.1348</v>
      </c>
      <c r="AU258" s="4">
        <v>-0.13539999999999999</v>
      </c>
      <c r="AV258" s="4">
        <v>-0.13439999999999999</v>
      </c>
      <c r="AW258" s="4">
        <v>-0.13389999999999999</v>
      </c>
      <c r="AX258" s="4">
        <v>-4.1399999999999999E-2</v>
      </c>
      <c r="AY258" s="4">
        <v>-4.0399999999999998E-2</v>
      </c>
      <c r="AZ258" s="4">
        <v>1.5E-3</v>
      </c>
      <c r="BA258" s="4">
        <v>4.7000000000000002E-3</v>
      </c>
      <c r="BB258" s="4">
        <v>5.4399999999999997E-2</v>
      </c>
      <c r="BC258" s="4">
        <v>9.8299999999999998E-2</v>
      </c>
      <c r="BD258" s="4">
        <v>6.9500000000000006E-2</v>
      </c>
      <c r="BE258" s="4">
        <v>6.25E-2</v>
      </c>
      <c r="BF258" s="4">
        <v>5.4800000000000001E-2</v>
      </c>
      <c r="BG258" s="4">
        <v>1.4E-2</v>
      </c>
      <c r="BH258" s="4">
        <v>9.2999999999999992E-3</v>
      </c>
      <c r="BI258" s="4">
        <v>1.03E-2</v>
      </c>
      <c r="BJ258" s="4">
        <v>2.9000000000000001E-2</v>
      </c>
      <c r="BK258" s="4">
        <v>5.8099999999999999E-2</v>
      </c>
      <c r="BL258" s="4">
        <v>8.2299999999999998E-2</v>
      </c>
      <c r="BM258" s="4">
        <v>9.0200000000000002E-2</v>
      </c>
      <c r="BN258" s="4">
        <v>8.9399999999999993E-2</v>
      </c>
      <c r="BO258" s="4">
        <v>9.7100000000000006E-2</v>
      </c>
      <c r="BP258" s="4">
        <v>7.8600000000000003E-2</v>
      </c>
      <c r="BQ258" s="4">
        <v>9.3299999999999994E-2</v>
      </c>
      <c r="BR258" s="4">
        <v>9.98E-2</v>
      </c>
      <c r="BS258" s="4">
        <v>8.2000000000000003E-2</v>
      </c>
      <c r="BT258" s="4">
        <v>8.9599999999999999E-2</v>
      </c>
      <c r="BU258" s="4">
        <v>8.4199999999999997E-2</v>
      </c>
      <c r="BV258" s="4">
        <v>7.7100000000000002E-2</v>
      </c>
      <c r="BW258" s="4">
        <v>6.6699999999999995E-2</v>
      </c>
      <c r="BX258" s="4">
        <v>5.4399999999999997E-2</v>
      </c>
      <c r="BY258" s="4">
        <v>5.2699999999999997E-2</v>
      </c>
      <c r="BZ258" s="4">
        <v>5.0500000000000003E-2</v>
      </c>
      <c r="CA258" s="4">
        <v>5.3100000000000001E-2</v>
      </c>
      <c r="CB258" s="4">
        <v>4.99E-2</v>
      </c>
      <c r="CC258" s="4">
        <v>4.87E-2</v>
      </c>
      <c r="CD258" s="4">
        <v>5.28E-2</v>
      </c>
      <c r="CE258" s="4">
        <v>5.4899999999999997E-2</v>
      </c>
      <c r="CF258" s="4">
        <v>7.2999999999999995E-2</v>
      </c>
      <c r="CG258" s="4">
        <v>7.0099999999999996E-2</v>
      </c>
      <c r="CH258" s="4">
        <v>6.9800000000000001E-2</v>
      </c>
      <c r="CI258" s="4">
        <v>6.4500000000000002E-2</v>
      </c>
      <c r="CJ258" s="4">
        <v>5.7299999999999997E-2</v>
      </c>
      <c r="CK258" s="4">
        <v>5.7099999999999998E-2</v>
      </c>
      <c r="CL258" s="4">
        <v>5.4199999999999998E-2</v>
      </c>
      <c r="CM258" s="4">
        <v>4.9299999999999997E-2</v>
      </c>
      <c r="CN258" s="4">
        <v>5.3800000000000001E-2</v>
      </c>
      <c r="CO258" s="4">
        <v>5.5800000000000002E-2</v>
      </c>
      <c r="CP258" s="4">
        <v>5.4899999999999997E-2</v>
      </c>
      <c r="CQ258" s="4">
        <v>5.8099999999999999E-2</v>
      </c>
      <c r="CR258" s="4">
        <v>0.06</v>
      </c>
      <c r="CS258" s="4">
        <v>7.3099999999999998E-2</v>
      </c>
      <c r="CT258" s="4">
        <v>8.2100000000000006E-2</v>
      </c>
      <c r="CU258" s="4">
        <v>9.4100000000000003E-2</v>
      </c>
      <c r="CV258" s="4">
        <v>0.1283</v>
      </c>
      <c r="CW258" s="4">
        <v>0.1089</v>
      </c>
      <c r="CX258" s="4">
        <v>9.2299999999999993E-2</v>
      </c>
      <c r="CY258" s="4">
        <v>6.2600000000000003E-2</v>
      </c>
      <c r="CZ258" s="4">
        <v>3.73E-2</v>
      </c>
      <c r="DA258" s="4">
        <v>3.5999999999999997E-2</v>
      </c>
      <c r="DB258" s="4">
        <v>4.19E-2</v>
      </c>
      <c r="DC258" s="4">
        <v>4.41E-2</v>
      </c>
      <c r="DD258" s="4">
        <v>4.3700000000000003E-2</v>
      </c>
      <c r="DE258" s="4">
        <v>5.04E-2</v>
      </c>
      <c r="DF258" s="4">
        <v>5.3499999999999999E-2</v>
      </c>
      <c r="DG258" s="4">
        <v>5.8000000000000003E-2</v>
      </c>
      <c r="DH258" s="4">
        <v>5.8999999999999997E-2</v>
      </c>
      <c r="DI258" s="4">
        <v>4.8000000000000001E-2</v>
      </c>
      <c r="DJ258" s="4">
        <v>4.99E-2</v>
      </c>
      <c r="DK258" s="4">
        <v>5.0599999999999999E-2</v>
      </c>
      <c r="DL258" s="4">
        <v>5.6300000000000003E-2</v>
      </c>
      <c r="DM258" s="4">
        <v>6.8000000000000005E-2</v>
      </c>
      <c r="DN258" s="4">
        <v>5.6000000000000001E-2</v>
      </c>
    </row>
    <row r="259" spans="1:118" x14ac:dyDescent="0.45">
      <c r="A259" s="3" t="s">
        <v>25</v>
      </c>
      <c r="B259" t="s">
        <v>49</v>
      </c>
      <c r="G259">
        <v>2329</v>
      </c>
      <c r="H259">
        <v>2231</v>
      </c>
      <c r="I259">
        <v>2622</v>
      </c>
      <c r="J259">
        <v>3389</v>
      </c>
      <c r="K259">
        <v>3451</v>
      </c>
      <c r="L259">
        <v>4105</v>
      </c>
      <c r="M259">
        <v>4058</v>
      </c>
      <c r="N259">
        <v>3120</v>
      </c>
      <c r="O259">
        <v>3068</v>
      </c>
      <c r="P259">
        <v>2407</v>
      </c>
      <c r="Q259">
        <v>2282</v>
      </c>
      <c r="R259">
        <v>1867</v>
      </c>
      <c r="S259">
        <v>1721</v>
      </c>
      <c r="T259">
        <v>1647</v>
      </c>
      <c r="U259">
        <v>1956</v>
      </c>
      <c r="V259">
        <v>2822</v>
      </c>
      <c r="W259">
        <v>3769</v>
      </c>
      <c r="X259">
        <v>3365</v>
      </c>
      <c r="Y259">
        <v>3438</v>
      </c>
      <c r="Z259">
        <v>3113</v>
      </c>
      <c r="AA259">
        <v>3331</v>
      </c>
      <c r="AB259">
        <v>3817</v>
      </c>
      <c r="AC259">
        <v>3789</v>
      </c>
      <c r="AD259">
        <v>3419</v>
      </c>
      <c r="AE259">
        <v>3375</v>
      </c>
      <c r="AF259">
        <v>3227</v>
      </c>
      <c r="AG259">
        <v>4134</v>
      </c>
      <c r="AH259">
        <v>3998</v>
      </c>
      <c r="AI259">
        <v>4598</v>
      </c>
      <c r="AJ259">
        <v>4463</v>
      </c>
      <c r="AK259">
        <v>4316</v>
      </c>
      <c r="AL259">
        <v>4559</v>
      </c>
      <c r="AM259">
        <v>4613</v>
      </c>
      <c r="AN259">
        <v>4253</v>
      </c>
      <c r="AO259">
        <v>4621</v>
      </c>
      <c r="AP259">
        <v>4878</v>
      </c>
      <c r="AQ259">
        <v>4812</v>
      </c>
      <c r="AR259">
        <v>5010</v>
      </c>
      <c r="AS259">
        <v>4912</v>
      </c>
      <c r="AT259">
        <v>5095</v>
      </c>
      <c r="AU259">
        <v>5366</v>
      </c>
      <c r="AV259">
        <v>5113</v>
      </c>
      <c r="AW259">
        <v>4912</v>
      </c>
      <c r="AX259">
        <v>4330</v>
      </c>
      <c r="AY259">
        <v>3560</v>
      </c>
      <c r="AZ259">
        <v>2975</v>
      </c>
      <c r="BA259">
        <v>2747</v>
      </c>
      <c r="BB259">
        <v>2958</v>
      </c>
      <c r="BC259">
        <v>2766</v>
      </c>
      <c r="BD259">
        <v>2543</v>
      </c>
      <c r="BE259">
        <v>2369</v>
      </c>
      <c r="BF259">
        <v>2930</v>
      </c>
      <c r="BG259">
        <v>2415</v>
      </c>
      <c r="BH259">
        <v>3052</v>
      </c>
      <c r="BI259">
        <v>2920</v>
      </c>
      <c r="BJ259">
        <v>3333</v>
      </c>
      <c r="BK259">
        <v>3281</v>
      </c>
      <c r="BL259">
        <v>3290</v>
      </c>
      <c r="BM259">
        <v>3046</v>
      </c>
      <c r="BN259">
        <v>2312</v>
      </c>
      <c r="BO259">
        <v>2403</v>
      </c>
      <c r="BP259">
        <v>2736</v>
      </c>
      <c r="BQ259">
        <v>2150</v>
      </c>
      <c r="BR259">
        <v>2412</v>
      </c>
      <c r="BS259">
        <v>2762</v>
      </c>
      <c r="BT259">
        <v>3298</v>
      </c>
      <c r="BU259">
        <v>3340</v>
      </c>
      <c r="BV259">
        <v>3996</v>
      </c>
      <c r="BW259">
        <v>4481</v>
      </c>
      <c r="BX259">
        <v>4272</v>
      </c>
      <c r="BY259">
        <v>4308</v>
      </c>
      <c r="BZ259">
        <v>3719</v>
      </c>
      <c r="CA259">
        <v>3811</v>
      </c>
      <c r="CB259">
        <v>3899</v>
      </c>
      <c r="CC259">
        <v>4079</v>
      </c>
      <c r="CD259">
        <v>4082</v>
      </c>
      <c r="CE259">
        <v>4862</v>
      </c>
      <c r="CF259">
        <v>4790</v>
      </c>
      <c r="CG259">
        <v>5055</v>
      </c>
      <c r="CH259">
        <v>4617</v>
      </c>
      <c r="CI259">
        <v>4979</v>
      </c>
      <c r="CJ259">
        <v>5382</v>
      </c>
      <c r="CK259">
        <v>5133</v>
      </c>
      <c r="CL259">
        <v>5175</v>
      </c>
      <c r="CM259">
        <v>5619</v>
      </c>
      <c r="CN259">
        <v>5778</v>
      </c>
      <c r="CO259">
        <v>5363</v>
      </c>
      <c r="CP259">
        <v>6028</v>
      </c>
      <c r="CQ259">
        <v>5540</v>
      </c>
      <c r="CR259">
        <v>6334</v>
      </c>
      <c r="CS259">
        <v>6776</v>
      </c>
      <c r="CT259">
        <v>7146</v>
      </c>
      <c r="CU259">
        <v>6791</v>
      </c>
      <c r="CV259">
        <v>4633</v>
      </c>
      <c r="CW259">
        <v>4958</v>
      </c>
      <c r="CX259">
        <v>4481</v>
      </c>
      <c r="CY259">
        <v>5993</v>
      </c>
      <c r="CZ259">
        <v>6643</v>
      </c>
      <c r="DA259">
        <v>7591</v>
      </c>
      <c r="DB259">
        <v>7072</v>
      </c>
      <c r="DC259">
        <v>7546</v>
      </c>
      <c r="DD259">
        <v>7958</v>
      </c>
      <c r="DE259">
        <v>6894</v>
      </c>
      <c r="DF259">
        <v>6466</v>
      </c>
      <c r="DG259">
        <v>7349</v>
      </c>
      <c r="DH259">
        <v>7420</v>
      </c>
      <c r="DI259">
        <v>7369</v>
      </c>
      <c r="DJ259">
        <v>7668</v>
      </c>
      <c r="DK259">
        <v>8243</v>
      </c>
      <c r="DL259">
        <v>8546</v>
      </c>
      <c r="DM259">
        <v>8400</v>
      </c>
      <c r="DN259">
        <v>9130</v>
      </c>
    </row>
    <row r="260" spans="1:118" x14ac:dyDescent="0.45">
      <c r="A260" s="3" t="s">
        <v>25</v>
      </c>
      <c r="B260" t="s">
        <v>50</v>
      </c>
      <c r="K260" s="4">
        <v>0.48199999999999998</v>
      </c>
      <c r="L260" s="4">
        <v>0.83960000000000001</v>
      </c>
      <c r="M260" s="4">
        <v>0.54779999999999995</v>
      </c>
      <c r="N260" s="4">
        <v>-7.9399999999999998E-2</v>
      </c>
      <c r="O260" s="4">
        <v>-0.1111</v>
      </c>
      <c r="P260" s="4">
        <v>-0.41370000000000001</v>
      </c>
      <c r="Q260" s="4">
        <v>-0.43759999999999999</v>
      </c>
      <c r="R260" s="4">
        <v>-0.40139999999999998</v>
      </c>
      <c r="S260" s="4">
        <v>-0.43919999999999998</v>
      </c>
      <c r="T260" s="4">
        <v>-0.3155</v>
      </c>
      <c r="U260" s="4">
        <v>-0.1429</v>
      </c>
      <c r="V260" s="4">
        <v>0.51139999999999997</v>
      </c>
      <c r="W260" s="4">
        <v>1.1908000000000001</v>
      </c>
      <c r="X260" s="4">
        <v>1.0428999999999999</v>
      </c>
      <c r="Y260" s="4">
        <v>0.75790000000000002</v>
      </c>
      <c r="Z260" s="4">
        <v>0.1032</v>
      </c>
      <c r="AA260" s="4">
        <v>-0.1162</v>
      </c>
      <c r="AB260" s="4">
        <v>0.13420000000000001</v>
      </c>
      <c r="AC260" s="4">
        <v>0.10199999999999999</v>
      </c>
      <c r="AD260" s="4">
        <v>9.8000000000000004E-2</v>
      </c>
      <c r="AE260" s="4">
        <v>1.32E-2</v>
      </c>
      <c r="AF260" s="4">
        <v>-0.1547</v>
      </c>
      <c r="AG260" s="4">
        <v>9.11E-2</v>
      </c>
      <c r="AH260" s="4">
        <v>0.16930000000000001</v>
      </c>
      <c r="AI260" s="4">
        <v>0.36209999999999998</v>
      </c>
      <c r="AJ260" s="4">
        <v>0.38319999999999999</v>
      </c>
      <c r="AK260" s="4">
        <v>4.41E-2</v>
      </c>
      <c r="AL260" s="4">
        <v>0.1404</v>
      </c>
      <c r="AM260" s="4">
        <v>3.3999999999999998E-3</v>
      </c>
      <c r="AN260" s="4">
        <v>-4.7100000000000003E-2</v>
      </c>
      <c r="AO260" s="4">
        <v>7.0499999999999993E-2</v>
      </c>
      <c r="AP260" s="4">
        <v>7.0099999999999996E-2</v>
      </c>
      <c r="AQ260" s="4">
        <v>4.2999999999999997E-2</v>
      </c>
      <c r="AR260" s="4">
        <v>0.1779</v>
      </c>
      <c r="AS260" s="4">
        <v>6.3E-2</v>
      </c>
      <c r="AT260" s="4">
        <v>4.4400000000000002E-2</v>
      </c>
      <c r="AU260" s="4">
        <v>0.1152</v>
      </c>
      <c r="AV260" s="4">
        <v>2.07E-2</v>
      </c>
      <c r="AW260" s="4">
        <v>1E-4</v>
      </c>
      <c r="AX260" s="4">
        <v>-0.1502</v>
      </c>
      <c r="AY260" s="4">
        <v>-0.33639999999999998</v>
      </c>
      <c r="AZ260" s="4">
        <v>-0.41810000000000003</v>
      </c>
      <c r="BA260" s="4">
        <v>-0.44069999999999998</v>
      </c>
      <c r="BB260" s="4">
        <v>-0.31669999999999998</v>
      </c>
      <c r="BC260" s="4">
        <v>-0.22320000000000001</v>
      </c>
      <c r="BD260" s="4">
        <v>-0.14530000000000001</v>
      </c>
      <c r="BE260" s="4">
        <v>-0.13769999999999999</v>
      </c>
      <c r="BF260" s="4">
        <v>-9.7999999999999997E-3</v>
      </c>
      <c r="BG260" s="4">
        <v>-0.12690000000000001</v>
      </c>
      <c r="BH260" s="4">
        <v>0.2001</v>
      </c>
      <c r="BI260" s="4">
        <v>0.23230000000000001</v>
      </c>
      <c r="BJ260" s="4">
        <v>0.13789999999999999</v>
      </c>
      <c r="BK260" s="4">
        <v>0.35849999999999999</v>
      </c>
      <c r="BL260" s="4">
        <v>7.8E-2</v>
      </c>
      <c r="BM260" s="4">
        <v>4.3299999999999998E-2</v>
      </c>
      <c r="BN260" s="4">
        <v>-0.30640000000000001</v>
      </c>
      <c r="BO260" s="4">
        <v>-0.26750000000000002</v>
      </c>
      <c r="BP260" s="4">
        <v>-0.16839999999999999</v>
      </c>
      <c r="BQ260" s="4">
        <v>-0.29420000000000002</v>
      </c>
      <c r="BR260" s="4">
        <v>4.2999999999999997E-2</v>
      </c>
      <c r="BS260" s="4">
        <v>0.14929999999999999</v>
      </c>
      <c r="BT260" s="4">
        <v>0.20549999999999999</v>
      </c>
      <c r="BU260" s="4">
        <v>0.5534</v>
      </c>
      <c r="BV260" s="4">
        <v>0.65690000000000004</v>
      </c>
      <c r="BW260" s="4">
        <v>0.62260000000000004</v>
      </c>
      <c r="BX260" s="4">
        <v>0.29520000000000002</v>
      </c>
      <c r="BY260" s="4">
        <v>0.28999999999999998</v>
      </c>
      <c r="BZ260" s="4">
        <v>-6.9199999999999998E-2</v>
      </c>
      <c r="CA260" s="4">
        <v>-0.1497</v>
      </c>
      <c r="CB260" s="4">
        <v>-8.72E-2</v>
      </c>
      <c r="CC260" s="4">
        <v>-5.3100000000000001E-2</v>
      </c>
      <c r="CD260" s="4">
        <v>9.7500000000000003E-2</v>
      </c>
      <c r="CE260" s="4">
        <v>0.27600000000000002</v>
      </c>
      <c r="CF260" s="4">
        <v>0.22850000000000001</v>
      </c>
      <c r="CG260" s="4">
        <v>0.23910000000000001</v>
      </c>
      <c r="CH260" s="4">
        <v>0.13109999999999999</v>
      </c>
      <c r="CI260" s="4">
        <v>2.4E-2</v>
      </c>
      <c r="CJ260" s="4">
        <v>0.1236</v>
      </c>
      <c r="CK260" s="4">
        <v>1.54E-2</v>
      </c>
      <c r="CL260" s="4">
        <v>0.1207</v>
      </c>
      <c r="CM260" s="4">
        <v>0.1285</v>
      </c>
      <c r="CN260" s="4">
        <v>7.3400000000000007E-2</v>
      </c>
      <c r="CO260" s="4">
        <v>4.48E-2</v>
      </c>
      <c r="CP260" s="4">
        <v>0.16489999999999999</v>
      </c>
      <c r="CQ260" s="4">
        <v>-1.4E-2</v>
      </c>
      <c r="CR260" s="4">
        <v>9.6299999999999997E-2</v>
      </c>
      <c r="CS260" s="4">
        <v>0.2636</v>
      </c>
      <c r="CT260" s="4">
        <v>0.1855</v>
      </c>
      <c r="CU260" s="4">
        <v>0.22570000000000001</v>
      </c>
      <c r="CV260" s="4">
        <v>-0.26860000000000001</v>
      </c>
      <c r="CW260" s="4">
        <v>-0.26829999999999998</v>
      </c>
      <c r="CX260" s="4">
        <v>-0.37290000000000001</v>
      </c>
      <c r="CY260" s="4">
        <v>-0.11749999999999999</v>
      </c>
      <c r="CZ260" s="4">
        <v>0.434</v>
      </c>
      <c r="DA260" s="4">
        <v>0.53110000000000002</v>
      </c>
      <c r="DB260" s="4">
        <v>0.57799999999999996</v>
      </c>
      <c r="DC260" s="4">
        <v>0.25919999999999999</v>
      </c>
      <c r="DD260" s="4">
        <v>0.1978</v>
      </c>
      <c r="DE260" s="4">
        <v>-9.1899999999999996E-2</v>
      </c>
      <c r="DF260" s="4">
        <v>-8.5599999999999996E-2</v>
      </c>
      <c r="DG260" s="4">
        <v>-2.6200000000000001E-2</v>
      </c>
      <c r="DH260" s="4">
        <v>-6.7599999999999993E-2</v>
      </c>
      <c r="DI260" s="4">
        <v>6.9000000000000006E-2</v>
      </c>
      <c r="DJ260" s="4">
        <v>0.18590000000000001</v>
      </c>
      <c r="DK260" s="4">
        <v>0.1217</v>
      </c>
      <c r="DL260" s="4">
        <v>0.15179999999999999</v>
      </c>
      <c r="DM260" s="4">
        <v>0.1399</v>
      </c>
      <c r="DN260" s="4">
        <v>0.1399</v>
      </c>
    </row>
    <row r="261" spans="1:118" x14ac:dyDescent="0.45">
      <c r="A261" s="3" t="s">
        <v>25</v>
      </c>
      <c r="B261" t="s">
        <v>51</v>
      </c>
      <c r="C261">
        <v>301</v>
      </c>
      <c r="G261">
        <v>2448</v>
      </c>
      <c r="H261">
        <v>2368</v>
      </c>
      <c r="I261">
        <v>2826</v>
      </c>
      <c r="J261">
        <v>3507</v>
      </c>
      <c r="K261">
        <v>3567</v>
      </c>
      <c r="L261">
        <v>4230</v>
      </c>
      <c r="M261">
        <v>4178</v>
      </c>
      <c r="N261">
        <v>3238</v>
      </c>
      <c r="O261">
        <v>3190</v>
      </c>
      <c r="P261">
        <v>2524</v>
      </c>
      <c r="Q261">
        <v>2401</v>
      </c>
      <c r="R261">
        <v>1998</v>
      </c>
      <c r="S261">
        <v>1911</v>
      </c>
      <c r="T261">
        <v>1875</v>
      </c>
      <c r="U261">
        <v>2137</v>
      </c>
      <c r="V261">
        <v>3020</v>
      </c>
      <c r="W261">
        <v>3974</v>
      </c>
      <c r="X261">
        <v>3564</v>
      </c>
      <c r="Y261">
        <v>3603</v>
      </c>
      <c r="Z261">
        <v>3268</v>
      </c>
      <c r="AA261">
        <v>3452</v>
      </c>
      <c r="AB261">
        <v>3913</v>
      </c>
      <c r="AC261">
        <v>3865</v>
      </c>
      <c r="AD261">
        <v>3488</v>
      </c>
      <c r="AE261">
        <v>3480</v>
      </c>
      <c r="AF261">
        <v>3314</v>
      </c>
      <c r="AG261">
        <v>4233</v>
      </c>
      <c r="AH261">
        <v>4088</v>
      </c>
      <c r="AI261">
        <v>4688</v>
      </c>
      <c r="AJ261">
        <v>4542</v>
      </c>
      <c r="AK261">
        <v>4400</v>
      </c>
      <c r="AL261">
        <v>4642</v>
      </c>
      <c r="AM261">
        <v>4696</v>
      </c>
      <c r="AN261">
        <v>4331</v>
      </c>
      <c r="AO261">
        <v>4706</v>
      </c>
      <c r="AP261">
        <v>4962</v>
      </c>
      <c r="AQ261">
        <v>4886</v>
      </c>
      <c r="AR261">
        <v>5089</v>
      </c>
      <c r="AS261">
        <v>4994</v>
      </c>
      <c r="AT261">
        <v>5182</v>
      </c>
      <c r="AU261">
        <v>5438</v>
      </c>
      <c r="AV261">
        <v>5170</v>
      </c>
      <c r="AW261">
        <v>4821</v>
      </c>
      <c r="AX261">
        <v>4333</v>
      </c>
      <c r="AY261">
        <v>3571</v>
      </c>
      <c r="AZ261">
        <v>2965</v>
      </c>
      <c r="BA261">
        <v>2729</v>
      </c>
      <c r="BB261">
        <v>2996</v>
      </c>
      <c r="BC261">
        <v>2935</v>
      </c>
      <c r="BD261">
        <v>2704</v>
      </c>
      <c r="BE261">
        <v>2676</v>
      </c>
      <c r="BF261">
        <v>3247</v>
      </c>
      <c r="BG261">
        <v>2684</v>
      </c>
      <c r="BH261">
        <v>3324</v>
      </c>
      <c r="BI261">
        <v>3201</v>
      </c>
      <c r="BJ261">
        <v>3592</v>
      </c>
      <c r="BK261">
        <v>3628</v>
      </c>
      <c r="BL261">
        <v>4193</v>
      </c>
      <c r="BM261">
        <v>3839</v>
      </c>
      <c r="BN261">
        <v>3116</v>
      </c>
      <c r="BO261">
        <v>3223</v>
      </c>
      <c r="BP261">
        <v>3529</v>
      </c>
      <c r="BQ261">
        <v>2614</v>
      </c>
      <c r="BR261">
        <v>2859</v>
      </c>
      <c r="BS261">
        <v>3234</v>
      </c>
      <c r="BT261">
        <v>3746</v>
      </c>
      <c r="BU261">
        <v>3797</v>
      </c>
      <c r="BV261">
        <v>4409</v>
      </c>
      <c r="BW261">
        <v>4897</v>
      </c>
      <c r="BX261">
        <v>4708</v>
      </c>
      <c r="BY261">
        <v>4728</v>
      </c>
      <c r="BZ261">
        <v>4465</v>
      </c>
      <c r="CA261">
        <v>4639</v>
      </c>
      <c r="CB261">
        <v>4711</v>
      </c>
      <c r="CC261">
        <v>4913</v>
      </c>
      <c r="CD261">
        <v>4884</v>
      </c>
      <c r="CE261">
        <v>5655</v>
      </c>
      <c r="CF261">
        <v>5636</v>
      </c>
      <c r="CG261">
        <v>5869</v>
      </c>
      <c r="CH261">
        <v>6001</v>
      </c>
      <c r="CI261">
        <v>6362</v>
      </c>
      <c r="CJ261">
        <v>6731</v>
      </c>
      <c r="CK261">
        <v>6464</v>
      </c>
      <c r="CL261">
        <v>6562</v>
      </c>
      <c r="CM261">
        <v>6942</v>
      </c>
      <c r="CN261">
        <v>6648</v>
      </c>
      <c r="CO261">
        <v>6229</v>
      </c>
      <c r="CP261">
        <v>6894</v>
      </c>
      <c r="CQ261">
        <v>6422</v>
      </c>
      <c r="CR261">
        <v>7216</v>
      </c>
      <c r="CS261">
        <v>7652</v>
      </c>
      <c r="CT261">
        <v>8011</v>
      </c>
      <c r="CU261">
        <v>7686</v>
      </c>
      <c r="CV261">
        <v>5456</v>
      </c>
      <c r="CW261">
        <v>5812</v>
      </c>
      <c r="CX261">
        <v>5353</v>
      </c>
      <c r="CY261">
        <v>6841</v>
      </c>
      <c r="CZ261">
        <v>7467</v>
      </c>
      <c r="DA261">
        <v>9072</v>
      </c>
      <c r="DB261">
        <v>8527</v>
      </c>
      <c r="DC261">
        <v>8977</v>
      </c>
      <c r="DD261">
        <v>9457</v>
      </c>
      <c r="DE261">
        <v>8387</v>
      </c>
      <c r="DF261">
        <v>7960</v>
      </c>
      <c r="DG261">
        <v>8865</v>
      </c>
      <c r="DH261">
        <v>8916</v>
      </c>
      <c r="DI261">
        <v>8863</v>
      </c>
      <c r="DJ261">
        <v>9107</v>
      </c>
      <c r="DK261">
        <v>9632</v>
      </c>
      <c r="DL261">
        <v>10396</v>
      </c>
      <c r="DM261">
        <v>10218</v>
      </c>
      <c r="DN261">
        <v>10943</v>
      </c>
    </row>
    <row r="262" spans="1:118" x14ac:dyDescent="0.45">
      <c r="A262" s="3" t="s">
        <v>25</v>
      </c>
      <c r="B262" t="s">
        <v>52</v>
      </c>
      <c r="G262">
        <v>10.11</v>
      </c>
      <c r="H262">
        <v>9.09</v>
      </c>
      <c r="I262">
        <v>9.44</v>
      </c>
      <c r="J262">
        <v>11.88</v>
      </c>
      <c r="K262">
        <v>11.58</v>
      </c>
      <c r="L262">
        <v>13.06</v>
      </c>
      <c r="M262">
        <v>13.24</v>
      </c>
      <c r="N262">
        <v>10</v>
      </c>
      <c r="O262">
        <v>9.48</v>
      </c>
      <c r="P262">
        <v>7.62</v>
      </c>
      <c r="Q262">
        <v>7.62</v>
      </c>
      <c r="R262">
        <v>7.06</v>
      </c>
      <c r="S262">
        <v>7.59</v>
      </c>
      <c r="T262">
        <v>7.91</v>
      </c>
      <c r="U262">
        <v>9.15</v>
      </c>
      <c r="V262">
        <v>11.12</v>
      </c>
      <c r="W262">
        <v>12.67</v>
      </c>
      <c r="X262">
        <v>10.32</v>
      </c>
      <c r="Y262">
        <v>9.8800000000000008</v>
      </c>
      <c r="Z262">
        <v>8.8800000000000008</v>
      </c>
      <c r="AA262">
        <v>9.6</v>
      </c>
      <c r="AB262">
        <v>10.65</v>
      </c>
      <c r="AC262">
        <v>10.119999999999999</v>
      </c>
      <c r="AD262">
        <v>8.8000000000000007</v>
      </c>
      <c r="AE262">
        <v>8.59</v>
      </c>
      <c r="AF262">
        <v>8.0299999999999994</v>
      </c>
      <c r="AG262">
        <v>9.9499999999999993</v>
      </c>
      <c r="AH262">
        <v>9.1</v>
      </c>
      <c r="AI262">
        <v>10</v>
      </c>
      <c r="AJ262">
        <v>9.66</v>
      </c>
      <c r="AK262">
        <v>9.4</v>
      </c>
      <c r="AL262">
        <v>10.16</v>
      </c>
      <c r="AM262">
        <v>10.61</v>
      </c>
      <c r="AN262">
        <v>9.6</v>
      </c>
      <c r="AO262">
        <v>9.31</v>
      </c>
      <c r="AP262">
        <v>9.59</v>
      </c>
      <c r="AQ262">
        <v>8.73</v>
      </c>
      <c r="AR262">
        <v>9.0399999999999991</v>
      </c>
      <c r="AS262">
        <v>9.65</v>
      </c>
      <c r="AT262">
        <v>10.119999999999999</v>
      </c>
      <c r="AU262">
        <v>11.54</v>
      </c>
      <c r="AV262">
        <v>11.24</v>
      </c>
      <c r="AW262">
        <v>11.08</v>
      </c>
      <c r="AX262">
        <v>12.14</v>
      </c>
      <c r="AY262">
        <v>13.07</v>
      </c>
      <c r="AZ262">
        <v>20.43</v>
      </c>
      <c r="BA262">
        <v>-8.2200000000000006</v>
      </c>
      <c r="BB262">
        <v>-7.19</v>
      </c>
      <c r="BC262">
        <v>-4.95</v>
      </c>
      <c r="BD262">
        <v>-4.29</v>
      </c>
      <c r="BE262">
        <v>-9.6999999999999993</v>
      </c>
      <c r="BF262">
        <v>-15.52</v>
      </c>
      <c r="BG262">
        <v>-24.37</v>
      </c>
      <c r="BH262">
        <v>-151.08000000000001</v>
      </c>
      <c r="BI262">
        <v>55.09</v>
      </c>
      <c r="BJ262">
        <v>497.54</v>
      </c>
      <c r="BK262">
        <v>108.99</v>
      </c>
      <c r="BL262">
        <v>-421.78</v>
      </c>
      <c r="BM262">
        <v>-23.16</v>
      </c>
      <c r="BN262">
        <v>-11.06</v>
      </c>
      <c r="BO262">
        <v>-17.100000000000001</v>
      </c>
      <c r="BP262">
        <v>-21.51</v>
      </c>
      <c r="BQ262">
        <v>-22.65</v>
      </c>
      <c r="BR262">
        <v>354.67</v>
      </c>
      <c r="BS262">
        <v>-40.26</v>
      </c>
      <c r="BT262">
        <v>-257.67</v>
      </c>
      <c r="BU262">
        <v>15.53</v>
      </c>
      <c r="BV262">
        <v>12.01</v>
      </c>
      <c r="BW262">
        <v>10.01</v>
      </c>
      <c r="BX262">
        <v>7.29</v>
      </c>
      <c r="BY262">
        <v>9.4</v>
      </c>
      <c r="BZ262">
        <v>8.43</v>
      </c>
      <c r="CA262">
        <v>9.3000000000000007</v>
      </c>
      <c r="CB262">
        <v>12.24</v>
      </c>
      <c r="CC262">
        <v>11.51</v>
      </c>
      <c r="CD262">
        <v>10.35</v>
      </c>
      <c r="CE262">
        <v>11.52</v>
      </c>
      <c r="CF262">
        <v>10.85</v>
      </c>
      <c r="CG262">
        <v>11.48</v>
      </c>
      <c r="CH262">
        <v>10.85</v>
      </c>
      <c r="CI262">
        <v>10.66</v>
      </c>
      <c r="CJ262">
        <v>11.78</v>
      </c>
      <c r="CK262">
        <v>11.22</v>
      </c>
      <c r="CL262">
        <v>13.18</v>
      </c>
      <c r="CM262">
        <v>10.029999999999999</v>
      </c>
      <c r="CN262">
        <v>12.8</v>
      </c>
      <c r="CO262">
        <v>9.8000000000000007</v>
      </c>
      <c r="CP262">
        <v>7.76</v>
      </c>
      <c r="CQ262">
        <v>14.95</v>
      </c>
      <c r="CR262">
        <v>8.14</v>
      </c>
      <c r="CS262">
        <v>9.08</v>
      </c>
      <c r="CT262">
        <v>10.6</v>
      </c>
      <c r="CU262">
        <v>6.43</v>
      </c>
      <c r="CV262">
        <v>117.88</v>
      </c>
      <c r="CW262">
        <v>18.260000000000002</v>
      </c>
      <c r="CX262">
        <v>14.24</v>
      </c>
      <c r="CY262">
        <v>10.73</v>
      </c>
      <c r="CZ262">
        <v>3.99</v>
      </c>
      <c r="DA262">
        <v>4.79</v>
      </c>
      <c r="DB262">
        <v>4.96</v>
      </c>
      <c r="DC262">
        <v>4.92</v>
      </c>
      <c r="DD262">
        <v>5.95</v>
      </c>
      <c r="DE262">
        <v>7.02</v>
      </c>
      <c r="DF262">
        <v>8.07</v>
      </c>
      <c r="DG262">
        <v>10.71</v>
      </c>
      <c r="DH262">
        <v>12.79</v>
      </c>
      <c r="DI262">
        <v>9.5</v>
      </c>
      <c r="DJ262">
        <v>8.34</v>
      </c>
      <c r="DK262">
        <v>13.77</v>
      </c>
      <c r="DL262">
        <v>11.95</v>
      </c>
      <c r="DM262">
        <v>12.89</v>
      </c>
      <c r="DN262">
        <v>15.09</v>
      </c>
    </row>
    <row r="263" spans="1:118" x14ac:dyDescent="0.45">
      <c r="A263" s="3" t="s">
        <v>25</v>
      </c>
      <c r="B263" t="s">
        <v>53</v>
      </c>
      <c r="G263">
        <v>1.29</v>
      </c>
      <c r="H263">
        <v>1.22</v>
      </c>
      <c r="I263">
        <v>1.4</v>
      </c>
      <c r="J263">
        <v>1.77</v>
      </c>
      <c r="K263">
        <v>1.76</v>
      </c>
      <c r="L263">
        <v>2.0499999999999998</v>
      </c>
      <c r="M263">
        <v>1.98</v>
      </c>
      <c r="N263">
        <v>1.48</v>
      </c>
      <c r="O263">
        <v>1.41</v>
      </c>
      <c r="P263">
        <v>1.0900000000000001</v>
      </c>
      <c r="Q263">
        <v>1.04</v>
      </c>
      <c r="R263">
        <v>0.86</v>
      </c>
      <c r="S263">
        <v>0.82</v>
      </c>
      <c r="T263">
        <v>0.8</v>
      </c>
      <c r="U263">
        <v>0.96</v>
      </c>
      <c r="V263">
        <v>1.39</v>
      </c>
      <c r="W263">
        <v>1.82</v>
      </c>
      <c r="X263">
        <v>1.58</v>
      </c>
      <c r="Y263">
        <v>1.55</v>
      </c>
      <c r="Z263">
        <v>1.36</v>
      </c>
      <c r="AA263">
        <v>1.4</v>
      </c>
      <c r="AB263">
        <v>1.55</v>
      </c>
      <c r="AC263">
        <v>1.5</v>
      </c>
      <c r="AD263">
        <v>1.3</v>
      </c>
      <c r="AE263">
        <v>1.23</v>
      </c>
      <c r="AF263">
        <v>1.1299999999999999</v>
      </c>
      <c r="AG263">
        <v>1.37</v>
      </c>
      <c r="AH263">
        <v>1.26</v>
      </c>
      <c r="AI263">
        <v>1.4</v>
      </c>
      <c r="AJ263">
        <v>1.33</v>
      </c>
      <c r="AK263">
        <v>1.26</v>
      </c>
      <c r="AL263">
        <v>1.33</v>
      </c>
      <c r="AM263">
        <v>1.32</v>
      </c>
      <c r="AN263">
        <v>1.2</v>
      </c>
      <c r="AO263">
        <v>1.27</v>
      </c>
      <c r="AP263">
        <v>1.32</v>
      </c>
      <c r="AQ263">
        <v>1.26</v>
      </c>
      <c r="AR263">
        <v>1.3</v>
      </c>
      <c r="AS263">
        <v>1.27</v>
      </c>
      <c r="AT263">
        <v>1.31</v>
      </c>
      <c r="AU263">
        <v>1.41</v>
      </c>
      <c r="AV263">
        <v>1.34</v>
      </c>
      <c r="AW263">
        <v>1.26</v>
      </c>
      <c r="AX263">
        <v>1.0900000000000001</v>
      </c>
      <c r="AY263">
        <v>0.87</v>
      </c>
      <c r="AZ263">
        <v>0.73</v>
      </c>
      <c r="BA263">
        <v>0.78</v>
      </c>
      <c r="BB263">
        <v>0.86</v>
      </c>
      <c r="BC263">
        <v>0.85</v>
      </c>
      <c r="BD263">
        <v>0.8</v>
      </c>
      <c r="BE263">
        <v>0.66</v>
      </c>
      <c r="BF263">
        <v>0.8</v>
      </c>
      <c r="BG263">
        <v>0.64</v>
      </c>
      <c r="BH263">
        <v>0.79</v>
      </c>
      <c r="BI263">
        <v>0.74</v>
      </c>
      <c r="BJ263">
        <v>0.86</v>
      </c>
      <c r="BK263">
        <v>0.8</v>
      </c>
      <c r="BL263">
        <v>0.77</v>
      </c>
      <c r="BM263">
        <v>0.69</v>
      </c>
      <c r="BN263">
        <v>0.51</v>
      </c>
      <c r="BO263">
        <v>0.52</v>
      </c>
      <c r="BP263">
        <v>0.59</v>
      </c>
      <c r="BQ263">
        <v>0.45</v>
      </c>
      <c r="BR263">
        <v>0.48</v>
      </c>
      <c r="BS263">
        <v>0.56000000000000005</v>
      </c>
      <c r="BT263">
        <v>0.65</v>
      </c>
      <c r="BU263">
        <v>0.63</v>
      </c>
      <c r="BV263">
        <v>0.74</v>
      </c>
      <c r="BW263">
        <v>0.82</v>
      </c>
      <c r="BX263">
        <v>0.76</v>
      </c>
      <c r="BY263">
        <v>0.79</v>
      </c>
      <c r="BZ263">
        <v>0.68</v>
      </c>
      <c r="CA263">
        <v>0.69</v>
      </c>
      <c r="CB263">
        <v>0.72</v>
      </c>
      <c r="CC263">
        <v>0.74</v>
      </c>
      <c r="CD263">
        <v>0.72</v>
      </c>
      <c r="CE263">
        <v>0.84</v>
      </c>
      <c r="CF263">
        <v>0.82</v>
      </c>
      <c r="CG263">
        <v>0.86</v>
      </c>
      <c r="CH263">
        <v>0.79</v>
      </c>
      <c r="CI263">
        <v>0.84</v>
      </c>
      <c r="CJ263">
        <v>0.91</v>
      </c>
      <c r="CK263">
        <v>0.86</v>
      </c>
      <c r="CL263">
        <v>0.85</v>
      </c>
      <c r="CM263">
        <v>0.9</v>
      </c>
      <c r="CN263">
        <v>0.94</v>
      </c>
      <c r="CO263">
        <v>0.85</v>
      </c>
      <c r="CP263">
        <v>0.93</v>
      </c>
      <c r="CQ263">
        <v>0.89</v>
      </c>
      <c r="CR263">
        <v>0.93</v>
      </c>
      <c r="CS263">
        <v>1</v>
      </c>
      <c r="CT263">
        <v>1.05</v>
      </c>
      <c r="CU263">
        <v>0.91</v>
      </c>
      <c r="CV263">
        <v>0.73</v>
      </c>
      <c r="CW263">
        <v>0.74</v>
      </c>
      <c r="CX263">
        <v>0.65</v>
      </c>
      <c r="CY263">
        <v>0.84</v>
      </c>
      <c r="CZ263">
        <v>0.76</v>
      </c>
      <c r="DA263">
        <v>0.85</v>
      </c>
      <c r="DB263">
        <v>0.78</v>
      </c>
      <c r="DC263">
        <v>0.81</v>
      </c>
      <c r="DD263">
        <v>0.87</v>
      </c>
      <c r="DE263">
        <v>0.79</v>
      </c>
      <c r="DF263">
        <v>0.76</v>
      </c>
      <c r="DG263">
        <v>0.91</v>
      </c>
      <c r="DH263">
        <v>0.97</v>
      </c>
      <c r="DI263">
        <v>0.97</v>
      </c>
      <c r="DJ263">
        <v>1</v>
      </c>
      <c r="DK263">
        <v>1.1399999999999999</v>
      </c>
      <c r="DL263">
        <v>1.1399999999999999</v>
      </c>
      <c r="DM263">
        <v>1.1100000000000001</v>
      </c>
      <c r="DN263">
        <v>1.28</v>
      </c>
    </row>
    <row r="264" spans="1:118" x14ac:dyDescent="0.45">
      <c r="A264" s="3" t="s">
        <v>25</v>
      </c>
      <c r="B264" t="s">
        <v>54</v>
      </c>
      <c r="G264">
        <v>1.23</v>
      </c>
      <c r="H264">
        <v>1.17</v>
      </c>
      <c r="I264">
        <v>1.3</v>
      </c>
      <c r="J264">
        <v>1.61</v>
      </c>
      <c r="K264">
        <v>1.6</v>
      </c>
      <c r="L264">
        <v>1.86</v>
      </c>
      <c r="M264">
        <v>1.81</v>
      </c>
      <c r="N264">
        <v>1.36</v>
      </c>
      <c r="O264">
        <v>1.33</v>
      </c>
      <c r="P264">
        <v>1.05</v>
      </c>
      <c r="Q264">
        <v>1</v>
      </c>
      <c r="R264">
        <v>0.83</v>
      </c>
      <c r="S264">
        <v>0.78</v>
      </c>
      <c r="T264">
        <v>0.75</v>
      </c>
      <c r="U264">
        <v>0.88</v>
      </c>
      <c r="V264">
        <v>1.21</v>
      </c>
      <c r="W264">
        <v>1.55</v>
      </c>
      <c r="X264">
        <v>1.34</v>
      </c>
      <c r="Y264">
        <v>1.33</v>
      </c>
      <c r="Z264">
        <v>1.1599999999999999</v>
      </c>
      <c r="AA264">
        <v>1.2</v>
      </c>
      <c r="AB264">
        <v>1.33</v>
      </c>
      <c r="AC264">
        <v>1.27</v>
      </c>
      <c r="AD264">
        <v>1.1200000000000001</v>
      </c>
      <c r="AE264">
        <v>1.07</v>
      </c>
      <c r="AF264">
        <v>0.98</v>
      </c>
      <c r="AG264">
        <v>1.18</v>
      </c>
      <c r="AH264">
        <v>1.1200000000000001</v>
      </c>
      <c r="AI264">
        <v>1.29</v>
      </c>
      <c r="AJ264">
        <v>1.22</v>
      </c>
      <c r="AK264">
        <v>1.18</v>
      </c>
      <c r="AL264">
        <v>1.2</v>
      </c>
      <c r="AM264">
        <v>1.19</v>
      </c>
      <c r="AN264">
        <v>1.1000000000000001</v>
      </c>
      <c r="AO264">
        <v>1.1399999999999999</v>
      </c>
      <c r="AP264">
        <v>1.18</v>
      </c>
      <c r="AQ264">
        <v>1.2</v>
      </c>
      <c r="AR264">
        <v>1.23</v>
      </c>
      <c r="AS264">
        <v>1.19</v>
      </c>
      <c r="AT264">
        <v>1.18</v>
      </c>
      <c r="AU264">
        <v>1.23</v>
      </c>
      <c r="AV264">
        <v>1.1399999999999999</v>
      </c>
      <c r="AW264">
        <v>1.0900000000000001</v>
      </c>
      <c r="AX264">
        <v>0.95</v>
      </c>
      <c r="AY264">
        <v>0.78</v>
      </c>
      <c r="AZ264">
        <v>0.68</v>
      </c>
      <c r="BA264">
        <v>0.68</v>
      </c>
      <c r="BB264">
        <v>0.76</v>
      </c>
      <c r="BC264">
        <v>0.74</v>
      </c>
      <c r="BD264">
        <v>0.7</v>
      </c>
      <c r="BE264">
        <v>0.63</v>
      </c>
      <c r="BF264">
        <v>0.75</v>
      </c>
      <c r="BG264">
        <v>0.62</v>
      </c>
      <c r="BH264">
        <v>0.76</v>
      </c>
      <c r="BI264">
        <v>0.73</v>
      </c>
      <c r="BJ264">
        <v>0.83</v>
      </c>
      <c r="BK264">
        <v>0.8</v>
      </c>
      <c r="BL264">
        <v>0.81</v>
      </c>
      <c r="BM264">
        <v>0.77</v>
      </c>
      <c r="BN264">
        <v>0.6</v>
      </c>
      <c r="BO264">
        <v>0.64</v>
      </c>
      <c r="BP264">
        <v>0.73</v>
      </c>
      <c r="BQ264">
        <v>0.57999999999999996</v>
      </c>
      <c r="BR264">
        <v>0.65</v>
      </c>
      <c r="BS264">
        <v>0.77</v>
      </c>
      <c r="BT264">
        <v>0.9</v>
      </c>
      <c r="BU264">
        <v>0.93</v>
      </c>
      <c r="BV264">
        <v>1.08</v>
      </c>
      <c r="BW264">
        <v>1.19</v>
      </c>
      <c r="BX264">
        <v>1.1100000000000001</v>
      </c>
      <c r="BY264">
        <v>1.0900000000000001</v>
      </c>
      <c r="BZ264">
        <v>0.95</v>
      </c>
      <c r="CA264">
        <v>0.97</v>
      </c>
      <c r="CB264">
        <v>0.97</v>
      </c>
      <c r="CC264">
        <v>1.04</v>
      </c>
      <c r="CD264">
        <v>1.06</v>
      </c>
      <c r="CE264">
        <v>1.25</v>
      </c>
      <c r="CF264">
        <v>1.1599999999999999</v>
      </c>
      <c r="CG264">
        <v>1.1599999999999999</v>
      </c>
      <c r="CH264">
        <v>1.04</v>
      </c>
      <c r="CI264">
        <v>1.1200000000000001</v>
      </c>
      <c r="CJ264">
        <v>1.17</v>
      </c>
      <c r="CK264">
        <v>1.1000000000000001</v>
      </c>
      <c r="CL264">
        <v>1.0900000000000001</v>
      </c>
      <c r="CM264">
        <v>1.19</v>
      </c>
      <c r="CN264">
        <v>1.1399999999999999</v>
      </c>
      <c r="CO264">
        <v>1.05</v>
      </c>
      <c r="CP264">
        <v>1.1399999999999999</v>
      </c>
      <c r="CQ264">
        <v>1.08</v>
      </c>
      <c r="CR264">
        <v>1.1200000000000001</v>
      </c>
      <c r="CS264">
        <v>1.1499999999999999</v>
      </c>
      <c r="CT264">
        <v>1.23</v>
      </c>
      <c r="CU264">
        <v>1.1299999999999999</v>
      </c>
      <c r="CV264">
        <v>0.9</v>
      </c>
      <c r="CW264">
        <v>0.85</v>
      </c>
      <c r="CX264">
        <v>0.74</v>
      </c>
      <c r="CY264">
        <v>0.97</v>
      </c>
      <c r="CZ264">
        <v>1.03</v>
      </c>
      <c r="DA264">
        <v>1.1200000000000001</v>
      </c>
      <c r="DB264">
        <v>1.1200000000000001</v>
      </c>
      <c r="DC264">
        <v>1.1000000000000001</v>
      </c>
      <c r="DD264">
        <v>1.18</v>
      </c>
      <c r="DE264">
        <v>1.08</v>
      </c>
      <c r="DF264">
        <v>1.1399999999999999</v>
      </c>
      <c r="DG264">
        <v>1.19</v>
      </c>
      <c r="DH264">
        <v>1.17</v>
      </c>
      <c r="DI264">
        <v>1.2</v>
      </c>
      <c r="DJ264">
        <v>1.3</v>
      </c>
      <c r="DK264">
        <v>1.29</v>
      </c>
      <c r="DL264">
        <v>1.34</v>
      </c>
      <c r="DM264">
        <v>1.39</v>
      </c>
      <c r="DN264">
        <v>1.53</v>
      </c>
    </row>
    <row r="265" spans="1:118" x14ac:dyDescent="0.45">
      <c r="A265" s="3" t="s">
        <v>25</v>
      </c>
      <c r="B265" t="s">
        <v>55</v>
      </c>
      <c r="G265">
        <v>7.7</v>
      </c>
      <c r="H265">
        <v>6.57</v>
      </c>
      <c r="I265">
        <v>7.79</v>
      </c>
      <c r="J265">
        <v>9.25</v>
      </c>
      <c r="K265">
        <v>9.08</v>
      </c>
      <c r="L265">
        <v>10.51</v>
      </c>
      <c r="M265">
        <v>11.16</v>
      </c>
      <c r="N265">
        <v>9.2899999999999991</v>
      </c>
      <c r="O265">
        <v>9.91</v>
      </c>
      <c r="P265">
        <v>8.5399999999999991</v>
      </c>
      <c r="Q265">
        <v>8.65</v>
      </c>
      <c r="R265">
        <v>7.03</v>
      </c>
      <c r="S265">
        <v>6.61</v>
      </c>
      <c r="T265">
        <v>6.2</v>
      </c>
      <c r="U265">
        <v>6.34</v>
      </c>
      <c r="V265">
        <v>10.039999999999999</v>
      </c>
      <c r="W265">
        <v>11.34</v>
      </c>
      <c r="X265">
        <v>9.36</v>
      </c>
      <c r="Y265">
        <v>8.44</v>
      </c>
      <c r="Z265">
        <v>6</v>
      </c>
      <c r="AA265">
        <v>6.48</v>
      </c>
      <c r="AB265">
        <v>6.63</v>
      </c>
      <c r="AC265">
        <v>6.91</v>
      </c>
      <c r="AD265">
        <v>6</v>
      </c>
      <c r="AE265">
        <v>5.42</v>
      </c>
      <c r="AF265">
        <v>4.83</v>
      </c>
      <c r="AG265">
        <v>5.9</v>
      </c>
      <c r="AH265">
        <v>5.57</v>
      </c>
      <c r="AI265">
        <v>6.58</v>
      </c>
      <c r="AJ265">
        <v>6.17</v>
      </c>
      <c r="AK265">
        <v>5.51</v>
      </c>
      <c r="AL265">
        <v>6.03</v>
      </c>
      <c r="AM265">
        <v>6.1</v>
      </c>
      <c r="AN265">
        <v>6.18</v>
      </c>
      <c r="AO265">
        <v>7.03</v>
      </c>
      <c r="AP265">
        <v>6.49</v>
      </c>
      <c r="AQ265">
        <v>6</v>
      </c>
      <c r="AR265">
        <v>6</v>
      </c>
      <c r="AS265">
        <v>5.99</v>
      </c>
      <c r="AT265">
        <v>6.62</v>
      </c>
      <c r="AU265">
        <v>5.34</v>
      </c>
      <c r="AV265">
        <v>5.03</v>
      </c>
      <c r="AW265">
        <v>4.53</v>
      </c>
      <c r="AX265">
        <v>3.97</v>
      </c>
      <c r="AY265">
        <v>4.13</v>
      </c>
      <c r="AZ265">
        <v>3.43</v>
      </c>
      <c r="BA265">
        <v>3.49</v>
      </c>
      <c r="BB265">
        <v>4.3</v>
      </c>
      <c r="BC265">
        <v>4.8899999999999997</v>
      </c>
      <c r="BD265">
        <v>4.04</v>
      </c>
      <c r="BE265">
        <v>4.58</v>
      </c>
      <c r="BF265">
        <v>5.47</v>
      </c>
      <c r="BG265">
        <v>4.53</v>
      </c>
      <c r="BH265">
        <v>12.19</v>
      </c>
      <c r="BI265">
        <v>70.86</v>
      </c>
      <c r="BJ265">
        <v>-42.74</v>
      </c>
      <c r="BK265">
        <v>-11.62</v>
      </c>
      <c r="BL265">
        <v>-10.44</v>
      </c>
      <c r="BM265">
        <v>-13.58</v>
      </c>
      <c r="BN265">
        <v>-9.76</v>
      </c>
      <c r="BO265">
        <v>-25.32</v>
      </c>
      <c r="BP265">
        <v>441.28</v>
      </c>
      <c r="BQ265">
        <v>11.39</v>
      </c>
      <c r="BR265">
        <v>6.79</v>
      </c>
      <c r="BS265">
        <v>5.19</v>
      </c>
      <c r="BT265">
        <v>5.27</v>
      </c>
      <c r="BU265">
        <v>4.91</v>
      </c>
      <c r="BV265">
        <v>5.98</v>
      </c>
      <c r="BW265">
        <v>6.53</v>
      </c>
      <c r="BX265">
        <v>6.29</v>
      </c>
      <c r="BY265">
        <v>7.42</v>
      </c>
      <c r="BZ265">
        <v>-26.14</v>
      </c>
      <c r="CA265">
        <v>-21.03</v>
      </c>
      <c r="CB265">
        <v>-31</v>
      </c>
      <c r="CC265">
        <v>-81.92</v>
      </c>
      <c r="CD265">
        <v>5.4</v>
      </c>
      <c r="CE265">
        <v>7.07</v>
      </c>
      <c r="CF265">
        <v>7.69</v>
      </c>
      <c r="CG265">
        <v>9.2200000000000006</v>
      </c>
      <c r="CH265">
        <v>8.82</v>
      </c>
      <c r="CI265">
        <v>7.81</v>
      </c>
      <c r="CJ265">
        <v>8.19</v>
      </c>
      <c r="CK265">
        <v>7.01</v>
      </c>
      <c r="CL265">
        <v>6.83</v>
      </c>
      <c r="CM265">
        <v>12.41</v>
      </c>
      <c r="CN265">
        <v>13.21</v>
      </c>
      <c r="CO265">
        <v>11.15</v>
      </c>
      <c r="CP265">
        <v>11.42</v>
      </c>
      <c r="CQ265">
        <v>7.29</v>
      </c>
      <c r="CR265">
        <v>8.27</v>
      </c>
      <c r="CS265">
        <v>8.61</v>
      </c>
      <c r="CT265">
        <v>8.61</v>
      </c>
      <c r="CU265">
        <v>7.25</v>
      </c>
      <c r="CV265">
        <v>4.5599999999999996</v>
      </c>
      <c r="CW265">
        <v>4.67</v>
      </c>
      <c r="CX265">
        <v>4.1500000000000004</v>
      </c>
      <c r="CY265">
        <v>5.0599999999999996</v>
      </c>
      <c r="CZ265">
        <v>5.25</v>
      </c>
      <c r="DA265">
        <v>6.01</v>
      </c>
      <c r="DB265">
        <v>5.25</v>
      </c>
      <c r="DC265">
        <v>5.75</v>
      </c>
      <c r="DD265">
        <v>6.15</v>
      </c>
      <c r="DE265">
        <v>5.75</v>
      </c>
      <c r="DF265">
        <v>5.2</v>
      </c>
      <c r="DG265">
        <v>6.28</v>
      </c>
      <c r="DH265">
        <v>7.07</v>
      </c>
      <c r="DI265">
        <v>7.26</v>
      </c>
      <c r="DJ265">
        <v>8.8699999999999992</v>
      </c>
      <c r="DK265">
        <v>9.36</v>
      </c>
      <c r="DL265">
        <v>9.67</v>
      </c>
      <c r="DM265">
        <v>8.15</v>
      </c>
      <c r="DN265">
        <v>8.86</v>
      </c>
    </row>
    <row r="266" spans="1:118" x14ac:dyDescent="0.45">
      <c r="A266" s="3" t="s">
        <v>25</v>
      </c>
      <c r="B266" t="s">
        <v>56</v>
      </c>
      <c r="G266">
        <v>7.47</v>
      </c>
      <c r="H266">
        <v>6.4</v>
      </c>
      <c r="I266">
        <v>7.6</v>
      </c>
      <c r="J266">
        <v>9.0500000000000007</v>
      </c>
      <c r="K266">
        <v>8.91</v>
      </c>
      <c r="L266">
        <v>10.17</v>
      </c>
      <c r="M266">
        <v>10.65</v>
      </c>
      <c r="N266">
        <v>8.7200000000000006</v>
      </c>
      <c r="O266">
        <v>9.1999999999999993</v>
      </c>
      <c r="P266">
        <v>7.98</v>
      </c>
      <c r="Q266">
        <v>8.1300000000000008</v>
      </c>
      <c r="R266">
        <v>6.69</v>
      </c>
      <c r="S266">
        <v>6.27</v>
      </c>
      <c r="T266">
        <v>5.9</v>
      </c>
      <c r="U266">
        <v>6.09</v>
      </c>
      <c r="V266">
        <v>9.61</v>
      </c>
      <c r="W266">
        <v>10.95</v>
      </c>
      <c r="X266">
        <v>9.07</v>
      </c>
      <c r="Y266">
        <v>8.18</v>
      </c>
      <c r="Z266">
        <v>5.86</v>
      </c>
      <c r="AA266">
        <v>6.33</v>
      </c>
      <c r="AB266">
        <v>6.48</v>
      </c>
      <c r="AC266">
        <v>6.75</v>
      </c>
      <c r="AD266">
        <v>5.86</v>
      </c>
      <c r="AE266">
        <v>5.29</v>
      </c>
      <c r="AF266">
        <v>4.71</v>
      </c>
      <c r="AG266">
        <v>5.74</v>
      </c>
      <c r="AH266">
        <v>5.42</v>
      </c>
      <c r="AI266">
        <v>6.38</v>
      </c>
      <c r="AJ266">
        <v>6.01</v>
      </c>
      <c r="AK266">
        <v>5.39</v>
      </c>
      <c r="AL266">
        <v>5.89</v>
      </c>
      <c r="AM266">
        <v>5.95</v>
      </c>
      <c r="AN266">
        <v>6.03</v>
      </c>
      <c r="AO266">
        <v>6.72</v>
      </c>
      <c r="AP266">
        <v>6.26</v>
      </c>
      <c r="AQ266">
        <v>5.77</v>
      </c>
      <c r="AR266">
        <v>5.76</v>
      </c>
      <c r="AS266">
        <v>5.89</v>
      </c>
      <c r="AT266">
        <v>6.52</v>
      </c>
      <c r="AU266">
        <v>5.34</v>
      </c>
      <c r="AV266">
        <v>5.03</v>
      </c>
      <c r="AW266">
        <v>4.53</v>
      </c>
      <c r="AX266">
        <v>3.97</v>
      </c>
      <c r="AY266">
        <v>4.13</v>
      </c>
      <c r="AZ266">
        <v>3.44</v>
      </c>
      <c r="BA266">
        <v>3.49</v>
      </c>
      <c r="BB266">
        <v>4.3</v>
      </c>
      <c r="BC266">
        <v>4.8899999999999997</v>
      </c>
      <c r="BD266">
        <v>4.04</v>
      </c>
      <c r="BE266">
        <v>4.58</v>
      </c>
      <c r="BF266">
        <v>5.47</v>
      </c>
      <c r="BG266">
        <v>4.53</v>
      </c>
      <c r="BH266">
        <v>12.19</v>
      </c>
      <c r="BI266">
        <v>70.86</v>
      </c>
      <c r="BJ266">
        <v>-42.74</v>
      </c>
      <c r="BK266">
        <v>-11.62</v>
      </c>
      <c r="BL266">
        <v>-10.44</v>
      </c>
      <c r="BM266">
        <v>-13.58</v>
      </c>
      <c r="BN266">
        <v>-9.76</v>
      </c>
      <c r="BO266">
        <v>-25.32</v>
      </c>
      <c r="BP266">
        <v>441.28</v>
      </c>
      <c r="BQ266">
        <v>11.39</v>
      </c>
      <c r="BR266">
        <v>6.79</v>
      </c>
      <c r="BS266">
        <v>5.19</v>
      </c>
      <c r="BT266">
        <v>5.27</v>
      </c>
      <c r="BU266">
        <v>4.91</v>
      </c>
      <c r="BV266">
        <v>5.98</v>
      </c>
      <c r="BW266">
        <v>6.53</v>
      </c>
      <c r="BX266">
        <v>6.29</v>
      </c>
      <c r="BY266">
        <v>7.42</v>
      </c>
      <c r="BZ266">
        <v>-26.14</v>
      </c>
      <c r="CA266">
        <v>-21.03</v>
      </c>
      <c r="CB266">
        <v>-31</v>
      </c>
      <c r="CC266">
        <v>-81.92</v>
      </c>
      <c r="CD266">
        <v>5.4</v>
      </c>
      <c r="CE266">
        <v>7.07</v>
      </c>
      <c r="CF266">
        <v>7.69</v>
      </c>
      <c r="CG266">
        <v>9.2200000000000006</v>
      </c>
      <c r="CH266">
        <v>8.82</v>
      </c>
      <c r="CI266">
        <v>7.81</v>
      </c>
      <c r="CJ266">
        <v>8.19</v>
      </c>
      <c r="CK266">
        <v>7.01</v>
      </c>
      <c r="CL266">
        <v>6.83</v>
      </c>
      <c r="CM266">
        <v>12.41</v>
      </c>
      <c r="CN266">
        <v>13.21</v>
      </c>
      <c r="CO266">
        <v>11.15</v>
      </c>
      <c r="CP266">
        <v>11.42</v>
      </c>
      <c r="CQ266">
        <v>7.29</v>
      </c>
      <c r="CR266">
        <v>8.27</v>
      </c>
      <c r="CS266">
        <v>8.61</v>
      </c>
      <c r="CT266">
        <v>8.61</v>
      </c>
      <c r="CU266">
        <v>7.25</v>
      </c>
      <c r="CV266">
        <v>4.5599999999999996</v>
      </c>
      <c r="CW266">
        <v>4.67</v>
      </c>
      <c r="CX266">
        <v>4.1500000000000004</v>
      </c>
      <c r="CY266">
        <v>5.0599999999999996</v>
      </c>
      <c r="CZ266">
        <v>5.25</v>
      </c>
      <c r="DA266">
        <v>6.01</v>
      </c>
      <c r="DB266">
        <v>5.25</v>
      </c>
      <c r="DC266">
        <v>5.75</v>
      </c>
      <c r="DD266">
        <v>6.15</v>
      </c>
      <c r="DE266">
        <v>5.75</v>
      </c>
      <c r="DF266">
        <v>5.2</v>
      </c>
      <c r="DG266">
        <v>6.28</v>
      </c>
      <c r="DH266">
        <v>7.07</v>
      </c>
      <c r="DI266">
        <v>7.26</v>
      </c>
      <c r="DJ266">
        <v>8.8699999999999992</v>
      </c>
      <c r="DK266">
        <v>9.36</v>
      </c>
      <c r="DL266">
        <v>9.67</v>
      </c>
      <c r="DM266">
        <v>8.15</v>
      </c>
      <c r="DN266">
        <v>8.86</v>
      </c>
    </row>
    <row r="267" spans="1:118" x14ac:dyDescent="0.45">
      <c r="A267" s="3" t="s">
        <v>25</v>
      </c>
      <c r="B267" t="s">
        <v>57</v>
      </c>
      <c r="C267">
        <v>0.2</v>
      </c>
      <c r="G267">
        <v>0.08</v>
      </c>
      <c r="H267">
        <v>0.09</v>
      </c>
      <c r="I267">
        <v>0.12</v>
      </c>
      <c r="J267">
        <v>7.0000000000000007E-2</v>
      </c>
      <c r="K267">
        <v>7.0000000000000007E-2</v>
      </c>
      <c r="L267">
        <v>7.0000000000000007E-2</v>
      </c>
      <c r="M267">
        <v>0.06</v>
      </c>
      <c r="N267">
        <v>0.06</v>
      </c>
      <c r="O267">
        <v>0.06</v>
      </c>
      <c r="P267">
        <v>0.06</v>
      </c>
      <c r="Q267">
        <v>0.06</v>
      </c>
      <c r="R267">
        <v>7.0000000000000007E-2</v>
      </c>
      <c r="S267">
        <v>0.09</v>
      </c>
      <c r="T267">
        <v>0.12</v>
      </c>
      <c r="U267">
        <v>0.1</v>
      </c>
      <c r="V267">
        <v>0.1</v>
      </c>
      <c r="W267">
        <v>0.1</v>
      </c>
      <c r="X267">
        <v>0.09</v>
      </c>
      <c r="Y267">
        <v>0.08</v>
      </c>
      <c r="Z267">
        <v>0.08</v>
      </c>
      <c r="AA267">
        <v>0.06</v>
      </c>
      <c r="AB267">
        <v>0.05</v>
      </c>
      <c r="AC267">
        <v>0.05</v>
      </c>
      <c r="AD267">
        <v>0.05</v>
      </c>
      <c r="AE267">
        <v>0.04</v>
      </c>
      <c r="AF267">
        <v>0.04</v>
      </c>
      <c r="AG267">
        <v>0.04</v>
      </c>
      <c r="AH267">
        <v>0.04</v>
      </c>
      <c r="AI267">
        <v>0.04</v>
      </c>
      <c r="AJ267">
        <v>0.04</v>
      </c>
      <c r="AK267">
        <v>0.04</v>
      </c>
      <c r="AL267">
        <v>0.04</v>
      </c>
      <c r="AM267">
        <v>0.04</v>
      </c>
      <c r="AN267">
        <v>0.04</v>
      </c>
      <c r="AO267">
        <v>0.04</v>
      </c>
      <c r="AP267">
        <v>0.03</v>
      </c>
      <c r="AQ267">
        <v>0.04</v>
      </c>
      <c r="AR267">
        <v>0.03</v>
      </c>
      <c r="AS267">
        <v>0.03</v>
      </c>
      <c r="AT267">
        <v>0.03</v>
      </c>
      <c r="AU267">
        <v>0.03</v>
      </c>
      <c r="AV267">
        <v>0.03</v>
      </c>
      <c r="AW267">
        <v>0.01</v>
      </c>
      <c r="AX267">
        <v>0.02</v>
      </c>
      <c r="AY267">
        <v>0.01</v>
      </c>
      <c r="AZ267">
        <v>0.02</v>
      </c>
      <c r="BA267">
        <v>0.02</v>
      </c>
      <c r="BB267">
        <v>0.03</v>
      </c>
      <c r="BC267">
        <v>0.06</v>
      </c>
      <c r="BD267">
        <v>0.06</v>
      </c>
      <c r="BE267">
        <v>0.1</v>
      </c>
      <c r="BF267">
        <v>0.1</v>
      </c>
      <c r="BG267">
        <v>0.09</v>
      </c>
      <c r="BH267">
        <v>0.09</v>
      </c>
      <c r="BI267">
        <v>0.09</v>
      </c>
      <c r="BJ267">
        <v>0.09</v>
      </c>
      <c r="BK267">
        <v>0.12</v>
      </c>
      <c r="BL267">
        <v>0.25</v>
      </c>
      <c r="BM267">
        <v>0.23</v>
      </c>
      <c r="BN267">
        <v>0.24</v>
      </c>
      <c r="BO267">
        <v>0.24</v>
      </c>
      <c r="BP267">
        <v>0.24</v>
      </c>
      <c r="BQ267">
        <v>0.15</v>
      </c>
      <c r="BR267">
        <v>0.16</v>
      </c>
      <c r="BS267">
        <v>0.16</v>
      </c>
      <c r="BT267">
        <v>0.16</v>
      </c>
      <c r="BU267">
        <v>0.16</v>
      </c>
      <c r="BV267">
        <v>0.15</v>
      </c>
      <c r="BW267">
        <v>0.15</v>
      </c>
      <c r="BX267">
        <v>0.15</v>
      </c>
      <c r="BY267">
        <v>0.14000000000000001</v>
      </c>
      <c r="BZ267">
        <v>0.25</v>
      </c>
      <c r="CA267">
        <v>0.25</v>
      </c>
      <c r="CB267">
        <v>0.24</v>
      </c>
      <c r="CC267">
        <v>0.24</v>
      </c>
      <c r="CD267">
        <v>0.25</v>
      </c>
      <c r="CE267">
        <v>0.25</v>
      </c>
      <c r="CF267">
        <v>0.24</v>
      </c>
      <c r="CG267">
        <v>0.22</v>
      </c>
      <c r="CH267">
        <v>0.34</v>
      </c>
      <c r="CI267">
        <v>0.34</v>
      </c>
      <c r="CJ267">
        <v>0.33</v>
      </c>
      <c r="CK267">
        <v>0.33</v>
      </c>
      <c r="CL267">
        <v>0.32</v>
      </c>
      <c r="CM267">
        <v>0.31</v>
      </c>
      <c r="CN267">
        <v>0.19</v>
      </c>
      <c r="CO267">
        <v>0.19</v>
      </c>
      <c r="CP267">
        <v>0.18</v>
      </c>
      <c r="CQ267">
        <v>0.19</v>
      </c>
      <c r="CR267">
        <v>0.17</v>
      </c>
      <c r="CS267">
        <v>0.17</v>
      </c>
      <c r="CT267">
        <v>0.17</v>
      </c>
      <c r="CU267">
        <v>0.16</v>
      </c>
      <c r="CV267">
        <v>0.19</v>
      </c>
      <c r="CW267">
        <v>0.17</v>
      </c>
      <c r="CX267">
        <v>0.16</v>
      </c>
      <c r="CY267">
        <v>0.16</v>
      </c>
      <c r="CZ267">
        <v>0.15</v>
      </c>
      <c r="DA267">
        <v>0.23</v>
      </c>
      <c r="DB267">
        <v>0.25</v>
      </c>
      <c r="DC267">
        <v>0.23</v>
      </c>
      <c r="DD267">
        <v>0.24</v>
      </c>
      <c r="DE267">
        <v>0.25</v>
      </c>
      <c r="DF267">
        <v>0.28000000000000003</v>
      </c>
      <c r="DG267">
        <v>0.26</v>
      </c>
      <c r="DH267">
        <v>0.25</v>
      </c>
      <c r="DI267">
        <v>0.26</v>
      </c>
      <c r="DJ267">
        <v>0.27</v>
      </c>
      <c r="DK267">
        <v>0.25</v>
      </c>
      <c r="DL267">
        <v>0.31</v>
      </c>
      <c r="DM267">
        <v>0.33</v>
      </c>
      <c r="DN267">
        <v>0.33</v>
      </c>
    </row>
    <row r="268" spans="1:118" x14ac:dyDescent="0.45">
      <c r="A268" s="3" t="s">
        <v>25</v>
      </c>
      <c r="B268" t="s">
        <v>58</v>
      </c>
      <c r="D268">
        <v>13.15</v>
      </c>
      <c r="E268">
        <v>23.41</v>
      </c>
      <c r="F268">
        <v>32.17</v>
      </c>
      <c r="G268">
        <v>30.39</v>
      </c>
      <c r="H268">
        <v>32.57</v>
      </c>
      <c r="I268">
        <v>41.33</v>
      </c>
      <c r="J268">
        <v>26.9</v>
      </c>
      <c r="K268">
        <v>33.409999999999997</v>
      </c>
      <c r="L268">
        <v>35.11</v>
      </c>
      <c r="M268">
        <v>34.31</v>
      </c>
      <c r="N268">
        <v>31.66</v>
      </c>
      <c r="O268">
        <v>35.97</v>
      </c>
      <c r="P268">
        <v>33.24</v>
      </c>
      <c r="Q268">
        <v>26.22</v>
      </c>
      <c r="R268">
        <v>16.82</v>
      </c>
      <c r="S268">
        <v>17.71</v>
      </c>
      <c r="T268">
        <v>16.66</v>
      </c>
      <c r="U268">
        <v>19.920000000000002</v>
      </c>
      <c r="V268">
        <v>23.33</v>
      </c>
      <c r="W268">
        <v>24.77</v>
      </c>
      <c r="X268">
        <v>24.37</v>
      </c>
      <c r="Y268">
        <v>27.43</v>
      </c>
      <c r="Z268">
        <v>28.41</v>
      </c>
      <c r="AA268">
        <v>32.33</v>
      </c>
      <c r="AB268">
        <v>52.85</v>
      </c>
      <c r="AC268">
        <v>55.5</v>
      </c>
      <c r="AD268">
        <v>102.07</v>
      </c>
      <c r="AE268">
        <v>73.209999999999994</v>
      </c>
      <c r="AF268">
        <v>86.39</v>
      </c>
      <c r="AG268">
        <v>106.47</v>
      </c>
      <c r="AH268">
        <v>119.47</v>
      </c>
      <c r="AI268">
        <v>55.42</v>
      </c>
      <c r="AJ268">
        <v>76.290000000000006</v>
      </c>
      <c r="AK268">
        <v>81.5</v>
      </c>
      <c r="AL268">
        <v>78.290000000000006</v>
      </c>
      <c r="AM268">
        <v>62.32</v>
      </c>
      <c r="AN268">
        <v>85.25</v>
      </c>
      <c r="AO268">
        <v>70.44</v>
      </c>
      <c r="AP268">
        <v>75.88</v>
      </c>
      <c r="AQ268">
        <v>89.13</v>
      </c>
      <c r="AR268">
        <v>72.63</v>
      </c>
      <c r="AS268">
        <v>67.540000000000006</v>
      </c>
      <c r="AT268">
        <v>71.42</v>
      </c>
      <c r="AU268">
        <v>70.36</v>
      </c>
      <c r="AV268">
        <v>71.680000000000007</v>
      </c>
      <c r="AW268">
        <v>65.27</v>
      </c>
      <c r="AX268">
        <v>32.82</v>
      </c>
      <c r="AY268">
        <v>16.77</v>
      </c>
      <c r="AZ268">
        <v>-64.83</v>
      </c>
      <c r="BA268">
        <v>-739</v>
      </c>
      <c r="BC268">
        <v>-143.62</v>
      </c>
      <c r="BD268">
        <v>-153.5</v>
      </c>
      <c r="BE268">
        <v>-15.15</v>
      </c>
      <c r="BF268">
        <v>-1.97</v>
      </c>
      <c r="BG268">
        <v>-6.86</v>
      </c>
      <c r="BH268">
        <v>5.8</v>
      </c>
      <c r="BI268">
        <v>16.23</v>
      </c>
      <c r="BJ268">
        <v>-8.77</v>
      </c>
      <c r="BK268">
        <v>-0.71</v>
      </c>
      <c r="BL268">
        <v>-1.34</v>
      </c>
      <c r="BM268">
        <v>-6.42</v>
      </c>
      <c r="BN268">
        <v>-6.48</v>
      </c>
      <c r="BO268">
        <v>6.83</v>
      </c>
      <c r="BP268">
        <v>0.82</v>
      </c>
      <c r="BQ268">
        <v>-5</v>
      </c>
      <c r="BR268">
        <v>-4.34</v>
      </c>
      <c r="BS268">
        <v>-5.28</v>
      </c>
      <c r="BT268">
        <v>15.57</v>
      </c>
      <c r="BU268">
        <v>53.89</v>
      </c>
      <c r="BV268">
        <v>28.72</v>
      </c>
      <c r="BW268">
        <v>30.63</v>
      </c>
      <c r="BX268">
        <v>53.09</v>
      </c>
      <c r="BY268">
        <v>19.11</v>
      </c>
      <c r="BZ268">
        <v>24.78</v>
      </c>
      <c r="CA268">
        <v>10.93</v>
      </c>
      <c r="CB268">
        <v>15.64</v>
      </c>
      <c r="CC268">
        <v>15.87</v>
      </c>
      <c r="CD268">
        <v>19.11</v>
      </c>
      <c r="CE268">
        <v>13.98</v>
      </c>
      <c r="CF268">
        <v>18.03</v>
      </c>
      <c r="CG268">
        <v>15.03</v>
      </c>
      <c r="CH268">
        <v>14.02</v>
      </c>
      <c r="CI268">
        <v>12.77</v>
      </c>
      <c r="CJ268">
        <v>11.04</v>
      </c>
      <c r="CK268">
        <v>10.14</v>
      </c>
      <c r="CL268">
        <v>4.7699999999999996</v>
      </c>
      <c r="CM268">
        <v>25.13</v>
      </c>
      <c r="CN268">
        <v>0.57999999999999996</v>
      </c>
      <c r="CO268">
        <v>25.65</v>
      </c>
      <c r="CP268">
        <v>34.840000000000003</v>
      </c>
      <c r="CQ268">
        <v>-16.420000000000002</v>
      </c>
      <c r="CR268">
        <v>49.91</v>
      </c>
      <c r="CS268">
        <v>20.75</v>
      </c>
      <c r="CT268">
        <v>27.01</v>
      </c>
      <c r="CU268">
        <v>38.619999999999997</v>
      </c>
      <c r="CV268">
        <v>-63.7</v>
      </c>
      <c r="CW268">
        <v>48.99</v>
      </c>
      <c r="CX268">
        <v>33.31</v>
      </c>
      <c r="CY268">
        <v>55.8</v>
      </c>
      <c r="CZ268">
        <v>60.49</v>
      </c>
      <c r="DA268">
        <v>33.72</v>
      </c>
      <c r="DB268">
        <v>7.3</v>
      </c>
      <c r="DC268">
        <v>48.85</v>
      </c>
      <c r="DD268">
        <v>23.64</v>
      </c>
      <c r="DE268">
        <v>-2.2799999999999998</v>
      </c>
      <c r="DF268">
        <v>-6.33</v>
      </c>
      <c r="DG268">
        <v>39.630000000000003</v>
      </c>
      <c r="DH268">
        <v>15.74</v>
      </c>
      <c r="DI268">
        <v>10.51</v>
      </c>
      <c r="DJ268">
        <v>4.9000000000000004</v>
      </c>
      <c r="DK268">
        <v>15.38</v>
      </c>
      <c r="DL268">
        <v>25.3</v>
      </c>
      <c r="DM268">
        <v>6.1</v>
      </c>
      <c r="DN268">
        <v>12.37</v>
      </c>
    </row>
    <row r="269" spans="1:118" x14ac:dyDescent="0.45">
      <c r="A269" s="3" t="s">
        <v>25</v>
      </c>
      <c r="B269" t="s">
        <v>59</v>
      </c>
      <c r="G269" s="4">
        <v>0.1187</v>
      </c>
      <c r="H269" s="4">
        <v>0.12239999999999999</v>
      </c>
      <c r="I269" s="4">
        <v>0.12690000000000001</v>
      </c>
      <c r="J269" s="4">
        <v>0.13039999999999999</v>
      </c>
      <c r="K269" s="4">
        <v>0.13389999999999999</v>
      </c>
      <c r="L269" s="4">
        <v>0.13719999999999999</v>
      </c>
      <c r="M269" s="4">
        <v>0.1321</v>
      </c>
      <c r="N269" s="4">
        <v>0.13139999999999999</v>
      </c>
      <c r="O269" s="4">
        <v>0.1356</v>
      </c>
      <c r="P269" s="4">
        <v>0.1326</v>
      </c>
      <c r="Q269" s="4">
        <v>0.1268</v>
      </c>
      <c r="R269" s="4">
        <v>0.114</v>
      </c>
      <c r="S269" s="4">
        <v>9.7799999999999998E-2</v>
      </c>
      <c r="T269" s="4">
        <v>8.9200000000000002E-2</v>
      </c>
      <c r="U269" s="4">
        <v>9.1800000000000007E-2</v>
      </c>
      <c r="V269" s="4">
        <v>0.1042</v>
      </c>
      <c r="W269" s="4">
        <v>0.11609999999999999</v>
      </c>
      <c r="X269" s="4">
        <v>0.1236</v>
      </c>
      <c r="Y269" s="4">
        <v>0.1293</v>
      </c>
      <c r="Z269" s="4">
        <v>0.1249</v>
      </c>
      <c r="AA269" s="4">
        <v>0.1217</v>
      </c>
      <c r="AB269" s="4">
        <v>0.1215</v>
      </c>
      <c r="AC269" s="4">
        <v>0.12280000000000001</v>
      </c>
      <c r="AD269" s="4">
        <v>0.12379999999999999</v>
      </c>
      <c r="AE269" s="4">
        <v>0.1211</v>
      </c>
      <c r="AF269" s="4">
        <v>0.1183</v>
      </c>
      <c r="AG269" s="4">
        <v>0.11559999999999999</v>
      </c>
      <c r="AH269" s="4">
        <v>0.1198</v>
      </c>
      <c r="AI269" s="4">
        <v>0.12620000000000001</v>
      </c>
      <c r="AJ269" s="4">
        <v>0.123</v>
      </c>
      <c r="AK269" s="4">
        <v>0.12280000000000001</v>
      </c>
      <c r="AL269" s="4">
        <v>0.1157</v>
      </c>
      <c r="AM269" s="4">
        <v>0.1101</v>
      </c>
      <c r="AN269" s="4">
        <v>0.1116</v>
      </c>
      <c r="AO269" s="4">
        <v>0.1195</v>
      </c>
      <c r="AP269" s="4">
        <v>0.1208</v>
      </c>
      <c r="AQ269" s="4">
        <v>0.1341</v>
      </c>
      <c r="AR269" s="4">
        <v>0.1336</v>
      </c>
      <c r="AS269" s="4">
        <v>0.1208</v>
      </c>
      <c r="AT269" s="4">
        <v>0.11459999999999999</v>
      </c>
      <c r="AU269" s="4">
        <v>0.1046</v>
      </c>
      <c r="AV269" s="4">
        <v>0.1003</v>
      </c>
      <c r="AW269" s="4">
        <v>9.9199999999999997E-2</v>
      </c>
      <c r="AX269" s="4">
        <v>7.7899999999999997E-2</v>
      </c>
      <c r="AY269" s="4">
        <v>6.0499999999999998E-2</v>
      </c>
      <c r="AZ269" s="4">
        <v>2.92E-2</v>
      </c>
      <c r="BA269" s="4">
        <v>-0.1222</v>
      </c>
      <c r="BB269" s="4">
        <v>-0.15049999999999999</v>
      </c>
      <c r="BC269" s="4">
        <v>-0.2054</v>
      </c>
      <c r="BD269" s="4">
        <v>-0.22489999999999999</v>
      </c>
      <c r="BE269" s="4">
        <v>-0.1048</v>
      </c>
      <c r="BF269" s="4">
        <v>-8.8499999999999995E-2</v>
      </c>
      <c r="BG269" s="4">
        <v>-5.8799999999999998E-2</v>
      </c>
      <c r="BH269" s="4">
        <v>-2.92E-2</v>
      </c>
      <c r="BI269" s="4">
        <v>3.5000000000000001E-3</v>
      </c>
      <c r="BJ269" s="4">
        <v>-4.5999999999999999E-3</v>
      </c>
      <c r="BK269" s="4">
        <v>6.0000000000000001E-3</v>
      </c>
      <c r="BL269" s="4">
        <v>-3.3999999999999998E-3</v>
      </c>
      <c r="BM269" s="4">
        <v>-3.5200000000000002E-2</v>
      </c>
      <c r="BN269" s="4">
        <v>-5.8200000000000002E-2</v>
      </c>
      <c r="BO269" s="4">
        <v>-4.2900000000000001E-2</v>
      </c>
      <c r="BP269" s="4">
        <v>-3.73E-2</v>
      </c>
      <c r="BQ269" s="4">
        <v>-3.0200000000000001E-2</v>
      </c>
      <c r="BR269" s="4">
        <v>6.9999999999999999E-4</v>
      </c>
      <c r="BS269" s="4">
        <v>-2.2100000000000002E-2</v>
      </c>
      <c r="BT269" s="4">
        <v>-1.0500000000000001E-2</v>
      </c>
      <c r="BU269" s="4">
        <v>4.8599999999999997E-2</v>
      </c>
      <c r="BV269" s="4">
        <v>7.7899999999999997E-2</v>
      </c>
      <c r="BW269" s="4">
        <v>0.1065</v>
      </c>
      <c r="BX269" s="4">
        <v>0.1356</v>
      </c>
      <c r="BY269" s="4">
        <v>0.1047</v>
      </c>
      <c r="BZ269" s="4">
        <v>9.3200000000000005E-2</v>
      </c>
      <c r="CA269" s="4">
        <v>8.7400000000000005E-2</v>
      </c>
      <c r="CB269" s="4">
        <v>6.83E-2</v>
      </c>
      <c r="CC269" s="4">
        <v>7.7399999999999997E-2</v>
      </c>
      <c r="CD269" s="4">
        <v>8.77E-2</v>
      </c>
      <c r="CE269" s="4">
        <v>9.3200000000000005E-2</v>
      </c>
      <c r="CF269" s="4">
        <v>9.1700000000000004E-2</v>
      </c>
      <c r="CG269" s="4">
        <v>8.7599999999999997E-2</v>
      </c>
      <c r="CH269" s="4">
        <v>7.6300000000000007E-2</v>
      </c>
      <c r="CI269" s="4">
        <v>8.3699999999999997E-2</v>
      </c>
      <c r="CJ269" s="4">
        <v>8.1000000000000003E-2</v>
      </c>
      <c r="CK269" s="4">
        <v>8.09E-2</v>
      </c>
      <c r="CL269" s="4">
        <v>7.0199999999999999E-2</v>
      </c>
      <c r="CM269" s="4">
        <v>9.8400000000000001E-2</v>
      </c>
      <c r="CN269" s="4">
        <v>8.1699999999999995E-2</v>
      </c>
      <c r="CO269" s="4">
        <v>9.6299999999999997E-2</v>
      </c>
      <c r="CP269" s="4">
        <v>0.1288</v>
      </c>
      <c r="CQ269" s="4">
        <v>6.0100000000000001E-2</v>
      </c>
      <c r="CR269" s="4">
        <v>0.11749999999999999</v>
      </c>
      <c r="CS269" s="4">
        <v>0.109</v>
      </c>
      <c r="CT269" s="4">
        <v>9.9900000000000003E-2</v>
      </c>
      <c r="CU269" s="4">
        <v>0.15609999999999999</v>
      </c>
      <c r="CV269" s="4">
        <v>-1.47E-2</v>
      </c>
      <c r="CW269" s="4">
        <v>2.0799999999999999E-2</v>
      </c>
      <c r="CX269" s="4">
        <v>2.63E-2</v>
      </c>
      <c r="CY269" s="4">
        <v>6.0299999999999999E-2</v>
      </c>
      <c r="CZ269" s="4">
        <v>0.22969999999999999</v>
      </c>
      <c r="DA269" s="4">
        <v>0.19350000000000001</v>
      </c>
      <c r="DB269" s="4">
        <v>0.18559999999999999</v>
      </c>
      <c r="DC269" s="4">
        <v>0.18629999999999999</v>
      </c>
      <c r="DD269" s="4">
        <v>0.16650000000000001</v>
      </c>
      <c r="DE269" s="4">
        <v>0.12839999999999999</v>
      </c>
      <c r="DF269" s="4">
        <v>0.11260000000000001</v>
      </c>
      <c r="DG269" s="4">
        <v>9.06E-2</v>
      </c>
      <c r="DH269" s="4">
        <v>7.5499999999999998E-2</v>
      </c>
      <c r="DI269" s="4">
        <v>0.1048</v>
      </c>
      <c r="DJ269" s="4">
        <v>0.13020000000000001</v>
      </c>
      <c r="DK269" s="4">
        <v>8.2000000000000003E-2</v>
      </c>
      <c r="DL269" s="4">
        <v>9.2100000000000001E-2</v>
      </c>
      <c r="DM269" s="4">
        <v>8.8599999999999998E-2</v>
      </c>
    </row>
    <row r="270" spans="1:118" x14ac:dyDescent="0.45">
      <c r="A270" s="3" t="s">
        <v>25</v>
      </c>
      <c r="B270" t="s">
        <v>62</v>
      </c>
      <c r="C270" s="4">
        <v>1.4E-2</v>
      </c>
      <c r="D270" s="4">
        <v>1.6E-2</v>
      </c>
      <c r="E270" s="4">
        <v>1.7000000000000001E-2</v>
      </c>
      <c r="F270" s="4">
        <v>1.6E-2</v>
      </c>
      <c r="G270" s="4">
        <v>1.6E-2</v>
      </c>
      <c r="H270" s="4">
        <v>1.7000000000000001E-2</v>
      </c>
      <c r="I270" s="4">
        <v>1.4999999999999999E-2</v>
      </c>
      <c r="J270" s="4">
        <v>1.2E-2</v>
      </c>
      <c r="K270" s="4">
        <v>1.2999999999999999E-2</v>
      </c>
      <c r="L270" s="4">
        <v>1.2E-2</v>
      </c>
      <c r="M270" s="4">
        <v>1.2E-2</v>
      </c>
      <c r="N270" s="4">
        <v>1.6E-2</v>
      </c>
      <c r="O270" s="4">
        <v>1.7000000000000001E-2</v>
      </c>
      <c r="P270" s="4">
        <v>2.1999999999999999E-2</v>
      </c>
      <c r="Q270" s="4">
        <v>2.5000000000000001E-2</v>
      </c>
      <c r="R270" s="4">
        <v>3.2000000000000001E-2</v>
      </c>
      <c r="S270" s="4">
        <v>3.5999999999999997E-2</v>
      </c>
      <c r="T270" s="4">
        <v>3.7999999999999999E-2</v>
      </c>
      <c r="U270" s="4">
        <v>3.2000000000000001E-2</v>
      </c>
      <c r="V270" s="4">
        <v>2.1999999999999999E-2</v>
      </c>
      <c r="W270" s="4">
        <v>1.7000000000000001E-2</v>
      </c>
      <c r="X270" s="4">
        <v>0.02</v>
      </c>
      <c r="Y270" s="4">
        <v>0.02</v>
      </c>
      <c r="Z270" s="4">
        <v>2.1999999999999999E-2</v>
      </c>
      <c r="AA270" s="4">
        <v>2.1000000000000001E-2</v>
      </c>
      <c r="AB270" s="4">
        <v>1.9E-2</v>
      </c>
      <c r="AC270" s="4">
        <v>1.9E-2</v>
      </c>
      <c r="AD270" s="4">
        <v>2.1999999999999999E-2</v>
      </c>
      <c r="AE270" s="4">
        <v>2.1999999999999999E-2</v>
      </c>
      <c r="AF270" s="4">
        <v>2.4E-2</v>
      </c>
      <c r="AG270" s="4">
        <v>1.9E-2</v>
      </c>
      <c r="AH270" s="4">
        <v>0.02</v>
      </c>
      <c r="AI270" s="4">
        <v>4.3999999999999997E-2</v>
      </c>
      <c r="AJ270" s="4">
        <v>4.5999999999999999E-2</v>
      </c>
      <c r="AK270" s="4">
        <v>4.8000000000000001E-2</v>
      </c>
      <c r="AL270" s="4">
        <v>4.5999999999999999E-2</v>
      </c>
      <c r="AM270" s="4">
        <v>0.02</v>
      </c>
      <c r="AN270" s="4">
        <v>2.1999999999999999E-2</v>
      </c>
      <c r="AO270" s="4">
        <v>2.1999999999999999E-2</v>
      </c>
      <c r="AP270" s="4">
        <v>2.1999999999999999E-2</v>
      </c>
      <c r="AQ270" s="4">
        <v>6.2E-2</v>
      </c>
      <c r="AR270" s="4">
        <v>6.2E-2</v>
      </c>
      <c r="AS270" s="4">
        <v>6.4000000000000001E-2</v>
      </c>
      <c r="AT270" s="4">
        <v>6.2E-2</v>
      </c>
      <c r="AU270" s="4">
        <v>2.5000000000000001E-2</v>
      </c>
      <c r="AV270" s="4">
        <v>2.7E-2</v>
      </c>
      <c r="AW270" s="4">
        <v>2.9000000000000001E-2</v>
      </c>
      <c r="AX270" s="4">
        <v>3.3000000000000002E-2</v>
      </c>
      <c r="AY270" s="4">
        <v>4.1000000000000002E-2</v>
      </c>
      <c r="AZ270" s="4">
        <v>0.05</v>
      </c>
      <c r="BA270" s="4">
        <v>5.5E-2</v>
      </c>
      <c r="BB270" s="4">
        <v>5.1999999999999998E-2</v>
      </c>
      <c r="BC270" s="4">
        <v>5.6000000000000001E-2</v>
      </c>
      <c r="BD270" s="4">
        <v>6.3E-2</v>
      </c>
      <c r="BE270" s="4">
        <v>6.9000000000000006E-2</v>
      </c>
      <c r="BF270" s="4">
        <v>5.6000000000000001E-2</v>
      </c>
      <c r="BG270" s="4">
        <v>6.8000000000000005E-2</v>
      </c>
      <c r="BH270" s="4">
        <v>5.3999999999999999E-2</v>
      </c>
      <c r="BI270" s="4">
        <v>5.6000000000000001E-2</v>
      </c>
      <c r="BJ270" s="4">
        <v>0.05</v>
      </c>
      <c r="BK270" s="4">
        <v>5.0999999999999997E-2</v>
      </c>
      <c r="BL270" s="4">
        <v>5.5E-2</v>
      </c>
      <c r="BM270" s="4">
        <v>5.8999999999999997E-2</v>
      </c>
      <c r="BN270" s="4">
        <v>7.8E-2</v>
      </c>
      <c r="BO270" s="4">
        <v>7.5999999999999998E-2</v>
      </c>
      <c r="BP270" s="4">
        <v>8.3000000000000004E-2</v>
      </c>
      <c r="BQ270" s="4">
        <v>0.106</v>
      </c>
      <c r="BR270" s="4">
        <v>9.5000000000000001E-2</v>
      </c>
      <c r="BS270" s="4">
        <v>8.3000000000000004E-2</v>
      </c>
      <c r="BT270" s="4">
        <v>5.6000000000000001E-2</v>
      </c>
      <c r="BU270" s="4">
        <v>5.6000000000000001E-2</v>
      </c>
      <c r="BV270" s="4">
        <v>4.7E-2</v>
      </c>
      <c r="BW270" s="4">
        <v>4.2000000000000003E-2</v>
      </c>
      <c r="BX270" s="4">
        <v>4.3999999999999997E-2</v>
      </c>
      <c r="BY270" s="4">
        <v>4.3999999999999997E-2</v>
      </c>
      <c r="BZ270" s="4">
        <v>5.0999999999999997E-2</v>
      </c>
      <c r="CA270" s="4">
        <v>0.05</v>
      </c>
      <c r="CB270" s="4">
        <v>4.9000000000000002E-2</v>
      </c>
      <c r="CC270" s="4">
        <v>4.7E-2</v>
      </c>
      <c r="CD270" s="4">
        <v>4.7E-2</v>
      </c>
      <c r="CE270" s="4">
        <v>0.04</v>
      </c>
      <c r="CF270" s="4">
        <v>4.1000000000000002E-2</v>
      </c>
      <c r="CG270" s="4">
        <v>3.9E-2</v>
      </c>
      <c r="CH270" s="4">
        <v>4.2000000000000003E-2</v>
      </c>
      <c r="CI270" s="4">
        <v>3.9E-2</v>
      </c>
      <c r="CJ270" s="4">
        <v>3.6999999999999998E-2</v>
      </c>
      <c r="CK270" s="4">
        <v>3.9E-2</v>
      </c>
      <c r="CL270" s="4">
        <v>3.7999999999999999E-2</v>
      </c>
      <c r="CM270" s="4">
        <v>3.5999999999999997E-2</v>
      </c>
      <c r="CN270" s="4">
        <v>8.2000000000000003E-2</v>
      </c>
      <c r="CO270" s="4">
        <v>8.8999999999999996E-2</v>
      </c>
      <c r="CP270" s="4">
        <v>7.9000000000000001E-2</v>
      </c>
      <c r="CQ270" s="4">
        <v>8.6999999999999994E-2</v>
      </c>
      <c r="CR270" s="4">
        <v>3.7999999999999999E-2</v>
      </c>
      <c r="CS270" s="4">
        <v>3.5000000000000003E-2</v>
      </c>
      <c r="CT270" s="4">
        <v>7.5999999999999998E-2</v>
      </c>
      <c r="CU270" s="4">
        <v>0.08</v>
      </c>
      <c r="CV270" s="4">
        <v>0.11899999999999999</v>
      </c>
      <c r="CW270" s="4">
        <v>0.112</v>
      </c>
      <c r="CX270" s="4">
        <v>5.6000000000000001E-2</v>
      </c>
      <c r="CY270" s="4">
        <v>4.2999999999999997E-2</v>
      </c>
      <c r="CZ270" s="4">
        <v>8.5000000000000006E-2</v>
      </c>
      <c r="DA270" s="4">
        <v>7.4999999999999997E-2</v>
      </c>
      <c r="DB270" s="4">
        <v>0.14599999999999999</v>
      </c>
      <c r="DC270" s="4">
        <v>0.13800000000000001</v>
      </c>
      <c r="DD270" s="4">
        <v>9.1999999999999998E-2</v>
      </c>
      <c r="DE270" s="4">
        <v>0.107</v>
      </c>
      <c r="DF270" s="4">
        <v>9.0999999999999998E-2</v>
      </c>
      <c r="DG270" s="4">
        <v>0.08</v>
      </c>
      <c r="DH270" s="4">
        <v>7.6999999999999999E-2</v>
      </c>
      <c r="DI270" s="4">
        <v>7.6999999999999999E-2</v>
      </c>
      <c r="DJ270" s="4">
        <v>3.5999999999999997E-2</v>
      </c>
      <c r="DK270" s="4">
        <v>3.3000000000000002E-2</v>
      </c>
      <c r="DL270" s="4">
        <v>3.3000000000000002E-2</v>
      </c>
      <c r="DM270" s="4">
        <v>2.4E-2</v>
      </c>
      <c r="DN270" s="4">
        <v>2.9100000000000001E-2</v>
      </c>
    </row>
    <row r="271" spans="1:118" x14ac:dyDescent="0.45">
      <c r="A271" s="3" t="s">
        <v>25</v>
      </c>
      <c r="B271" t="s">
        <v>63</v>
      </c>
      <c r="D271" s="4">
        <v>0.161</v>
      </c>
      <c r="E271" s="4">
        <v>0.189</v>
      </c>
      <c r="F271" s="4">
        <v>0.17100000000000001</v>
      </c>
      <c r="G271" s="4">
        <v>0.13100000000000001</v>
      </c>
      <c r="H271" s="4">
        <v>0.14899999999999999</v>
      </c>
      <c r="I271" s="4">
        <v>0.129</v>
      </c>
      <c r="J271" s="4">
        <v>0.16900000000000001</v>
      </c>
      <c r="K271" s="4">
        <v>0.16</v>
      </c>
      <c r="L271" s="4">
        <v>0.14899999999999999</v>
      </c>
      <c r="M271" s="4">
        <v>0.17199999999999999</v>
      </c>
      <c r="N271" s="4">
        <v>0.184</v>
      </c>
      <c r="O271" s="4">
        <v>0.155</v>
      </c>
      <c r="P271" s="4">
        <v>0.17699999999999999</v>
      </c>
      <c r="Q271" s="4">
        <v>0.27</v>
      </c>
      <c r="R271" s="4">
        <v>0.41799999999999998</v>
      </c>
      <c r="S271" s="4">
        <v>0.32400000000000001</v>
      </c>
      <c r="T271" s="4">
        <v>0.28199999999999997</v>
      </c>
      <c r="U271" s="4">
        <v>0.23799999999999999</v>
      </c>
      <c r="V271" s="4">
        <v>0.20699999999999999</v>
      </c>
      <c r="W271" s="4">
        <v>0.182</v>
      </c>
      <c r="X271" s="4">
        <v>0.19800000000000001</v>
      </c>
      <c r="Y271" s="4">
        <v>0.19500000000000001</v>
      </c>
      <c r="Z271" s="4">
        <v>0.217</v>
      </c>
      <c r="AA271" s="4">
        <v>0.20300000000000001</v>
      </c>
      <c r="AB271" s="4">
        <v>0.19</v>
      </c>
      <c r="AC271" s="4">
        <v>0.17899999999999999</v>
      </c>
      <c r="AD271" s="4">
        <v>0.19900000000000001</v>
      </c>
      <c r="AE271" s="4">
        <v>0.20599999999999999</v>
      </c>
      <c r="AF271" s="4">
        <v>0.186</v>
      </c>
      <c r="AG271" s="4">
        <v>0.17</v>
      </c>
      <c r="AH271" s="4">
        <v>0.17199999999999999</v>
      </c>
      <c r="AI271" s="4">
        <v>1.268</v>
      </c>
      <c r="AJ271" s="4">
        <v>0.19400000000000001</v>
      </c>
      <c r="AK271" s="4">
        <v>0.2</v>
      </c>
      <c r="AL271" s="4">
        <v>0.217</v>
      </c>
      <c r="AM271" s="4">
        <v>0.23699999999999999</v>
      </c>
      <c r="AN271" s="4">
        <v>0.20799999999999999</v>
      </c>
      <c r="AO271" s="4">
        <v>0.18099999999999999</v>
      </c>
      <c r="AP271" s="4">
        <v>0.25700000000000001</v>
      </c>
      <c r="AQ271" s="4">
        <v>1.51</v>
      </c>
      <c r="AR271" s="4">
        <v>0.27500000000000002</v>
      </c>
      <c r="AS271" s="4">
        <v>0.27300000000000002</v>
      </c>
      <c r="AT271" s="4">
        <v>0.3</v>
      </c>
      <c r="AU271" s="4">
        <v>0.33300000000000002</v>
      </c>
      <c r="AV271" s="4">
        <v>0.31900000000000001</v>
      </c>
      <c r="AW271" s="4">
        <v>0.32</v>
      </c>
      <c r="AX271" s="4">
        <v>1.2310000000000001</v>
      </c>
      <c r="AY271" s="4">
        <v>1.778</v>
      </c>
      <c r="AZ271" s="4">
        <v>-2</v>
      </c>
      <c r="BA271" s="4">
        <v>-0.108</v>
      </c>
      <c r="BB271" s="4">
        <v>-0.81</v>
      </c>
      <c r="BC271" s="4">
        <v>-0.315</v>
      </c>
      <c r="BD271" s="4">
        <v>-0.73899999999999999</v>
      </c>
      <c r="BE271" s="4">
        <v>-2.4289999999999998</v>
      </c>
      <c r="BF271" s="4">
        <v>5.6669999999999998</v>
      </c>
      <c r="BG271" s="4">
        <v>-1.0620000000000001</v>
      </c>
      <c r="BH271" s="4">
        <v>1.5640000000000001</v>
      </c>
      <c r="BI271" s="4">
        <v>0.71699999999999997</v>
      </c>
      <c r="BJ271" s="4">
        <v>-1.075</v>
      </c>
      <c r="BK271" s="4">
        <v>-3.44</v>
      </c>
      <c r="BL271" s="4">
        <v>-3.5</v>
      </c>
      <c r="BM271" s="4">
        <v>-0.67300000000000004</v>
      </c>
      <c r="BN271" s="4">
        <v>-0.38</v>
      </c>
      <c r="BO271" s="4">
        <v>0.79500000000000004</v>
      </c>
      <c r="BQ271" s="4">
        <v>-1.3620000000000001</v>
      </c>
      <c r="BR271" s="4">
        <v>-2.95</v>
      </c>
      <c r="BS271" s="4">
        <v>-2.2120000000000002</v>
      </c>
      <c r="BT271" s="4">
        <v>0.81799999999999995</v>
      </c>
      <c r="BU271" s="4">
        <v>0.23699999999999999</v>
      </c>
      <c r="BV271" s="4">
        <v>0.45</v>
      </c>
      <c r="BW271" s="4">
        <v>0.48599999999999999</v>
      </c>
      <c r="BX271" s="4">
        <v>0.24299999999999999</v>
      </c>
      <c r="BY271" s="4">
        <v>0.7</v>
      </c>
      <c r="BZ271" s="4">
        <v>0.55200000000000005</v>
      </c>
      <c r="CA271" s="4">
        <v>0.76200000000000001</v>
      </c>
      <c r="CB271" s="4">
        <v>0.46300000000000002</v>
      </c>
      <c r="CC271" s="4">
        <v>0.47399999999999998</v>
      </c>
      <c r="CD271" s="4">
        <v>0.38500000000000001</v>
      </c>
      <c r="CE271" s="4">
        <v>0.52900000000000003</v>
      </c>
      <c r="CF271" s="4">
        <v>0.39200000000000002</v>
      </c>
      <c r="CG271" s="4">
        <v>0.48199999999999998</v>
      </c>
      <c r="CH271" s="4">
        <v>0.437</v>
      </c>
      <c r="CI271" s="4">
        <v>0.36899999999999999</v>
      </c>
      <c r="CJ271" s="4">
        <v>0.442</v>
      </c>
      <c r="CK271" s="4">
        <v>0.48699999999999999</v>
      </c>
      <c r="CL271" s="4">
        <v>1.056</v>
      </c>
      <c r="CM271" s="4">
        <v>0.16700000000000001</v>
      </c>
      <c r="CN271" s="4">
        <v>119.5</v>
      </c>
      <c r="CO271" s="4">
        <v>0.29499999999999998</v>
      </c>
      <c r="CP271" s="4">
        <v>0.21199999999999999</v>
      </c>
      <c r="CQ271" s="4">
        <v>-0.52700000000000002</v>
      </c>
      <c r="CR271" s="4">
        <v>0.14499999999999999</v>
      </c>
      <c r="CS271" s="4">
        <v>0.36399999999999999</v>
      </c>
      <c r="CT271" s="4">
        <v>1.7649999999999999</v>
      </c>
      <c r="CU271" s="4">
        <v>0.217</v>
      </c>
      <c r="CV271" s="4">
        <v>-0.104</v>
      </c>
      <c r="CW271" s="4">
        <v>0.157</v>
      </c>
      <c r="CX271" s="4">
        <v>0.253</v>
      </c>
      <c r="CY271" s="4">
        <v>0.121</v>
      </c>
      <c r="CZ271" s="4">
        <v>0.72599999999999998</v>
      </c>
      <c r="DA271" s="4">
        <v>0.20799999999999999</v>
      </c>
      <c r="DB271" s="4">
        <v>5.931</v>
      </c>
      <c r="DC271" s="4">
        <v>0.106</v>
      </c>
      <c r="DD271" s="4">
        <v>0.22800000000000001</v>
      </c>
      <c r="DE271" s="4">
        <v>-1.7689999999999999</v>
      </c>
      <c r="DF271" s="4">
        <v>-3.968</v>
      </c>
      <c r="DG271" s="4">
        <v>0.13500000000000001</v>
      </c>
      <c r="DH271" s="4">
        <v>0.36</v>
      </c>
      <c r="DI271" s="4">
        <v>0.44500000000000001</v>
      </c>
      <c r="DJ271" s="4">
        <v>1.2889999999999999</v>
      </c>
      <c r="DK271" s="4">
        <v>0.35499999999999998</v>
      </c>
      <c r="DL271" s="4">
        <v>0.22600000000000001</v>
      </c>
      <c r="DM271" s="4">
        <v>0</v>
      </c>
      <c r="DN271" s="4">
        <v>0.43840000000000001</v>
      </c>
    </row>
    <row r="272" spans="1:118" x14ac:dyDescent="0.45">
      <c r="A272" s="3" t="s">
        <v>25</v>
      </c>
      <c r="B272" t="s">
        <v>60</v>
      </c>
      <c r="G272" s="4">
        <v>-0.10050000000000001</v>
      </c>
      <c r="H272" s="4">
        <v>-3.8999999999999998E-3</v>
      </c>
      <c r="I272" s="4">
        <v>1E-3</v>
      </c>
      <c r="J272" s="4">
        <v>0</v>
      </c>
      <c r="K272" s="4">
        <v>5.0000000000000001E-3</v>
      </c>
      <c r="L272" s="4">
        <v>1.01E-2</v>
      </c>
      <c r="M272" s="4">
        <v>1.06E-2</v>
      </c>
      <c r="N272" s="4">
        <v>2.1999999999999999E-2</v>
      </c>
      <c r="O272" s="4">
        <v>3.1300000000000001E-2</v>
      </c>
      <c r="P272" s="4">
        <v>0.05</v>
      </c>
      <c r="Q272" s="4">
        <v>5.8400000000000001E-2</v>
      </c>
      <c r="R272" s="4">
        <v>7.1400000000000005E-2</v>
      </c>
      <c r="S272" s="4">
        <v>8.8599999999999998E-2</v>
      </c>
      <c r="T272" s="4">
        <v>9.4100000000000003E-2</v>
      </c>
      <c r="U272" s="4">
        <v>9.8299999999999998E-2</v>
      </c>
      <c r="V272" s="4">
        <v>7.5200000000000003E-2</v>
      </c>
      <c r="W272" s="4">
        <v>3.15E-2</v>
      </c>
      <c r="X272" s="4">
        <v>8.6E-3</v>
      </c>
      <c r="Y272" s="4">
        <v>-1.2500000000000001E-2</v>
      </c>
      <c r="Z272" s="4">
        <v>-8.3999999999999995E-3</v>
      </c>
      <c r="AA272" s="4">
        <v>4.9299999999999997E-2</v>
      </c>
      <c r="AB272" s="4">
        <v>-9.7999999999999997E-3</v>
      </c>
      <c r="AC272" s="4">
        <v>-1.14E-2</v>
      </c>
      <c r="AD272" s="4">
        <v>-1.0200000000000001E-2</v>
      </c>
      <c r="AE272" s="4">
        <v>-2.4400000000000002E-2</v>
      </c>
      <c r="AF272" s="4">
        <v>0</v>
      </c>
      <c r="AG272" s="4">
        <v>7.6E-3</v>
      </c>
      <c r="AH272" s="4">
        <v>5.1999999999999998E-3</v>
      </c>
      <c r="AI272" s="4">
        <v>-3.3599999999999998E-2</v>
      </c>
      <c r="AJ272" s="4">
        <v>1E-4</v>
      </c>
      <c r="AK272" s="4">
        <v>-5.0000000000000001E-3</v>
      </c>
      <c r="AL272" s="4">
        <v>-5.7000000000000002E-3</v>
      </c>
      <c r="AM272" s="4">
        <v>-4.5999999999999999E-3</v>
      </c>
      <c r="AN272" s="4">
        <v>-3.8999999999999998E-3</v>
      </c>
      <c r="AO272" s="4">
        <v>-4.3E-3</v>
      </c>
      <c r="AP272" s="4">
        <v>-4.8999999999999998E-3</v>
      </c>
      <c r="AQ272" s="4">
        <v>-8.3999999999999995E-3</v>
      </c>
      <c r="AR272" s="4">
        <v>-6.4999999999999997E-3</v>
      </c>
      <c r="AS272" s="4">
        <v>-6.1000000000000004E-3</v>
      </c>
      <c r="AT272" s="4">
        <v>-6.3E-3</v>
      </c>
      <c r="AU272" s="4">
        <v>-7.6E-3</v>
      </c>
      <c r="AV272" s="4">
        <v>-6.7999999999999996E-3</v>
      </c>
      <c r="AW272" s="4">
        <v>-6.7000000000000002E-3</v>
      </c>
      <c r="AX272" s="4">
        <v>-2.3999999999999998E-3</v>
      </c>
      <c r="AY272" s="4">
        <v>8.9999999999999993E-3</v>
      </c>
      <c r="AZ272" s="4">
        <v>3.8999999999999998E-3</v>
      </c>
      <c r="BA272" s="4">
        <v>3.7000000000000002E-3</v>
      </c>
      <c r="BB272" s="4">
        <v>1.1999999999999999E-3</v>
      </c>
      <c r="BC272" s="4">
        <v>-1.38E-2</v>
      </c>
      <c r="BD272" s="4">
        <v>-2.07E-2</v>
      </c>
      <c r="BE272" s="4">
        <v>-2.1100000000000001E-2</v>
      </c>
      <c r="BF272" s="4">
        <v>-2.18E-2</v>
      </c>
      <c r="BG272" s="4">
        <v>-9.1999999999999998E-3</v>
      </c>
      <c r="BH272" s="4">
        <v>-4.7999999999999996E-3</v>
      </c>
      <c r="BI272" s="4">
        <v>-4.1999999999999997E-3</v>
      </c>
      <c r="BJ272" s="4">
        <v>-4.0000000000000001E-3</v>
      </c>
      <c r="BK272" s="4">
        <v>-7.9299999999999995E-2</v>
      </c>
      <c r="BL272" s="4">
        <v>-7.7799999999999994E-2</v>
      </c>
      <c r="BM272" s="4">
        <v>-7.7899999999999997E-2</v>
      </c>
      <c r="BN272" s="4">
        <v>-7.7899999999999997E-2</v>
      </c>
      <c r="BO272" s="4">
        <v>-2.5999999999999999E-3</v>
      </c>
      <c r="BP272" s="4">
        <v>-2.8E-3</v>
      </c>
      <c r="BQ272" s="4">
        <v>-3.0000000000000001E-3</v>
      </c>
      <c r="BR272" s="4">
        <v>-3.0999999999999999E-3</v>
      </c>
      <c r="BS272" s="4">
        <v>-3.2000000000000002E-3</v>
      </c>
      <c r="BT272" s="4">
        <v>-3.2000000000000002E-3</v>
      </c>
      <c r="BU272" s="4">
        <v>-3.8999999999999998E-3</v>
      </c>
      <c r="BV272" s="4">
        <v>-4.5999999999999999E-3</v>
      </c>
      <c r="BW272" s="4">
        <v>-1.15E-2</v>
      </c>
      <c r="BX272" s="4">
        <v>-6.4999999999999997E-3</v>
      </c>
      <c r="BY272" s="4">
        <v>-6.3E-3</v>
      </c>
      <c r="BZ272" s="4">
        <v>-5.8999999999999999E-3</v>
      </c>
      <c r="CA272" s="4">
        <v>4.0000000000000002E-4</v>
      </c>
      <c r="CB272" s="4">
        <v>-4.5999999999999999E-3</v>
      </c>
      <c r="CC272" s="4">
        <v>-4.1999999999999997E-3</v>
      </c>
      <c r="CD272" s="4">
        <v>-2.5999999999999999E-3</v>
      </c>
      <c r="CE272" s="4">
        <v>-3.2000000000000002E-3</v>
      </c>
      <c r="CF272" s="4">
        <v>1.8E-3</v>
      </c>
      <c r="CG272" s="4">
        <v>1.4E-3</v>
      </c>
      <c r="CH272" s="4">
        <v>-5.9999999999999995E-4</v>
      </c>
      <c r="CI272" s="4">
        <v>-1E-3</v>
      </c>
      <c r="CJ272" s="4">
        <v>-8.2000000000000007E-3</v>
      </c>
      <c r="CK272" s="4">
        <v>-7.7000000000000002E-3</v>
      </c>
      <c r="CL272" s="4">
        <v>-7.6E-3</v>
      </c>
      <c r="CM272" s="4">
        <v>-1.8800000000000001E-2</v>
      </c>
      <c r="CN272" s="4">
        <v>-6.6500000000000004E-2</v>
      </c>
      <c r="CO272" s="4">
        <v>-0.14810000000000001</v>
      </c>
      <c r="CP272" s="4">
        <v>-0.1439</v>
      </c>
      <c r="CQ272" s="4">
        <v>-0.1298</v>
      </c>
      <c r="CR272" s="4">
        <v>-7.5200000000000003E-2</v>
      </c>
      <c r="CS272" s="4">
        <v>1.1000000000000001E-3</v>
      </c>
      <c r="CT272" s="4">
        <v>-3.0000000000000001E-3</v>
      </c>
      <c r="CU272" s="4">
        <v>-3.3999999999999998E-3</v>
      </c>
      <c r="CV272" s="4">
        <v>-4.1999999999999997E-3</v>
      </c>
      <c r="CW272" s="4">
        <v>6.3E-3</v>
      </c>
      <c r="CX272" s="4">
        <v>7.1999999999999998E-3</v>
      </c>
      <c r="CY272" s="4">
        <v>7.4999999999999997E-3</v>
      </c>
      <c r="CZ272" s="4">
        <v>5.1000000000000004E-3</v>
      </c>
      <c r="DA272" s="4">
        <v>-8.0999999999999996E-3</v>
      </c>
      <c r="DB272" s="4">
        <v>-1.29E-2</v>
      </c>
      <c r="DC272" s="4">
        <v>-2.01E-2</v>
      </c>
      <c r="DD272" s="4">
        <v>-1.6199999999999999E-2</v>
      </c>
      <c r="DE272" s="4">
        <v>-1.29E-2</v>
      </c>
      <c r="DF272" s="4">
        <v>-6.8999999999999999E-3</v>
      </c>
      <c r="DG272" s="4">
        <v>2.87E-2</v>
      </c>
      <c r="DH272" s="4">
        <v>3.8300000000000001E-2</v>
      </c>
      <c r="DI272" s="4">
        <v>6.0499999999999998E-2</v>
      </c>
      <c r="DJ272" s="4">
        <v>8.77E-2</v>
      </c>
      <c r="DK272" s="4">
        <v>7.0199999999999999E-2</v>
      </c>
      <c r="DL272" s="4">
        <v>6.93E-2</v>
      </c>
      <c r="DM272" s="4">
        <v>8.6300000000000002E-2</v>
      </c>
      <c r="DN272" s="4">
        <v>7.0699999999999999E-2</v>
      </c>
    </row>
    <row r="273" spans="1:118" x14ac:dyDescent="0.45">
      <c r="A273" s="3" t="s">
        <v>25</v>
      </c>
      <c r="B273" t="s">
        <v>61</v>
      </c>
      <c r="C273" s="4">
        <v>1.4E-2</v>
      </c>
      <c r="D273" s="4">
        <v>1.6E-2</v>
      </c>
      <c r="E273" s="4">
        <v>1.7000000000000001E-2</v>
      </c>
      <c r="F273" s="4">
        <v>1.6E-2</v>
      </c>
      <c r="G273" s="4">
        <v>-8.4500000000000006E-2</v>
      </c>
      <c r="H273" s="4">
        <v>1.3100000000000001E-2</v>
      </c>
      <c r="I273" s="4">
        <v>1.6E-2</v>
      </c>
      <c r="J273" s="4">
        <v>1.2E-2</v>
      </c>
      <c r="K273" s="4">
        <v>1.7999999999999999E-2</v>
      </c>
      <c r="L273" s="4">
        <v>2.2100000000000002E-2</v>
      </c>
      <c r="M273" s="4">
        <v>2.2599999999999999E-2</v>
      </c>
      <c r="N273" s="4">
        <v>3.7999999999999999E-2</v>
      </c>
      <c r="O273" s="4">
        <v>4.8300000000000003E-2</v>
      </c>
      <c r="P273" s="4">
        <v>7.1999999999999995E-2</v>
      </c>
      <c r="Q273" s="4">
        <v>8.3400000000000002E-2</v>
      </c>
      <c r="R273" s="4">
        <v>0.10340000000000001</v>
      </c>
      <c r="S273" s="4">
        <v>0.1246</v>
      </c>
      <c r="T273" s="4">
        <v>0.1321</v>
      </c>
      <c r="U273" s="4">
        <v>0.1303</v>
      </c>
      <c r="V273" s="4">
        <v>9.7199999999999995E-2</v>
      </c>
      <c r="W273" s="4">
        <v>4.8500000000000001E-2</v>
      </c>
      <c r="X273" s="4">
        <v>2.86E-2</v>
      </c>
      <c r="Y273" s="4">
        <v>7.4999999999999997E-3</v>
      </c>
      <c r="Z273" s="4">
        <v>1.3599999999999999E-2</v>
      </c>
      <c r="AA273" s="4">
        <v>7.0300000000000001E-2</v>
      </c>
      <c r="AB273" s="4">
        <v>9.1999999999999998E-3</v>
      </c>
      <c r="AC273" s="4">
        <v>7.6E-3</v>
      </c>
      <c r="AD273" s="4">
        <v>1.18E-2</v>
      </c>
      <c r="AE273" s="4">
        <v>-2.3999999999999998E-3</v>
      </c>
      <c r="AF273" s="4">
        <v>2.4E-2</v>
      </c>
      <c r="AG273" s="4">
        <v>2.6599999999999999E-2</v>
      </c>
      <c r="AH273" s="4">
        <v>2.52E-2</v>
      </c>
      <c r="AI273" s="4">
        <v>1.04E-2</v>
      </c>
      <c r="AJ273" s="4">
        <v>4.6100000000000002E-2</v>
      </c>
      <c r="AK273" s="4">
        <v>4.2999999999999997E-2</v>
      </c>
      <c r="AL273" s="4">
        <v>4.0300000000000002E-2</v>
      </c>
      <c r="AM273" s="4">
        <v>1.54E-2</v>
      </c>
      <c r="AN273" s="4">
        <v>1.8100000000000002E-2</v>
      </c>
      <c r="AO273" s="4">
        <v>1.77E-2</v>
      </c>
      <c r="AP273" s="4">
        <v>1.7100000000000001E-2</v>
      </c>
      <c r="AQ273" s="4">
        <v>5.3600000000000002E-2</v>
      </c>
      <c r="AR273" s="4">
        <v>5.5500000000000001E-2</v>
      </c>
      <c r="AS273" s="4">
        <v>5.79E-2</v>
      </c>
      <c r="AT273" s="4">
        <v>5.57E-2</v>
      </c>
      <c r="AU273" s="4">
        <v>1.7399999999999999E-2</v>
      </c>
      <c r="AV273" s="4">
        <v>2.0199999999999999E-2</v>
      </c>
      <c r="AW273" s="4">
        <v>2.23E-2</v>
      </c>
      <c r="AX273" s="4">
        <v>3.0599999999999999E-2</v>
      </c>
      <c r="AY273" s="4">
        <v>0.05</v>
      </c>
      <c r="AZ273" s="4">
        <v>5.3900000000000003E-2</v>
      </c>
      <c r="BA273" s="4">
        <v>5.8700000000000002E-2</v>
      </c>
      <c r="BB273" s="4">
        <v>5.3199999999999997E-2</v>
      </c>
      <c r="BC273" s="4">
        <v>4.2200000000000001E-2</v>
      </c>
      <c r="BD273" s="4">
        <v>4.2299999999999997E-2</v>
      </c>
      <c r="BE273" s="4">
        <v>4.7899999999999998E-2</v>
      </c>
      <c r="BF273" s="4">
        <v>3.4200000000000001E-2</v>
      </c>
      <c r="BG273" s="4">
        <v>5.8799999999999998E-2</v>
      </c>
      <c r="BH273" s="4">
        <v>4.9200000000000001E-2</v>
      </c>
      <c r="BI273" s="4">
        <v>5.1799999999999999E-2</v>
      </c>
      <c r="BJ273" s="4">
        <v>4.5999999999999999E-2</v>
      </c>
      <c r="BK273" s="4">
        <v>-2.8299999999999999E-2</v>
      </c>
      <c r="BL273" s="4">
        <v>-2.2800000000000001E-2</v>
      </c>
      <c r="BM273" s="4">
        <v>-1.89E-2</v>
      </c>
      <c r="BN273" s="4">
        <v>1E-4</v>
      </c>
      <c r="BO273" s="4">
        <v>7.3400000000000007E-2</v>
      </c>
      <c r="BP273" s="4">
        <v>8.0199999999999994E-2</v>
      </c>
      <c r="BQ273" s="4">
        <v>0.10299999999999999</v>
      </c>
      <c r="BR273" s="4">
        <v>9.1899999999999996E-2</v>
      </c>
      <c r="BS273" s="4">
        <v>7.9799999999999996E-2</v>
      </c>
      <c r="BT273" s="4">
        <v>5.28E-2</v>
      </c>
      <c r="BU273" s="4">
        <v>5.21E-2</v>
      </c>
      <c r="BV273" s="4">
        <v>4.24E-2</v>
      </c>
      <c r="BW273" s="4">
        <v>3.0499999999999999E-2</v>
      </c>
      <c r="BX273" s="4">
        <v>3.7499999999999999E-2</v>
      </c>
      <c r="BY273" s="4">
        <v>3.7699999999999997E-2</v>
      </c>
      <c r="BZ273" s="4">
        <v>4.5100000000000001E-2</v>
      </c>
      <c r="CA273" s="4">
        <v>5.04E-2</v>
      </c>
      <c r="CB273" s="4">
        <v>4.4400000000000002E-2</v>
      </c>
      <c r="CC273" s="4">
        <v>4.2799999999999998E-2</v>
      </c>
      <c r="CD273" s="4">
        <v>4.4400000000000002E-2</v>
      </c>
      <c r="CE273" s="4">
        <v>3.6799999999999999E-2</v>
      </c>
      <c r="CF273" s="4">
        <v>4.2799999999999998E-2</v>
      </c>
      <c r="CG273" s="4">
        <v>4.0399999999999998E-2</v>
      </c>
      <c r="CH273" s="4">
        <v>4.1399999999999999E-2</v>
      </c>
      <c r="CI273" s="4">
        <v>3.7999999999999999E-2</v>
      </c>
      <c r="CJ273" s="4">
        <v>2.8799999999999999E-2</v>
      </c>
      <c r="CK273" s="4">
        <v>3.1300000000000001E-2</v>
      </c>
      <c r="CL273" s="4">
        <v>3.04E-2</v>
      </c>
      <c r="CM273" s="4">
        <v>1.72E-2</v>
      </c>
      <c r="CN273" s="4">
        <v>1.55E-2</v>
      </c>
      <c r="CO273" s="4">
        <v>-5.91E-2</v>
      </c>
      <c r="CP273" s="4">
        <v>-6.4899999999999999E-2</v>
      </c>
      <c r="CQ273" s="4">
        <v>-4.2799999999999998E-2</v>
      </c>
      <c r="CR273" s="4">
        <v>-3.7199999999999997E-2</v>
      </c>
      <c r="CS273" s="4">
        <v>3.61E-2</v>
      </c>
      <c r="CT273" s="4">
        <v>7.2999999999999995E-2</v>
      </c>
      <c r="CU273" s="4">
        <v>7.6600000000000001E-2</v>
      </c>
      <c r="CV273" s="4">
        <v>0.1148</v>
      </c>
      <c r="CW273" s="4">
        <v>0.1183</v>
      </c>
      <c r="CX273" s="4">
        <v>6.3200000000000006E-2</v>
      </c>
      <c r="CY273" s="4">
        <v>5.0500000000000003E-2</v>
      </c>
      <c r="CZ273" s="4">
        <v>9.01E-2</v>
      </c>
      <c r="DA273" s="4">
        <v>6.6900000000000001E-2</v>
      </c>
      <c r="DB273" s="4">
        <v>0.1331</v>
      </c>
      <c r="DC273" s="4">
        <v>0.1179</v>
      </c>
      <c r="DD273" s="4">
        <v>7.5800000000000006E-2</v>
      </c>
      <c r="DE273" s="4">
        <v>9.4100000000000003E-2</v>
      </c>
      <c r="DF273" s="4">
        <v>8.4099999999999994E-2</v>
      </c>
      <c r="DG273" s="4">
        <v>0.1087</v>
      </c>
      <c r="DH273" s="4">
        <v>0.1153</v>
      </c>
      <c r="DI273" s="4">
        <v>0.13750000000000001</v>
      </c>
      <c r="DJ273" s="4">
        <v>0.1237</v>
      </c>
      <c r="DK273" s="4">
        <v>0.1032</v>
      </c>
      <c r="DL273" s="4">
        <v>0.1023</v>
      </c>
      <c r="DM273" s="4">
        <v>0.1103</v>
      </c>
      <c r="DN273" s="4">
        <v>9.98E-2</v>
      </c>
    </row>
    <row r="274" spans="1:118" x14ac:dyDescent="0.45">
      <c r="A274" s="2" t="s">
        <v>26</v>
      </c>
      <c r="B274" t="s">
        <v>49</v>
      </c>
      <c r="K274">
        <v>2462</v>
      </c>
      <c r="L274">
        <v>2650</v>
      </c>
      <c r="M274">
        <v>2657</v>
      </c>
      <c r="N274">
        <v>1989</v>
      </c>
      <c r="O274">
        <v>2680</v>
      </c>
      <c r="P274">
        <v>2146</v>
      </c>
      <c r="Q274">
        <v>2044</v>
      </c>
      <c r="R274">
        <v>1674</v>
      </c>
      <c r="S274">
        <v>1541</v>
      </c>
      <c r="T274">
        <v>1673</v>
      </c>
      <c r="U274">
        <v>1454</v>
      </c>
      <c r="V274">
        <v>1358</v>
      </c>
      <c r="W274">
        <v>1568</v>
      </c>
      <c r="X274">
        <v>1625</v>
      </c>
      <c r="Y274">
        <v>2035</v>
      </c>
      <c r="Z274">
        <v>1510</v>
      </c>
      <c r="AA274">
        <v>1677</v>
      </c>
      <c r="AB274">
        <v>1962</v>
      </c>
      <c r="AC274">
        <v>1642</v>
      </c>
      <c r="AD274">
        <v>1586</v>
      </c>
      <c r="AE274">
        <v>1594</v>
      </c>
      <c r="AF274">
        <v>1375</v>
      </c>
      <c r="AG274">
        <v>1586</v>
      </c>
      <c r="AH274">
        <v>1515</v>
      </c>
      <c r="AI274">
        <v>1844</v>
      </c>
      <c r="AJ274">
        <v>2184</v>
      </c>
      <c r="AK274">
        <v>2243</v>
      </c>
      <c r="AL274">
        <v>2201</v>
      </c>
      <c r="AM274">
        <v>2310</v>
      </c>
      <c r="AN274">
        <v>2365</v>
      </c>
      <c r="AO274">
        <v>2583</v>
      </c>
      <c r="AP274">
        <v>2623</v>
      </c>
      <c r="AQ274">
        <v>2971</v>
      </c>
      <c r="AR274">
        <v>3253</v>
      </c>
      <c r="AS274">
        <v>3369</v>
      </c>
      <c r="AT274">
        <v>3689</v>
      </c>
      <c r="AU274">
        <v>4264</v>
      </c>
      <c r="AV274">
        <v>4065</v>
      </c>
      <c r="AW274">
        <v>4083</v>
      </c>
      <c r="AX274">
        <v>3403</v>
      </c>
      <c r="AY274">
        <v>3333</v>
      </c>
      <c r="AZ274">
        <v>2904</v>
      </c>
      <c r="BA274">
        <v>3007</v>
      </c>
      <c r="BB274">
        <v>3398</v>
      </c>
      <c r="BC274">
        <v>2643</v>
      </c>
      <c r="BD274">
        <v>1856</v>
      </c>
      <c r="BE274">
        <v>2498</v>
      </c>
      <c r="BF274">
        <v>2959</v>
      </c>
      <c r="BG274">
        <v>2900</v>
      </c>
      <c r="BH274">
        <v>3190</v>
      </c>
      <c r="BI274">
        <v>3038</v>
      </c>
      <c r="BJ274">
        <v>3315</v>
      </c>
      <c r="BK274">
        <v>3479</v>
      </c>
      <c r="BL274">
        <v>3677</v>
      </c>
      <c r="BM274">
        <v>3692</v>
      </c>
      <c r="BN274">
        <v>3123</v>
      </c>
      <c r="BO274">
        <v>3642</v>
      </c>
      <c r="BP274">
        <v>3777</v>
      </c>
      <c r="BQ274">
        <v>3801</v>
      </c>
      <c r="BR274">
        <v>3558</v>
      </c>
      <c r="BS274">
        <v>3566</v>
      </c>
      <c r="BT274">
        <v>4224</v>
      </c>
      <c r="BU274">
        <v>4398</v>
      </c>
      <c r="BV274">
        <v>4810</v>
      </c>
      <c r="BW274">
        <v>5158</v>
      </c>
      <c r="BX274">
        <v>5169</v>
      </c>
      <c r="BY274">
        <v>5332</v>
      </c>
      <c r="BZ274">
        <v>5165</v>
      </c>
      <c r="CA274">
        <v>5336</v>
      </c>
      <c r="CB274">
        <v>5597</v>
      </c>
      <c r="CC274">
        <v>5718</v>
      </c>
      <c r="CD274">
        <v>6037</v>
      </c>
      <c r="CE274">
        <v>6296</v>
      </c>
      <c r="CF274">
        <v>6093</v>
      </c>
      <c r="CG274">
        <v>6410</v>
      </c>
      <c r="CH274">
        <v>6517</v>
      </c>
      <c r="CI274">
        <v>7653</v>
      </c>
      <c r="CJ274">
        <v>8303</v>
      </c>
      <c r="CK274">
        <v>8708</v>
      </c>
      <c r="CL274">
        <v>9106</v>
      </c>
      <c r="CM274">
        <v>9564</v>
      </c>
      <c r="CN274">
        <v>9923</v>
      </c>
      <c r="CO274">
        <v>9545</v>
      </c>
      <c r="CP274">
        <v>9886</v>
      </c>
      <c r="CQ274">
        <v>8080</v>
      </c>
      <c r="CR274">
        <v>8593</v>
      </c>
      <c r="CS274">
        <v>9190</v>
      </c>
      <c r="CT274">
        <v>9700</v>
      </c>
      <c r="CU274">
        <v>9888</v>
      </c>
      <c r="CV274">
        <v>6331</v>
      </c>
      <c r="CW274">
        <v>5701</v>
      </c>
      <c r="CX274">
        <v>5930</v>
      </c>
      <c r="CY274">
        <v>7609</v>
      </c>
      <c r="CZ274">
        <v>9858</v>
      </c>
      <c r="DA274">
        <v>10614</v>
      </c>
      <c r="DB274">
        <v>10664</v>
      </c>
      <c r="DC274">
        <v>11646</v>
      </c>
      <c r="DD274">
        <v>12368</v>
      </c>
      <c r="DE274">
        <v>11813</v>
      </c>
      <c r="DF274">
        <v>10469</v>
      </c>
      <c r="DG274">
        <v>11689</v>
      </c>
      <c r="DH274">
        <v>10352</v>
      </c>
      <c r="DI274">
        <v>10115</v>
      </c>
      <c r="DJ274">
        <v>9477</v>
      </c>
      <c r="DK274">
        <v>9960</v>
      </c>
      <c r="DL274">
        <v>11418</v>
      </c>
      <c r="DM274">
        <v>10317</v>
      </c>
      <c r="DN274">
        <v>11077</v>
      </c>
    </row>
    <row r="275" spans="1:118" x14ac:dyDescent="0.45">
      <c r="A275" s="2" t="s">
        <v>26</v>
      </c>
      <c r="B275" t="s">
        <v>50</v>
      </c>
      <c r="O275" s="4">
        <v>8.8400000000000006E-2</v>
      </c>
      <c r="P275" s="4">
        <v>-0.19009999999999999</v>
      </c>
      <c r="Q275" s="4">
        <v>-0.23069999999999999</v>
      </c>
      <c r="R275" s="4">
        <v>-0.1585</v>
      </c>
      <c r="S275" s="4">
        <v>-0.42499999999999999</v>
      </c>
      <c r="T275" s="4">
        <v>-0.2203</v>
      </c>
      <c r="U275" s="4">
        <v>-0.2888</v>
      </c>
      <c r="V275" s="4">
        <v>-0.1888</v>
      </c>
      <c r="W275" s="4">
        <v>1.77E-2</v>
      </c>
      <c r="X275" s="4">
        <v>-2.8500000000000001E-2</v>
      </c>
      <c r="Y275" s="4">
        <v>0.39989999999999998</v>
      </c>
      <c r="Z275" s="4">
        <v>0.11210000000000001</v>
      </c>
      <c r="AA275" s="4">
        <v>6.9400000000000003E-2</v>
      </c>
      <c r="AB275" s="4">
        <v>0.2069</v>
      </c>
      <c r="AC275" s="4">
        <v>-0.19320000000000001</v>
      </c>
      <c r="AD275" s="4">
        <v>5.0500000000000003E-2</v>
      </c>
      <c r="AE275" s="4">
        <v>-4.9700000000000001E-2</v>
      </c>
      <c r="AF275" s="4">
        <v>-0.29930000000000001</v>
      </c>
      <c r="AG275" s="4">
        <v>-3.3799999999999997E-2</v>
      </c>
      <c r="AH275" s="4">
        <v>-4.4999999999999998E-2</v>
      </c>
      <c r="AI275" s="4">
        <v>0.15740000000000001</v>
      </c>
      <c r="AJ275" s="4">
        <v>0.58919999999999995</v>
      </c>
      <c r="AK275" s="4">
        <v>0.4138</v>
      </c>
      <c r="AL275" s="4">
        <v>0.45279999999999998</v>
      </c>
      <c r="AM275" s="4">
        <v>0.25280000000000002</v>
      </c>
      <c r="AN275" s="4">
        <v>8.2600000000000007E-2</v>
      </c>
      <c r="AO275" s="4">
        <v>0.1515</v>
      </c>
      <c r="AP275" s="4">
        <v>0.1918</v>
      </c>
      <c r="AQ275" s="4">
        <v>0.28599999999999998</v>
      </c>
      <c r="AR275" s="4">
        <v>0.37540000000000001</v>
      </c>
      <c r="AS275" s="4">
        <v>0.30459999999999998</v>
      </c>
      <c r="AT275" s="4">
        <v>0.40660000000000002</v>
      </c>
      <c r="AU275" s="4">
        <v>0.435</v>
      </c>
      <c r="AV275" s="4">
        <v>0.24970000000000001</v>
      </c>
      <c r="AW275" s="4">
        <v>0.2117</v>
      </c>
      <c r="AX275" s="4">
        <v>-7.7600000000000002E-2</v>
      </c>
      <c r="AY275" s="4">
        <v>-0.21820000000000001</v>
      </c>
      <c r="AZ275" s="4">
        <v>-0.28549999999999998</v>
      </c>
      <c r="BA275" s="4">
        <v>-0.26340000000000002</v>
      </c>
      <c r="BB275" s="4">
        <v>-1.4E-3</v>
      </c>
      <c r="BC275" s="4">
        <v>-0.2069</v>
      </c>
      <c r="BD275" s="4">
        <v>-0.36099999999999999</v>
      </c>
      <c r="BE275" s="4">
        <v>-0.16950000000000001</v>
      </c>
      <c r="BF275" s="4">
        <v>-0.12909999999999999</v>
      </c>
      <c r="BG275" s="4">
        <v>9.7000000000000003E-2</v>
      </c>
      <c r="BH275" s="4">
        <v>0.71919999999999995</v>
      </c>
      <c r="BI275" s="4">
        <v>0.21640000000000001</v>
      </c>
      <c r="BJ275" s="4">
        <v>0.12</v>
      </c>
      <c r="BK275" s="4">
        <v>0.19989999999999999</v>
      </c>
      <c r="BL275" s="4">
        <v>0.15240000000000001</v>
      </c>
      <c r="BM275" s="4">
        <v>0.2152</v>
      </c>
      <c r="BN275" s="4">
        <v>-5.7799999999999997E-2</v>
      </c>
      <c r="BO275" s="4">
        <v>4.6699999999999998E-2</v>
      </c>
      <c r="BP275" s="4">
        <v>2.7300000000000001E-2</v>
      </c>
      <c r="BQ275" s="4">
        <v>2.9499999999999998E-2</v>
      </c>
      <c r="BR275" s="4">
        <v>0.1391</v>
      </c>
      <c r="BS275" s="4">
        <v>-2.0899999999999998E-2</v>
      </c>
      <c r="BT275" s="4">
        <v>0.1183</v>
      </c>
      <c r="BU275" s="4">
        <v>0.157</v>
      </c>
      <c r="BV275" s="4">
        <v>0.35189999999999999</v>
      </c>
      <c r="BW275" s="4">
        <v>0.44650000000000001</v>
      </c>
      <c r="BX275" s="4">
        <v>0.22370000000000001</v>
      </c>
      <c r="BY275" s="4">
        <v>0.21240000000000001</v>
      </c>
      <c r="BZ275" s="4">
        <v>7.3800000000000004E-2</v>
      </c>
      <c r="CA275" s="4">
        <v>3.44E-2</v>
      </c>
      <c r="CB275" s="4">
        <v>8.3000000000000004E-2</v>
      </c>
      <c r="CC275" s="4">
        <v>7.2400000000000006E-2</v>
      </c>
      <c r="CD275" s="4">
        <v>0.16889999999999999</v>
      </c>
      <c r="CE275" s="4">
        <v>0.18</v>
      </c>
      <c r="CF275" s="4">
        <v>8.8599999999999998E-2</v>
      </c>
      <c r="CG275" s="4">
        <v>0.1211</v>
      </c>
      <c r="CH275" s="4">
        <v>7.9500000000000001E-2</v>
      </c>
      <c r="CI275" s="4">
        <v>0.2155</v>
      </c>
      <c r="CJ275" s="4">
        <v>0.36259999999999998</v>
      </c>
      <c r="CK275" s="4">
        <v>0.35849999999999999</v>
      </c>
      <c r="CL275" s="4">
        <v>0.39729999999999999</v>
      </c>
      <c r="CM275" s="4">
        <v>0.24970000000000001</v>
      </c>
      <c r="CN275" s="4">
        <v>0.1951</v>
      </c>
      <c r="CO275" s="4">
        <v>9.6100000000000005E-2</v>
      </c>
      <c r="CP275" s="4">
        <v>8.5699999999999998E-2</v>
      </c>
      <c r="CQ275" s="4">
        <v>-0.15509999999999999</v>
      </c>
      <c r="CR275" s="4">
        <v>-0.1341</v>
      </c>
      <c r="CS275" s="4">
        <v>-3.7199999999999997E-2</v>
      </c>
      <c r="CT275" s="4">
        <v>-1.8800000000000001E-2</v>
      </c>
      <c r="CU275" s="4">
        <v>0.22370000000000001</v>
      </c>
      <c r="CV275" s="4">
        <v>-0.26319999999999999</v>
      </c>
      <c r="CW275" s="4">
        <v>-0.37959999999999999</v>
      </c>
      <c r="CX275" s="4">
        <v>-0.3886</v>
      </c>
      <c r="CY275" s="4">
        <v>-0.23039999999999999</v>
      </c>
      <c r="CZ275" s="4">
        <v>0.55710000000000004</v>
      </c>
      <c r="DA275" s="4">
        <v>0.86160000000000003</v>
      </c>
      <c r="DB275" s="4">
        <v>0.79820000000000002</v>
      </c>
      <c r="DC275" s="4">
        <v>0.53049999999999997</v>
      </c>
      <c r="DD275" s="4">
        <v>0.25459999999999999</v>
      </c>
      <c r="DE275" s="4">
        <v>0.113</v>
      </c>
      <c r="DF275" s="4">
        <v>-1.83E-2</v>
      </c>
      <c r="DG275" s="4">
        <v>3.7000000000000002E-3</v>
      </c>
      <c r="DH275" s="4">
        <v>-0.16300000000000001</v>
      </c>
      <c r="DI275" s="4">
        <v>-0.14369999999999999</v>
      </c>
      <c r="DJ275" s="4">
        <v>-9.4799999999999995E-2</v>
      </c>
      <c r="DK275" s="4">
        <v>-0.1479</v>
      </c>
      <c r="DL275" s="4">
        <v>0.10299999999999999</v>
      </c>
      <c r="DM275" s="4">
        <v>0.02</v>
      </c>
      <c r="DN275" s="4">
        <v>0.02</v>
      </c>
    </row>
    <row r="276" spans="1:118" x14ac:dyDescent="0.45">
      <c r="A276" s="2" t="s">
        <v>26</v>
      </c>
      <c r="B276" t="s">
        <v>51</v>
      </c>
      <c r="G276">
        <v>70</v>
      </c>
      <c r="K276">
        <v>2786</v>
      </c>
      <c r="L276">
        <v>3034</v>
      </c>
      <c r="M276">
        <v>3024</v>
      </c>
      <c r="N276">
        <v>2217</v>
      </c>
      <c r="O276">
        <v>2975</v>
      </c>
      <c r="P276">
        <v>2463</v>
      </c>
      <c r="Q276">
        <v>2432</v>
      </c>
      <c r="R276">
        <v>2099</v>
      </c>
      <c r="S276">
        <v>1883</v>
      </c>
      <c r="T276">
        <v>2162</v>
      </c>
      <c r="U276">
        <v>2032</v>
      </c>
      <c r="V276">
        <v>1827</v>
      </c>
      <c r="W276">
        <v>1909</v>
      </c>
      <c r="X276">
        <v>2174</v>
      </c>
      <c r="Y276">
        <v>2523</v>
      </c>
      <c r="Z276">
        <v>1885</v>
      </c>
      <c r="AA276">
        <v>2012</v>
      </c>
      <c r="AB276">
        <v>2588</v>
      </c>
      <c r="AC276">
        <v>2090</v>
      </c>
      <c r="AD276">
        <v>1517</v>
      </c>
      <c r="AE276">
        <v>1668</v>
      </c>
      <c r="AF276">
        <v>1430</v>
      </c>
      <c r="AG276">
        <v>1511</v>
      </c>
      <c r="AH276">
        <v>1529</v>
      </c>
      <c r="AI276">
        <v>2494</v>
      </c>
      <c r="AJ276">
        <v>2732</v>
      </c>
      <c r="AK276">
        <v>3057</v>
      </c>
      <c r="AL276">
        <v>2769</v>
      </c>
      <c r="AM276">
        <v>2849</v>
      </c>
      <c r="AN276">
        <v>2853</v>
      </c>
      <c r="AO276">
        <v>2798</v>
      </c>
      <c r="AP276">
        <v>2998</v>
      </c>
      <c r="AQ276">
        <v>3499</v>
      </c>
      <c r="AR276">
        <v>3602</v>
      </c>
      <c r="AS276">
        <v>3676</v>
      </c>
      <c r="AT276">
        <v>3473</v>
      </c>
      <c r="AU276">
        <v>3856</v>
      </c>
      <c r="AV276">
        <v>3886</v>
      </c>
      <c r="AW276">
        <v>4301</v>
      </c>
      <c r="AX276">
        <v>3571</v>
      </c>
      <c r="AY276">
        <v>3454</v>
      </c>
      <c r="AZ276">
        <v>2912</v>
      </c>
      <c r="BA276">
        <v>3162</v>
      </c>
      <c r="BB276">
        <v>3157</v>
      </c>
      <c r="BC276">
        <v>2409</v>
      </c>
      <c r="BD276">
        <v>1599</v>
      </c>
      <c r="BE276">
        <v>1962</v>
      </c>
      <c r="BF276">
        <v>2402</v>
      </c>
      <c r="BG276">
        <v>2608</v>
      </c>
      <c r="BH276">
        <v>2844</v>
      </c>
      <c r="BI276">
        <v>2878</v>
      </c>
      <c r="BJ276">
        <v>3129</v>
      </c>
      <c r="BK276">
        <v>3332</v>
      </c>
      <c r="BL276">
        <v>3127</v>
      </c>
      <c r="BM276">
        <v>3003</v>
      </c>
      <c r="BN276">
        <v>3069</v>
      </c>
      <c r="BO276">
        <v>3252</v>
      </c>
      <c r="BP276">
        <v>3286</v>
      </c>
      <c r="BQ276">
        <v>3436</v>
      </c>
      <c r="BR276">
        <v>2898</v>
      </c>
      <c r="BS276">
        <v>2814</v>
      </c>
      <c r="BT276">
        <v>3645</v>
      </c>
      <c r="BU276">
        <v>4076</v>
      </c>
      <c r="BV276">
        <v>4392</v>
      </c>
      <c r="BW276">
        <v>4432</v>
      </c>
      <c r="BX276">
        <v>4206</v>
      </c>
      <c r="BY276">
        <v>4128</v>
      </c>
      <c r="BZ276">
        <v>4917</v>
      </c>
      <c r="CA276">
        <v>5054</v>
      </c>
      <c r="CB276">
        <v>5446</v>
      </c>
      <c r="CC276">
        <v>5526</v>
      </c>
      <c r="CD276">
        <v>6023</v>
      </c>
      <c r="CE276">
        <v>6074</v>
      </c>
      <c r="CF276">
        <v>5860</v>
      </c>
      <c r="CG276">
        <v>5860</v>
      </c>
      <c r="CH276">
        <v>6178</v>
      </c>
      <c r="CI276">
        <v>6829</v>
      </c>
      <c r="CJ276">
        <v>7696</v>
      </c>
      <c r="CK276">
        <v>7906</v>
      </c>
      <c r="CL276">
        <v>8041</v>
      </c>
      <c r="CM276">
        <v>8527</v>
      </c>
      <c r="CN276">
        <v>9565</v>
      </c>
      <c r="CO276">
        <v>9036</v>
      </c>
      <c r="CP276">
        <v>9179</v>
      </c>
      <c r="CQ276">
        <v>7867</v>
      </c>
      <c r="CR276">
        <v>8016</v>
      </c>
      <c r="CS276">
        <v>8239</v>
      </c>
      <c r="CT276">
        <v>8430</v>
      </c>
      <c r="CU276">
        <v>9047</v>
      </c>
      <c r="CV276">
        <v>6131</v>
      </c>
      <c r="CW276">
        <v>4915</v>
      </c>
      <c r="CX276">
        <v>4291</v>
      </c>
      <c r="CY276">
        <v>7907</v>
      </c>
      <c r="CZ276">
        <v>10130</v>
      </c>
      <c r="DA276">
        <v>9212</v>
      </c>
      <c r="DB276">
        <v>9795</v>
      </c>
      <c r="DC276">
        <v>11479</v>
      </c>
      <c r="DD276">
        <v>13104</v>
      </c>
      <c r="DE276">
        <v>12388</v>
      </c>
      <c r="DF276">
        <v>11208</v>
      </c>
      <c r="DG276">
        <v>12313</v>
      </c>
      <c r="DH276">
        <v>10973</v>
      </c>
      <c r="DI276">
        <v>10601</v>
      </c>
      <c r="DJ276">
        <v>9730</v>
      </c>
      <c r="DK276">
        <v>10210</v>
      </c>
      <c r="DL276">
        <v>11806</v>
      </c>
      <c r="DM276">
        <v>10671</v>
      </c>
      <c r="DN276">
        <v>11698</v>
      </c>
    </row>
    <row r="277" spans="1:118" x14ac:dyDescent="0.45">
      <c r="A277" s="2" t="s">
        <v>26</v>
      </c>
      <c r="B277" t="s">
        <v>52</v>
      </c>
      <c r="K277">
        <v>63.27</v>
      </c>
      <c r="L277">
        <v>63.15</v>
      </c>
      <c r="M277">
        <v>124.61</v>
      </c>
      <c r="N277">
        <v>38.979999999999997</v>
      </c>
      <c r="O277">
        <v>21.54</v>
      </c>
      <c r="P277">
        <v>18.91</v>
      </c>
      <c r="Q277">
        <v>17.89</v>
      </c>
      <c r="R277">
        <v>19.03</v>
      </c>
      <c r="S277">
        <v>10.89</v>
      </c>
      <c r="T277">
        <v>12.78</v>
      </c>
      <c r="U277">
        <v>13.73</v>
      </c>
      <c r="V277">
        <v>25.32</v>
      </c>
      <c r="W277">
        <v>-27.98</v>
      </c>
      <c r="X277">
        <v>-18.55</v>
      </c>
      <c r="Y277">
        <v>-18.89</v>
      </c>
      <c r="Z277">
        <v>-10.69</v>
      </c>
      <c r="AA277">
        <v>-113</v>
      </c>
      <c r="AB277">
        <v>-73.86</v>
      </c>
      <c r="AC277">
        <v>-154.03</v>
      </c>
      <c r="AD277">
        <v>22.06</v>
      </c>
      <c r="AE277">
        <v>18.829999999999998</v>
      </c>
      <c r="AF277">
        <v>12.69</v>
      </c>
      <c r="AG277">
        <v>12.52</v>
      </c>
      <c r="AH277">
        <v>10.71</v>
      </c>
      <c r="AI277">
        <v>6.37</v>
      </c>
      <c r="AJ277">
        <v>6.47</v>
      </c>
      <c r="AK277">
        <v>6.18</v>
      </c>
      <c r="AL277">
        <v>4.79</v>
      </c>
      <c r="AM277">
        <v>6.42</v>
      </c>
      <c r="AN277">
        <v>6.77</v>
      </c>
      <c r="AO277">
        <v>6.88</v>
      </c>
      <c r="AP277">
        <v>12.45</v>
      </c>
      <c r="AQ277">
        <v>14.38</v>
      </c>
      <c r="AR277">
        <v>13.26</v>
      </c>
      <c r="AS277">
        <v>11.76</v>
      </c>
      <c r="AT277">
        <v>9.08</v>
      </c>
      <c r="AU277">
        <v>9.4</v>
      </c>
      <c r="AV277">
        <v>8.73</v>
      </c>
      <c r="AW277">
        <v>9.9700000000000006</v>
      </c>
      <c r="AX277">
        <v>7.94</v>
      </c>
      <c r="AY277">
        <v>8.6999999999999993</v>
      </c>
      <c r="AZ277">
        <v>8.4</v>
      </c>
      <c r="BA277">
        <v>8.8699999999999992</v>
      </c>
      <c r="BB277">
        <v>13.75</v>
      </c>
      <c r="BC277">
        <v>13.49</v>
      </c>
      <c r="BD277">
        <v>8.2899999999999991</v>
      </c>
      <c r="BE277">
        <v>8.59</v>
      </c>
      <c r="BF277">
        <v>7.46</v>
      </c>
      <c r="BG277">
        <v>5.59</v>
      </c>
      <c r="BH277">
        <v>6.12</v>
      </c>
      <c r="BI277">
        <v>6.05</v>
      </c>
      <c r="BJ277">
        <v>6.54</v>
      </c>
      <c r="BK277">
        <v>7.22</v>
      </c>
      <c r="BL277">
        <v>7.92</v>
      </c>
      <c r="BM277">
        <v>9.14</v>
      </c>
      <c r="BN277">
        <v>8.4600000000000009</v>
      </c>
      <c r="BO277">
        <v>10.65</v>
      </c>
      <c r="BP277">
        <v>10.29</v>
      </c>
      <c r="BQ277">
        <v>9.09</v>
      </c>
      <c r="BR277">
        <v>6.5</v>
      </c>
      <c r="BS277">
        <v>7.31</v>
      </c>
      <c r="BT277">
        <v>8.5299999999999994</v>
      </c>
      <c r="BU277">
        <v>8.69</v>
      </c>
      <c r="BV277">
        <v>13.25</v>
      </c>
      <c r="BW277">
        <v>10.95</v>
      </c>
      <c r="BX277">
        <v>11.38</v>
      </c>
      <c r="BY277">
        <v>11.85</v>
      </c>
      <c r="BZ277">
        <v>10.69</v>
      </c>
      <c r="CA277">
        <v>11.8</v>
      </c>
      <c r="CB277">
        <v>15.21</v>
      </c>
      <c r="CC277">
        <v>14.19</v>
      </c>
      <c r="CD277">
        <v>17.25</v>
      </c>
      <c r="CE277">
        <v>17.89</v>
      </c>
      <c r="CF277">
        <v>14.04</v>
      </c>
      <c r="CG277">
        <v>18.47</v>
      </c>
      <c r="CH277">
        <v>16.579999999999998</v>
      </c>
      <c r="CI277">
        <v>11.79</v>
      </c>
      <c r="CJ277">
        <v>11.84</v>
      </c>
      <c r="CK277">
        <v>11</v>
      </c>
      <c r="CL277">
        <v>13.12</v>
      </c>
      <c r="CM277">
        <v>20.13</v>
      </c>
      <c r="CN277">
        <v>21.25</v>
      </c>
      <c r="CO277">
        <v>17.940000000000001</v>
      </c>
      <c r="CP277">
        <v>13.64</v>
      </c>
      <c r="CQ277">
        <v>15.25</v>
      </c>
      <c r="CR277">
        <v>12.04</v>
      </c>
      <c r="CS277">
        <v>12.87</v>
      </c>
      <c r="CT277">
        <v>14.76</v>
      </c>
      <c r="CU277">
        <v>11.02</v>
      </c>
      <c r="CV277">
        <v>23.71</v>
      </c>
      <c r="CW277">
        <v>24.37</v>
      </c>
      <c r="CX277">
        <v>23.63</v>
      </c>
      <c r="CY277">
        <v>10.4</v>
      </c>
      <c r="CZ277">
        <v>6.79</v>
      </c>
      <c r="DA277">
        <v>4.66</v>
      </c>
      <c r="DB277">
        <v>4.57</v>
      </c>
      <c r="DC277">
        <v>5.84</v>
      </c>
      <c r="DD277">
        <v>6.63</v>
      </c>
      <c r="DE277">
        <v>11.46</v>
      </c>
      <c r="DF277">
        <v>10.72</v>
      </c>
      <c r="DG277">
        <v>13.02</v>
      </c>
      <c r="DH277">
        <v>12.62</v>
      </c>
      <c r="DI277">
        <v>11.86</v>
      </c>
      <c r="DJ277">
        <v>10.96</v>
      </c>
      <c r="DK277">
        <v>11.69</v>
      </c>
      <c r="DL277">
        <v>12.95</v>
      </c>
      <c r="DM277">
        <v>11.58</v>
      </c>
      <c r="DN277">
        <v>12.45</v>
      </c>
    </row>
    <row r="278" spans="1:118" x14ac:dyDescent="0.45">
      <c r="A278" s="2" t="s">
        <v>26</v>
      </c>
      <c r="B278" t="s">
        <v>53</v>
      </c>
      <c r="K278">
        <v>0.61</v>
      </c>
      <c r="L278">
        <v>0.65</v>
      </c>
      <c r="M278">
        <v>0.64</v>
      </c>
      <c r="N278">
        <v>0.48</v>
      </c>
      <c r="O278">
        <v>0.66</v>
      </c>
      <c r="P278">
        <v>0.56000000000000005</v>
      </c>
      <c r="Q278">
        <v>0.56000000000000005</v>
      </c>
      <c r="R278">
        <v>0.48</v>
      </c>
      <c r="S278">
        <v>0.46</v>
      </c>
      <c r="T278">
        <v>0.49</v>
      </c>
      <c r="U278">
        <v>0.41</v>
      </c>
      <c r="V278">
        <v>0.37</v>
      </c>
      <c r="W278">
        <v>0.41</v>
      </c>
      <c r="X278">
        <v>0.42</v>
      </c>
      <c r="Y278">
        <v>0.52</v>
      </c>
      <c r="Z278">
        <v>0.38</v>
      </c>
      <c r="AA278">
        <v>0.43</v>
      </c>
      <c r="AB278">
        <v>0.51</v>
      </c>
      <c r="AC278">
        <v>0.43</v>
      </c>
      <c r="AD278">
        <v>0.43</v>
      </c>
      <c r="AE278">
        <v>0.43</v>
      </c>
      <c r="AF278">
        <v>0.38</v>
      </c>
      <c r="AG278">
        <v>0.45</v>
      </c>
      <c r="AH278">
        <v>0.44</v>
      </c>
      <c r="AI278">
        <v>0.55000000000000004</v>
      </c>
      <c r="AJ278">
        <v>0.64</v>
      </c>
      <c r="AK278">
        <v>0.64</v>
      </c>
      <c r="AL278">
        <v>0.57999999999999996</v>
      </c>
      <c r="AM278">
        <v>0.6</v>
      </c>
      <c r="AN278">
        <v>0.6</v>
      </c>
      <c r="AO278">
        <v>0.64</v>
      </c>
      <c r="AP278">
        <v>0.67</v>
      </c>
      <c r="AQ278">
        <v>0.75</v>
      </c>
      <c r="AR278">
        <v>0.8</v>
      </c>
      <c r="AS278">
        <v>0.83</v>
      </c>
      <c r="AT278">
        <v>0.89</v>
      </c>
      <c r="AU278">
        <v>1.01</v>
      </c>
      <c r="AV278">
        <v>0.94</v>
      </c>
      <c r="AW278">
        <v>0.93</v>
      </c>
      <c r="AX278">
        <v>0.76</v>
      </c>
      <c r="AY278">
        <v>0.76</v>
      </c>
      <c r="AZ278">
        <v>0.67</v>
      </c>
      <c r="BA278">
        <v>0.71</v>
      </c>
      <c r="BB278">
        <v>0.8</v>
      </c>
      <c r="BC278">
        <v>0.62</v>
      </c>
      <c r="BD278">
        <v>0.47</v>
      </c>
      <c r="BE278">
        <v>0.62</v>
      </c>
      <c r="BF278">
        <v>0.74</v>
      </c>
      <c r="BG278">
        <v>0.67</v>
      </c>
      <c r="BH278">
        <v>0.73</v>
      </c>
      <c r="BI278">
        <v>0.71</v>
      </c>
      <c r="BJ278">
        <v>0.74</v>
      </c>
      <c r="BK278">
        <v>0.77</v>
      </c>
      <c r="BL278">
        <v>0.82</v>
      </c>
      <c r="BM278">
        <v>0.81</v>
      </c>
      <c r="BN278">
        <v>0.68</v>
      </c>
      <c r="BO278">
        <v>0.78</v>
      </c>
      <c r="BP278">
        <v>0.81</v>
      </c>
      <c r="BQ278">
        <v>0.81</v>
      </c>
      <c r="BR278">
        <v>0.72</v>
      </c>
      <c r="BS278">
        <v>0.72</v>
      </c>
      <c r="BT278">
        <v>0.84</v>
      </c>
      <c r="BU278">
        <v>0.87</v>
      </c>
      <c r="BV278">
        <v>0.97</v>
      </c>
      <c r="BW278">
        <v>1.01</v>
      </c>
      <c r="BX278">
        <v>1</v>
      </c>
      <c r="BY278">
        <v>0.98</v>
      </c>
      <c r="BZ278">
        <v>0.93</v>
      </c>
      <c r="CA278">
        <v>0.93</v>
      </c>
      <c r="CB278">
        <v>0.96</v>
      </c>
      <c r="CC278">
        <v>0.96</v>
      </c>
      <c r="CD278">
        <v>0.99</v>
      </c>
      <c r="CE278">
        <v>1.02</v>
      </c>
      <c r="CF278">
        <v>0.96</v>
      </c>
      <c r="CG278">
        <v>1.01</v>
      </c>
      <c r="CH278">
        <v>1.02</v>
      </c>
      <c r="CI278">
        <v>1.18</v>
      </c>
      <c r="CJ278">
        <v>1.26</v>
      </c>
      <c r="CK278">
        <v>1.31</v>
      </c>
      <c r="CL278">
        <v>1.34</v>
      </c>
      <c r="CM278">
        <v>1.39</v>
      </c>
      <c r="CN278">
        <v>1.44</v>
      </c>
      <c r="CO278">
        <v>1.35</v>
      </c>
      <c r="CP278">
        <v>1.36</v>
      </c>
      <c r="CQ278">
        <v>1.1299999999999999</v>
      </c>
      <c r="CR278">
        <v>1.1399999999999999</v>
      </c>
      <c r="CS278">
        <v>1.2</v>
      </c>
      <c r="CT278">
        <v>1.24</v>
      </c>
      <c r="CU278">
        <v>1.59</v>
      </c>
      <c r="CV278">
        <v>1.21</v>
      </c>
      <c r="CW278">
        <v>1.21</v>
      </c>
      <c r="CX278">
        <v>1.43</v>
      </c>
      <c r="CY278">
        <v>1.32</v>
      </c>
      <c r="CZ278">
        <v>1.58</v>
      </c>
      <c r="DA278">
        <v>1.68</v>
      </c>
      <c r="DB278">
        <v>1.64</v>
      </c>
      <c r="DC278">
        <v>1.78</v>
      </c>
      <c r="DD278">
        <v>1.87</v>
      </c>
      <c r="DE278">
        <v>1.78</v>
      </c>
      <c r="DF278">
        <v>1.52</v>
      </c>
      <c r="DG278">
        <v>1.66</v>
      </c>
      <c r="DH278">
        <v>1.44</v>
      </c>
      <c r="DI278">
        <v>1.35</v>
      </c>
      <c r="DJ278">
        <v>1.24</v>
      </c>
      <c r="DK278">
        <v>1.27</v>
      </c>
      <c r="DL278">
        <v>1.43</v>
      </c>
      <c r="DM278">
        <v>1.28</v>
      </c>
      <c r="DN278">
        <v>1.44</v>
      </c>
    </row>
    <row r="279" spans="1:118" x14ac:dyDescent="0.45">
      <c r="A279" s="2" t="s">
        <v>26</v>
      </c>
      <c r="B279" t="s">
        <v>54</v>
      </c>
      <c r="K279">
        <v>1.48</v>
      </c>
      <c r="L279">
        <v>1.53</v>
      </c>
      <c r="M279">
        <v>1.53</v>
      </c>
      <c r="N279">
        <v>1.1100000000000001</v>
      </c>
      <c r="O279">
        <v>1.56</v>
      </c>
      <c r="P279">
        <v>1.3</v>
      </c>
      <c r="Q279">
        <v>1.31</v>
      </c>
      <c r="R279">
        <v>1.17</v>
      </c>
      <c r="S279">
        <v>1.1499999999999999</v>
      </c>
      <c r="T279">
        <v>1.24</v>
      </c>
      <c r="U279">
        <v>1.1399999999999999</v>
      </c>
      <c r="V279">
        <v>1.01</v>
      </c>
      <c r="W279">
        <v>1.01</v>
      </c>
      <c r="X279">
        <v>1.02</v>
      </c>
      <c r="Y279">
        <v>1.3</v>
      </c>
      <c r="Z279">
        <v>0.95</v>
      </c>
      <c r="AA279">
        <v>1.1200000000000001</v>
      </c>
      <c r="AB279">
        <v>1.33</v>
      </c>
      <c r="AC279">
        <v>1.02</v>
      </c>
      <c r="AD279">
        <v>0.92</v>
      </c>
      <c r="AE279">
        <v>0.92</v>
      </c>
      <c r="AF279">
        <v>0.8</v>
      </c>
      <c r="AG279">
        <v>0.85</v>
      </c>
      <c r="AH279">
        <v>0.83</v>
      </c>
      <c r="AI279">
        <v>0.89</v>
      </c>
      <c r="AJ279">
        <v>0.96</v>
      </c>
      <c r="AK279">
        <v>1.07</v>
      </c>
      <c r="AL279">
        <v>0.97</v>
      </c>
      <c r="AM279">
        <v>0.95</v>
      </c>
      <c r="AN279">
        <v>1</v>
      </c>
      <c r="AO279">
        <v>1.01</v>
      </c>
      <c r="AP279">
        <v>1.0900000000000001</v>
      </c>
      <c r="AQ279">
        <v>1.21</v>
      </c>
      <c r="AR279">
        <v>1.33</v>
      </c>
      <c r="AS279">
        <v>1.36</v>
      </c>
      <c r="AT279">
        <v>1.34</v>
      </c>
      <c r="AU279">
        <v>1.46</v>
      </c>
      <c r="AV279">
        <v>1.34</v>
      </c>
      <c r="AW279">
        <v>1.38</v>
      </c>
      <c r="AX279">
        <v>1.1299999999999999</v>
      </c>
      <c r="AY279">
        <v>1.0900000000000001</v>
      </c>
      <c r="AZ279">
        <v>0.96</v>
      </c>
      <c r="BA279">
        <v>1.05</v>
      </c>
      <c r="BB279">
        <v>1.22</v>
      </c>
      <c r="BC279">
        <v>1.06</v>
      </c>
      <c r="BD279">
        <v>0.72</v>
      </c>
      <c r="BE279">
        <v>0.81</v>
      </c>
      <c r="BF279">
        <v>0.81</v>
      </c>
      <c r="BG279">
        <v>0.77</v>
      </c>
      <c r="BH279">
        <v>0.77</v>
      </c>
      <c r="BI279">
        <v>0.71</v>
      </c>
      <c r="BJ279">
        <v>0.72</v>
      </c>
      <c r="BK279">
        <v>0.78</v>
      </c>
      <c r="BL279">
        <v>0.82</v>
      </c>
      <c r="BM279">
        <v>0.83</v>
      </c>
      <c r="BN279">
        <v>0.7</v>
      </c>
      <c r="BO279">
        <v>0.83</v>
      </c>
      <c r="BP279">
        <v>0.83</v>
      </c>
      <c r="BQ279">
        <v>0.82</v>
      </c>
      <c r="BR279">
        <v>0.74</v>
      </c>
      <c r="BS279">
        <v>0.78</v>
      </c>
      <c r="BT279">
        <v>0.89</v>
      </c>
      <c r="BU279">
        <v>0.98</v>
      </c>
      <c r="BV279">
        <v>1.06</v>
      </c>
      <c r="BW279">
        <v>1.1200000000000001</v>
      </c>
      <c r="BX279">
        <v>1.08</v>
      </c>
      <c r="BY279">
        <v>1.07</v>
      </c>
      <c r="BZ279">
        <v>1.05</v>
      </c>
      <c r="CA279">
        <v>1.0900000000000001</v>
      </c>
      <c r="CB279">
        <v>1.1399999999999999</v>
      </c>
      <c r="CC279">
        <v>1.19</v>
      </c>
      <c r="CD279">
        <v>1.28</v>
      </c>
      <c r="CE279">
        <v>1.37</v>
      </c>
      <c r="CF279">
        <v>1.28</v>
      </c>
      <c r="CG279">
        <v>1.28</v>
      </c>
      <c r="CH279">
        <v>1.26</v>
      </c>
      <c r="CI279">
        <v>1.56</v>
      </c>
      <c r="CJ279">
        <v>1.6</v>
      </c>
      <c r="CK279">
        <v>1.64</v>
      </c>
      <c r="CL279">
        <v>1.69</v>
      </c>
      <c r="CM279">
        <v>1.79</v>
      </c>
      <c r="CN279">
        <v>1.92</v>
      </c>
      <c r="CO279">
        <v>1.88</v>
      </c>
      <c r="CP279">
        <v>1.91</v>
      </c>
      <c r="CQ279">
        <v>1.63</v>
      </c>
      <c r="CR279">
        <v>1.52</v>
      </c>
      <c r="CS279">
        <v>1.51</v>
      </c>
      <c r="CT279">
        <v>1.54</v>
      </c>
      <c r="CU279">
        <v>1.58</v>
      </c>
      <c r="CV279">
        <v>1.25</v>
      </c>
      <c r="CW279">
        <v>0.93</v>
      </c>
      <c r="CX279">
        <v>0.94</v>
      </c>
      <c r="CY279">
        <v>1.1200000000000001</v>
      </c>
      <c r="CZ279">
        <v>1.48</v>
      </c>
      <c r="DA279">
        <v>1.9</v>
      </c>
      <c r="DB279">
        <v>2.04</v>
      </c>
      <c r="DC279">
        <v>2.3199999999999998</v>
      </c>
      <c r="DD279">
        <v>2.56</v>
      </c>
      <c r="DE279">
        <v>2.91</v>
      </c>
      <c r="DF279">
        <v>2.66</v>
      </c>
      <c r="DG279">
        <v>2.89</v>
      </c>
      <c r="DH279">
        <v>2.63</v>
      </c>
      <c r="DI279">
        <v>2.5299999999999998</v>
      </c>
      <c r="DJ279">
        <v>2.38</v>
      </c>
      <c r="DK279">
        <v>2.34</v>
      </c>
      <c r="DL279">
        <v>2.69</v>
      </c>
      <c r="DM279">
        <v>2.35</v>
      </c>
      <c r="DN279">
        <v>2.5299999999999998</v>
      </c>
    </row>
    <row r="280" spans="1:118" x14ac:dyDescent="0.45">
      <c r="A280" s="2" t="s">
        <v>26</v>
      </c>
      <c r="B280" t="s">
        <v>55</v>
      </c>
      <c r="K280">
        <v>6.41</v>
      </c>
      <c r="L280">
        <v>4.99</v>
      </c>
      <c r="M280">
        <v>5.1100000000000003</v>
      </c>
      <c r="N280">
        <v>4.18</v>
      </c>
      <c r="O280">
        <v>7.14</v>
      </c>
      <c r="P280">
        <v>6.36</v>
      </c>
      <c r="Q280">
        <v>6.57</v>
      </c>
      <c r="R280">
        <v>6.29</v>
      </c>
      <c r="S280">
        <v>4.45</v>
      </c>
      <c r="T280">
        <v>4.3899999999999997</v>
      </c>
      <c r="U280">
        <v>4.29</v>
      </c>
      <c r="V280">
        <v>3.28</v>
      </c>
      <c r="W280">
        <v>4.09</v>
      </c>
      <c r="X280">
        <v>3.95</v>
      </c>
      <c r="Y280">
        <v>3.71</v>
      </c>
      <c r="Z280">
        <v>2.44</v>
      </c>
      <c r="AA280">
        <v>2.38</v>
      </c>
      <c r="AB280">
        <v>2.88</v>
      </c>
      <c r="AC280">
        <v>2.35</v>
      </c>
      <c r="AD280">
        <v>2.06</v>
      </c>
      <c r="AE280">
        <v>2.04</v>
      </c>
      <c r="AF280">
        <v>1.57</v>
      </c>
      <c r="AG280">
        <v>2.0099999999999998</v>
      </c>
      <c r="AH280">
        <v>2.02</v>
      </c>
      <c r="AI280">
        <v>2.5</v>
      </c>
      <c r="AJ280">
        <v>2.94</v>
      </c>
      <c r="AK280">
        <v>2.61</v>
      </c>
      <c r="AL280">
        <v>2.52</v>
      </c>
      <c r="AM280">
        <v>2.38</v>
      </c>
      <c r="AN280">
        <v>2.38</v>
      </c>
      <c r="AO280">
        <v>2.67</v>
      </c>
      <c r="AP280">
        <v>2.48</v>
      </c>
      <c r="AQ280">
        <v>2.78</v>
      </c>
      <c r="AR280">
        <v>2.62</v>
      </c>
      <c r="AS280">
        <v>2.98</v>
      </c>
      <c r="AT280">
        <v>3.56</v>
      </c>
      <c r="AU280">
        <v>4.1399999999999997</v>
      </c>
      <c r="AV280">
        <v>5.39</v>
      </c>
      <c r="AW280">
        <v>5.17</v>
      </c>
      <c r="AX280">
        <v>3.99</v>
      </c>
      <c r="AY280">
        <v>4.3099999999999996</v>
      </c>
      <c r="AZ280">
        <v>3.06</v>
      </c>
      <c r="BA280">
        <v>2.92</v>
      </c>
      <c r="BB280">
        <v>3.43</v>
      </c>
      <c r="BC280">
        <v>2.84</v>
      </c>
      <c r="BD280">
        <v>1.89</v>
      </c>
      <c r="BE280">
        <v>2.88</v>
      </c>
      <c r="BF280">
        <v>3.67</v>
      </c>
      <c r="BG280">
        <v>3.4</v>
      </c>
      <c r="BH280">
        <v>3.99</v>
      </c>
      <c r="BI280">
        <v>3.85</v>
      </c>
      <c r="BJ280">
        <v>3.84</v>
      </c>
      <c r="BK280">
        <v>4.38</v>
      </c>
      <c r="BL280">
        <v>4.5599999999999996</v>
      </c>
      <c r="BM280">
        <v>4.2699999999999996</v>
      </c>
      <c r="BN280">
        <v>4.7699999999999996</v>
      </c>
      <c r="BO280">
        <v>6.24</v>
      </c>
      <c r="BP280">
        <v>20.87</v>
      </c>
      <c r="BQ280">
        <v>13.57</v>
      </c>
      <c r="BR280">
        <v>8.33</v>
      </c>
      <c r="BS280">
        <v>4.75</v>
      </c>
      <c r="BT280">
        <v>5.18</v>
      </c>
      <c r="BU280">
        <v>5.99</v>
      </c>
      <c r="BV280">
        <v>7.19</v>
      </c>
      <c r="BW280">
        <v>6.95</v>
      </c>
      <c r="BX280">
        <v>5.73</v>
      </c>
      <c r="BY280">
        <v>5</v>
      </c>
      <c r="BZ280">
        <v>4.93</v>
      </c>
      <c r="CA280">
        <v>4.45</v>
      </c>
      <c r="CB280">
        <v>3.98</v>
      </c>
      <c r="CC280">
        <v>4.2300000000000004</v>
      </c>
      <c r="CD280">
        <v>4.07</v>
      </c>
      <c r="CE280">
        <v>4.5999999999999996</v>
      </c>
      <c r="CF280">
        <v>4.47</v>
      </c>
      <c r="CG280">
        <v>5.15</v>
      </c>
      <c r="CH280">
        <v>5.5</v>
      </c>
      <c r="CI280">
        <v>6.62</v>
      </c>
      <c r="CJ280">
        <v>11.9</v>
      </c>
      <c r="CK280">
        <v>7.02</v>
      </c>
      <c r="CL280">
        <v>6.49</v>
      </c>
      <c r="CM280">
        <v>5.47</v>
      </c>
      <c r="CN280">
        <v>4.55</v>
      </c>
      <c r="CO280">
        <v>4.9400000000000004</v>
      </c>
      <c r="CP280">
        <v>5.0199999999999996</v>
      </c>
      <c r="CQ280">
        <v>4.03</v>
      </c>
      <c r="CR280">
        <v>4.13</v>
      </c>
      <c r="CS280">
        <v>4.41</v>
      </c>
      <c r="CT280">
        <v>3.96</v>
      </c>
      <c r="CU280">
        <v>4.09</v>
      </c>
      <c r="CV280">
        <v>2.54</v>
      </c>
      <c r="CW280">
        <v>2.17</v>
      </c>
      <c r="CX280">
        <v>2.4500000000000002</v>
      </c>
      <c r="CY280">
        <v>3.58</v>
      </c>
      <c r="CZ280">
        <v>4.4400000000000004</v>
      </c>
      <c r="DA280">
        <v>5.3</v>
      </c>
      <c r="DB280">
        <v>5.72</v>
      </c>
      <c r="DC280">
        <v>6.86</v>
      </c>
      <c r="DD280">
        <v>7.91</v>
      </c>
      <c r="DF280">
        <v>20.059999999999999</v>
      </c>
      <c r="DG280">
        <v>121.76</v>
      </c>
      <c r="DH280">
        <v>26.48</v>
      </c>
      <c r="DI280">
        <v>9.15</v>
      </c>
      <c r="DJ280">
        <v>7.45</v>
      </c>
      <c r="DK280">
        <v>5.24</v>
      </c>
      <c r="DL280">
        <v>7.23</v>
      </c>
      <c r="DM280">
        <v>7.44</v>
      </c>
      <c r="DN280">
        <v>7.54</v>
      </c>
    </row>
    <row r="281" spans="1:118" x14ac:dyDescent="0.45">
      <c r="A281" s="2" t="s">
        <v>26</v>
      </c>
      <c r="B281" t="s">
        <v>56</v>
      </c>
      <c r="K281">
        <v>5.78</v>
      </c>
      <c r="L281">
        <v>4.8099999999999996</v>
      </c>
      <c r="M281">
        <v>4.88</v>
      </c>
      <c r="N281">
        <v>4.0999999999999996</v>
      </c>
      <c r="O281">
        <v>6.91</v>
      </c>
      <c r="P281">
        <v>5.66</v>
      </c>
      <c r="Q281">
        <v>5.85</v>
      </c>
      <c r="R281">
        <v>5.28</v>
      </c>
      <c r="S281">
        <v>3.96</v>
      </c>
      <c r="T281">
        <v>3.93</v>
      </c>
      <c r="U281">
        <v>3.76</v>
      </c>
      <c r="V281">
        <v>2.91</v>
      </c>
      <c r="W281">
        <v>3.55</v>
      </c>
      <c r="X281">
        <v>3.68</v>
      </c>
      <c r="Y281">
        <v>3.64</v>
      </c>
      <c r="Z281">
        <v>2.42</v>
      </c>
      <c r="AA281">
        <v>2.3199999999999998</v>
      </c>
      <c r="AB281">
        <v>2.75</v>
      </c>
      <c r="AC281">
        <v>2.19</v>
      </c>
      <c r="AD281">
        <v>1.94</v>
      </c>
      <c r="AE281">
        <v>1.96</v>
      </c>
      <c r="AF281">
        <v>1.52</v>
      </c>
      <c r="AG281">
        <v>1.96</v>
      </c>
      <c r="AH281">
        <v>1.98</v>
      </c>
      <c r="AI281">
        <v>2.46</v>
      </c>
      <c r="AJ281">
        <v>2.91</v>
      </c>
      <c r="AK281">
        <v>2.59</v>
      </c>
      <c r="AL281">
        <v>2.42</v>
      </c>
      <c r="AM281">
        <v>2.29</v>
      </c>
      <c r="AN281">
        <v>2.2999999999999998</v>
      </c>
      <c r="AO281">
        <v>2.46</v>
      </c>
      <c r="AP281">
        <v>2.41</v>
      </c>
      <c r="AQ281">
        <v>2.91</v>
      </c>
      <c r="AR281">
        <v>2.76</v>
      </c>
      <c r="AS281">
        <v>3.3</v>
      </c>
      <c r="AT281">
        <v>3.82</v>
      </c>
      <c r="AU281">
        <v>4.41</v>
      </c>
      <c r="AV281">
        <v>5.8</v>
      </c>
      <c r="AW281">
        <v>5.6</v>
      </c>
      <c r="AX281">
        <v>4.3</v>
      </c>
      <c r="AY281">
        <v>4.2300000000000004</v>
      </c>
      <c r="AZ281">
        <v>2.97</v>
      </c>
      <c r="BA281">
        <v>2.81</v>
      </c>
      <c r="BB281">
        <v>3.29</v>
      </c>
      <c r="BC281">
        <v>2.72</v>
      </c>
      <c r="BD281">
        <v>1.81</v>
      </c>
      <c r="BE281">
        <v>2.75</v>
      </c>
      <c r="BF281">
        <v>3.41</v>
      </c>
      <c r="BG281">
        <v>3.17</v>
      </c>
      <c r="BH281">
        <v>3.6</v>
      </c>
      <c r="BI281">
        <v>3.44</v>
      </c>
      <c r="BJ281">
        <v>3.55</v>
      </c>
      <c r="BK281">
        <v>4.03</v>
      </c>
      <c r="BL281">
        <v>4.28</v>
      </c>
      <c r="BM281">
        <v>3.94</v>
      </c>
      <c r="BN281">
        <v>4.2</v>
      </c>
      <c r="BO281">
        <v>5.46</v>
      </c>
      <c r="BP281">
        <v>13.11</v>
      </c>
      <c r="BQ281">
        <v>10.59</v>
      </c>
      <c r="BR281">
        <v>7.22</v>
      </c>
      <c r="BS281">
        <v>4.3600000000000003</v>
      </c>
      <c r="BT281">
        <v>4.88</v>
      </c>
      <c r="BU281">
        <v>5.59</v>
      </c>
      <c r="BV281">
        <v>6.7</v>
      </c>
      <c r="BW281">
        <v>6.79</v>
      </c>
      <c r="BX281">
        <v>5.71</v>
      </c>
      <c r="BY281">
        <v>5.0199999999999996</v>
      </c>
      <c r="BZ281">
        <v>4.9400000000000004</v>
      </c>
      <c r="CA281">
        <v>4.33</v>
      </c>
      <c r="CB281">
        <v>3.93</v>
      </c>
      <c r="CC281">
        <v>4.37</v>
      </c>
      <c r="CD281">
        <v>4.12</v>
      </c>
      <c r="CE281">
        <v>4.6500000000000004</v>
      </c>
      <c r="CF281">
        <v>4.47</v>
      </c>
      <c r="CG281">
        <v>5.04</v>
      </c>
      <c r="CH281">
        <v>5.47</v>
      </c>
      <c r="CI281">
        <v>6.65</v>
      </c>
      <c r="CJ281">
        <v>12.47</v>
      </c>
      <c r="CK281">
        <v>7.09</v>
      </c>
      <c r="CL281">
        <v>6.52</v>
      </c>
      <c r="CM281">
        <v>5.3</v>
      </c>
      <c r="CN281">
        <v>4.37</v>
      </c>
      <c r="CO281">
        <v>4.6500000000000004</v>
      </c>
      <c r="CP281">
        <v>4.7300000000000004</v>
      </c>
      <c r="CQ281">
        <v>3.88</v>
      </c>
      <c r="CR281">
        <v>4</v>
      </c>
      <c r="CS281">
        <v>4.3</v>
      </c>
      <c r="CT281">
        <v>3.88</v>
      </c>
      <c r="CU281">
        <v>4.03</v>
      </c>
      <c r="CV281">
        <v>2.5</v>
      </c>
      <c r="CW281">
        <v>2.14</v>
      </c>
      <c r="CX281">
        <v>2.41</v>
      </c>
      <c r="CY281">
        <v>3.49</v>
      </c>
      <c r="CZ281">
        <v>4.33</v>
      </c>
      <c r="DA281">
        <v>5.14</v>
      </c>
      <c r="DB281">
        <v>5.58</v>
      </c>
      <c r="DC281">
        <v>6.79</v>
      </c>
      <c r="DD281">
        <v>7.78</v>
      </c>
      <c r="DE281">
        <v>9.39</v>
      </c>
      <c r="DF281">
        <v>7.86</v>
      </c>
      <c r="DG281">
        <v>10.14</v>
      </c>
      <c r="DH281">
        <v>9.83</v>
      </c>
      <c r="DI281">
        <v>8.74</v>
      </c>
      <c r="DJ281">
        <v>7.16</v>
      </c>
      <c r="DK281">
        <v>5.0599999999999996</v>
      </c>
      <c r="DL281">
        <v>6.82</v>
      </c>
      <c r="DM281">
        <v>7.01</v>
      </c>
      <c r="DN281">
        <v>7.54</v>
      </c>
    </row>
    <row r="282" spans="1:118" x14ac:dyDescent="0.45">
      <c r="A282" s="2" t="s">
        <v>26</v>
      </c>
      <c r="B282" t="s">
        <v>57</v>
      </c>
      <c r="G282">
        <v>0.33</v>
      </c>
      <c r="K282">
        <v>0.35</v>
      </c>
      <c r="L282">
        <v>0.35</v>
      </c>
      <c r="M282">
        <v>0.37</v>
      </c>
      <c r="N282">
        <v>0.36</v>
      </c>
      <c r="O282">
        <v>0.35</v>
      </c>
      <c r="P282">
        <v>0.4</v>
      </c>
      <c r="Q282">
        <v>0.51</v>
      </c>
      <c r="R282">
        <v>0.52</v>
      </c>
      <c r="S282">
        <v>0.55000000000000004</v>
      </c>
      <c r="T282">
        <v>0.57999999999999996</v>
      </c>
      <c r="U282">
        <v>0.64</v>
      </c>
      <c r="V282">
        <v>0.55000000000000004</v>
      </c>
      <c r="W282">
        <v>0.5</v>
      </c>
      <c r="X282">
        <v>0.48</v>
      </c>
      <c r="Y282">
        <v>0.5</v>
      </c>
      <c r="Z282">
        <v>0.55000000000000004</v>
      </c>
      <c r="AA282">
        <v>0.59</v>
      </c>
      <c r="AB282">
        <v>0.61</v>
      </c>
      <c r="AC282">
        <v>0.55000000000000004</v>
      </c>
      <c r="AD282">
        <v>0.47</v>
      </c>
      <c r="AE282">
        <v>0.55000000000000004</v>
      </c>
      <c r="AF282">
        <v>0.46</v>
      </c>
      <c r="AG282">
        <v>0.45</v>
      </c>
      <c r="AH282">
        <v>0.44</v>
      </c>
      <c r="AI282">
        <v>0.6</v>
      </c>
      <c r="AJ282">
        <v>0.45</v>
      </c>
      <c r="AK282">
        <v>0.67</v>
      </c>
      <c r="AL282">
        <v>0.62</v>
      </c>
      <c r="AM282">
        <v>0.57999999999999996</v>
      </c>
      <c r="AN282">
        <v>0.43</v>
      </c>
      <c r="AO282">
        <v>0.4</v>
      </c>
      <c r="AP282">
        <v>0.42</v>
      </c>
      <c r="AQ282">
        <v>0.41</v>
      </c>
      <c r="AR282">
        <v>0.37</v>
      </c>
      <c r="AS282">
        <v>0.36</v>
      </c>
      <c r="AT282">
        <v>0.33</v>
      </c>
      <c r="AU282">
        <v>0.31</v>
      </c>
      <c r="AV282">
        <v>0.3</v>
      </c>
      <c r="AW282">
        <v>0.3</v>
      </c>
      <c r="AX282">
        <v>0.3</v>
      </c>
      <c r="AY282">
        <v>0.31</v>
      </c>
      <c r="AZ282">
        <v>0.33</v>
      </c>
      <c r="BA282">
        <v>0.35</v>
      </c>
      <c r="BB282">
        <v>0.34</v>
      </c>
      <c r="BC282">
        <v>0.41</v>
      </c>
      <c r="BD282">
        <v>0.41</v>
      </c>
      <c r="BE282">
        <v>0.3</v>
      </c>
      <c r="BF282">
        <v>0.24</v>
      </c>
      <c r="BG282">
        <v>0.22</v>
      </c>
      <c r="BH282">
        <v>0.2</v>
      </c>
      <c r="BI282">
        <v>0.2</v>
      </c>
      <c r="BJ282">
        <v>0.21</v>
      </c>
      <c r="BK282">
        <v>0.21</v>
      </c>
      <c r="BL282">
        <v>0.21</v>
      </c>
      <c r="BM282">
        <v>0.21</v>
      </c>
      <c r="BN282">
        <v>0.21</v>
      </c>
      <c r="BO282">
        <v>0.21</v>
      </c>
      <c r="BP282">
        <v>0.2</v>
      </c>
      <c r="BQ282">
        <v>0.25</v>
      </c>
      <c r="BR282">
        <v>0.2</v>
      </c>
      <c r="BS282">
        <v>0.21</v>
      </c>
      <c r="BT282">
        <v>0.2</v>
      </c>
      <c r="BU282">
        <v>0.21</v>
      </c>
      <c r="BV282">
        <v>0.2</v>
      </c>
      <c r="BW282">
        <v>0.2</v>
      </c>
      <c r="BX282">
        <v>0.19</v>
      </c>
      <c r="BY282">
        <v>0.18</v>
      </c>
      <c r="BZ282">
        <v>0.22</v>
      </c>
      <c r="CA282">
        <v>0.22</v>
      </c>
      <c r="CB282">
        <v>0.22</v>
      </c>
      <c r="CC282">
        <v>0.21</v>
      </c>
      <c r="CD282">
        <v>0.19</v>
      </c>
      <c r="CE282">
        <v>0.22</v>
      </c>
      <c r="CF282">
        <v>0.21</v>
      </c>
      <c r="CG282">
        <v>0.2</v>
      </c>
      <c r="CH282">
        <v>0.25</v>
      </c>
      <c r="CI282">
        <v>0.26</v>
      </c>
      <c r="CJ282">
        <v>0.25</v>
      </c>
      <c r="CK282">
        <v>0.26</v>
      </c>
      <c r="CL282">
        <v>0.24</v>
      </c>
      <c r="CM282">
        <v>0.24</v>
      </c>
      <c r="CN282">
        <v>0.25</v>
      </c>
      <c r="CO282">
        <v>0.26</v>
      </c>
      <c r="CP282">
        <v>0.25</v>
      </c>
      <c r="CQ282">
        <v>0.26</v>
      </c>
      <c r="CR282">
        <v>0.25</v>
      </c>
      <c r="CS282">
        <v>0.23</v>
      </c>
      <c r="CT282">
        <v>0.23</v>
      </c>
      <c r="CU282">
        <v>0.23</v>
      </c>
      <c r="CV282">
        <v>0.28999999999999998</v>
      </c>
      <c r="CW282">
        <v>0.31</v>
      </c>
      <c r="CX282">
        <v>0.33</v>
      </c>
      <c r="CY282">
        <v>0.28999999999999998</v>
      </c>
      <c r="CZ282">
        <v>0.28999999999999998</v>
      </c>
      <c r="DA282">
        <v>0.35</v>
      </c>
      <c r="DB282">
        <v>0.37</v>
      </c>
      <c r="DC282">
        <v>0.39</v>
      </c>
      <c r="DD282">
        <v>0.4</v>
      </c>
      <c r="DE282">
        <v>0.38</v>
      </c>
      <c r="DF282">
        <v>0.39</v>
      </c>
      <c r="DG282">
        <v>0.37</v>
      </c>
      <c r="DH282">
        <v>0.38</v>
      </c>
      <c r="DI282">
        <v>0.37</v>
      </c>
      <c r="DJ282">
        <v>0.37</v>
      </c>
      <c r="DK282">
        <v>0.35</v>
      </c>
      <c r="DL282">
        <v>0.35</v>
      </c>
      <c r="DM282">
        <v>0.34</v>
      </c>
      <c r="DN282">
        <v>0.34</v>
      </c>
    </row>
    <row r="283" spans="1:118" x14ac:dyDescent="0.45">
      <c r="A283" s="2" t="s">
        <v>26</v>
      </c>
      <c r="B283" t="s">
        <v>58</v>
      </c>
      <c r="H283">
        <v>8.4</v>
      </c>
      <c r="I283">
        <v>7.9</v>
      </c>
      <c r="J283">
        <v>4.92</v>
      </c>
      <c r="K283">
        <v>7.35</v>
      </c>
      <c r="L283">
        <v>8.74</v>
      </c>
      <c r="M283">
        <v>5.75</v>
      </c>
      <c r="N283">
        <v>6.76</v>
      </c>
      <c r="O283">
        <v>-1.84</v>
      </c>
      <c r="P283">
        <v>7.35</v>
      </c>
      <c r="Q283">
        <v>4.83</v>
      </c>
      <c r="R283">
        <v>4.1900000000000004</v>
      </c>
      <c r="S283">
        <v>3.08</v>
      </c>
      <c r="T283">
        <v>5.24</v>
      </c>
      <c r="U283">
        <v>2.4</v>
      </c>
      <c r="V283">
        <v>-0.31</v>
      </c>
      <c r="W283">
        <v>-4.6900000000000004</v>
      </c>
      <c r="X283">
        <v>2.64</v>
      </c>
      <c r="Y283">
        <v>0.96</v>
      </c>
      <c r="Z283">
        <v>-4.22</v>
      </c>
      <c r="AA283">
        <v>4.8</v>
      </c>
      <c r="AB283">
        <v>1.1499999999999999</v>
      </c>
      <c r="AC283">
        <v>2.0499999999999998</v>
      </c>
      <c r="AD283">
        <v>3.71</v>
      </c>
      <c r="AE283">
        <v>3.64</v>
      </c>
      <c r="AF283">
        <v>3.36</v>
      </c>
      <c r="AG283">
        <v>3.96</v>
      </c>
      <c r="AH283">
        <v>5.38</v>
      </c>
      <c r="AI283">
        <v>8.3000000000000007</v>
      </c>
      <c r="AJ283">
        <v>7.47</v>
      </c>
      <c r="AK283">
        <v>5.71</v>
      </c>
      <c r="AL283">
        <v>12.98</v>
      </c>
      <c r="AM283">
        <v>5.75</v>
      </c>
      <c r="AN283">
        <v>6.01</v>
      </c>
      <c r="AO283">
        <v>7.77</v>
      </c>
      <c r="AP283">
        <v>-0.65</v>
      </c>
      <c r="AQ283">
        <v>6.6</v>
      </c>
      <c r="AR283">
        <v>9.7100000000000009</v>
      </c>
      <c r="AS283">
        <v>10.63</v>
      </c>
      <c r="AT283">
        <v>9.1999999999999993</v>
      </c>
      <c r="AU283">
        <v>12.41</v>
      </c>
      <c r="AV283">
        <v>11.25</v>
      </c>
      <c r="AW283">
        <v>6.85</v>
      </c>
      <c r="AX283">
        <v>10.85</v>
      </c>
      <c r="AY283">
        <v>9.16</v>
      </c>
      <c r="AZ283">
        <v>7.47</v>
      </c>
      <c r="BA283">
        <v>6.62</v>
      </c>
      <c r="BB283">
        <v>2.87</v>
      </c>
      <c r="BC283">
        <v>4.58</v>
      </c>
      <c r="BD283">
        <v>11.13</v>
      </c>
      <c r="BE283">
        <v>16.46</v>
      </c>
      <c r="BF283">
        <v>11.47</v>
      </c>
      <c r="BG283">
        <v>13.58</v>
      </c>
      <c r="BH283">
        <v>10.17</v>
      </c>
      <c r="BI283">
        <v>10.220000000000001</v>
      </c>
      <c r="BJ283">
        <v>11.19</v>
      </c>
      <c r="BK283">
        <v>10.76</v>
      </c>
      <c r="BL283">
        <v>7.48</v>
      </c>
      <c r="BM283">
        <v>4.71</v>
      </c>
      <c r="BN283">
        <v>7.9</v>
      </c>
      <c r="BO283">
        <v>21.18</v>
      </c>
      <c r="BP283">
        <v>10</v>
      </c>
      <c r="BQ283">
        <v>8.9499999999999993</v>
      </c>
      <c r="BR283">
        <v>16.79</v>
      </c>
      <c r="BS283">
        <v>1.06</v>
      </c>
      <c r="BT283">
        <v>11.11</v>
      </c>
      <c r="BU283">
        <v>9.83</v>
      </c>
      <c r="BV283">
        <v>8.06</v>
      </c>
      <c r="BW283">
        <v>15.06</v>
      </c>
      <c r="BX283">
        <v>9.7200000000000006</v>
      </c>
      <c r="BY283">
        <v>10</v>
      </c>
      <c r="BZ283">
        <v>10.44</v>
      </c>
      <c r="CA283">
        <v>10.14</v>
      </c>
      <c r="CB283">
        <v>2.2000000000000002</v>
      </c>
      <c r="CC283">
        <v>11.9</v>
      </c>
      <c r="CD283">
        <v>6.33</v>
      </c>
      <c r="CE283">
        <v>13.29</v>
      </c>
      <c r="CF283">
        <v>9.5</v>
      </c>
      <c r="CG283">
        <v>7.68</v>
      </c>
      <c r="CH283">
        <v>10.16</v>
      </c>
      <c r="CI283">
        <v>15.95</v>
      </c>
      <c r="CJ283">
        <v>11.52</v>
      </c>
      <c r="CK283">
        <v>9.91</v>
      </c>
      <c r="CL283">
        <v>2.38</v>
      </c>
      <c r="CM283">
        <v>14.35</v>
      </c>
      <c r="CN283">
        <v>12.87</v>
      </c>
      <c r="CO283">
        <v>17.38</v>
      </c>
      <c r="CP283">
        <v>17.329999999999998</v>
      </c>
      <c r="CQ283">
        <v>-1.06</v>
      </c>
      <c r="CR283">
        <v>27</v>
      </c>
      <c r="CS283">
        <v>16.29</v>
      </c>
      <c r="CT283">
        <v>11.65</v>
      </c>
      <c r="CU283">
        <v>11.17</v>
      </c>
      <c r="CV283">
        <v>-19.12</v>
      </c>
      <c r="CW283">
        <v>10.3</v>
      </c>
      <c r="CX283">
        <v>5.83</v>
      </c>
      <c r="CY283">
        <v>33.04</v>
      </c>
      <c r="CZ283">
        <v>21.29</v>
      </c>
      <c r="DA283">
        <v>46.65</v>
      </c>
      <c r="DB283">
        <v>12.13</v>
      </c>
      <c r="DC283">
        <v>20.350000000000001</v>
      </c>
      <c r="DD283">
        <v>16.7</v>
      </c>
      <c r="DE283">
        <v>9.9600000000000009</v>
      </c>
      <c r="DF283">
        <v>12.05</v>
      </c>
      <c r="DG283">
        <v>18.3</v>
      </c>
      <c r="DH283">
        <v>14.89</v>
      </c>
      <c r="DI283">
        <v>14.42</v>
      </c>
      <c r="DJ283">
        <v>12.53</v>
      </c>
      <c r="DK283">
        <v>18.63</v>
      </c>
      <c r="DL283">
        <v>17</v>
      </c>
      <c r="DM283">
        <v>15.26</v>
      </c>
      <c r="DN283">
        <v>15.86</v>
      </c>
    </row>
    <row r="284" spans="1:118" x14ac:dyDescent="0.45">
      <c r="A284" s="2" t="s">
        <v>26</v>
      </c>
      <c r="B284" t="s">
        <v>59</v>
      </c>
      <c r="K284" s="4">
        <v>0.1142</v>
      </c>
      <c r="L284" s="4">
        <v>0.1113</v>
      </c>
      <c r="M284" s="4">
        <v>9.8900000000000002E-2</v>
      </c>
      <c r="N284" s="4">
        <v>0.11</v>
      </c>
      <c r="O284" s="4">
        <v>8.72E-2</v>
      </c>
      <c r="P284" s="4">
        <v>7.9699999999999993E-2</v>
      </c>
      <c r="Q284" s="4">
        <v>7.9299999999999995E-2</v>
      </c>
      <c r="R284" s="4">
        <v>7.3499999999999996E-2</v>
      </c>
      <c r="S284" s="4">
        <v>0.10150000000000001</v>
      </c>
      <c r="T284" s="4">
        <v>9.4500000000000001E-2</v>
      </c>
      <c r="U284" s="4">
        <v>8.1699999999999995E-2</v>
      </c>
      <c r="V284" s="4">
        <v>6.7599999999999993E-2</v>
      </c>
      <c r="W284" s="4">
        <v>5.7700000000000001E-2</v>
      </c>
      <c r="X284" s="4">
        <v>4.4600000000000001E-2</v>
      </c>
      <c r="Y284" s="4">
        <v>4.6399999999999997E-2</v>
      </c>
      <c r="Z284" s="4">
        <v>1.72E-2</v>
      </c>
      <c r="AA284" s="4">
        <v>0.03</v>
      </c>
      <c r="AB284" s="4">
        <v>3.7100000000000001E-2</v>
      </c>
      <c r="AC284" s="4">
        <v>3.3500000000000002E-2</v>
      </c>
      <c r="AD284" s="4">
        <v>6.8599999999999994E-2</v>
      </c>
      <c r="AE284" s="4">
        <v>6.9699999999999998E-2</v>
      </c>
      <c r="AF284" s="4">
        <v>7.3099999999999998E-2</v>
      </c>
      <c r="AG284" s="4">
        <v>7.2700000000000001E-2</v>
      </c>
      <c r="AH284" s="4">
        <v>7.9799999999999996E-2</v>
      </c>
      <c r="AI284" s="4">
        <v>0.12970000000000001</v>
      </c>
      <c r="AJ284" s="4">
        <v>0.1459</v>
      </c>
      <c r="AK284" s="4">
        <v>0.1459</v>
      </c>
      <c r="AL284" s="4">
        <v>0.16789999999999999</v>
      </c>
      <c r="AM284" s="4">
        <v>0.115</v>
      </c>
      <c r="AN284" s="4">
        <v>0.12670000000000001</v>
      </c>
      <c r="AO284" s="4">
        <v>0.12740000000000001</v>
      </c>
      <c r="AP284" s="4">
        <v>8.3500000000000005E-2</v>
      </c>
      <c r="AQ284" s="4">
        <v>7.8E-2</v>
      </c>
      <c r="AR284" s="4">
        <v>9.1899999999999996E-2</v>
      </c>
      <c r="AS284" s="4">
        <v>9.7699999999999995E-2</v>
      </c>
      <c r="AT284" s="4">
        <v>0.1216</v>
      </c>
      <c r="AU284" s="4">
        <v>0.13070000000000001</v>
      </c>
      <c r="AV284" s="4">
        <v>0.12970000000000001</v>
      </c>
      <c r="AW284" s="4">
        <v>0.1231</v>
      </c>
      <c r="AX284" s="4">
        <v>0.1268</v>
      </c>
      <c r="AY284" s="4">
        <v>0.11219999999999999</v>
      </c>
      <c r="AZ284" s="4">
        <v>0.1018</v>
      </c>
      <c r="BA284" s="4">
        <v>0.10249999999999999</v>
      </c>
      <c r="BB284" s="4">
        <v>0.08</v>
      </c>
      <c r="BC284" s="4">
        <v>6.9000000000000006E-2</v>
      </c>
      <c r="BD284" s="4">
        <v>7.1900000000000006E-2</v>
      </c>
      <c r="BE284" s="4">
        <v>8.1900000000000001E-2</v>
      </c>
      <c r="BF284" s="4">
        <v>9.6199999999999994E-2</v>
      </c>
      <c r="BG284" s="4">
        <v>0.12139999999999999</v>
      </c>
      <c r="BH284" s="4">
        <v>0.15190000000000001</v>
      </c>
      <c r="BI284" s="4">
        <v>0.1429</v>
      </c>
      <c r="BJ284" s="4">
        <v>0.1326</v>
      </c>
      <c r="BK284" s="4">
        <v>0.12839999999999999</v>
      </c>
      <c r="BL284" s="4">
        <v>8.6699999999999999E-2</v>
      </c>
      <c r="BM284" s="4">
        <v>7.4800000000000005E-2</v>
      </c>
      <c r="BN284" s="4">
        <v>7.0699999999999999E-2</v>
      </c>
      <c r="BO284" s="4">
        <v>6.9400000000000003E-2</v>
      </c>
      <c r="BP284" s="4">
        <v>7.2700000000000001E-2</v>
      </c>
      <c r="BQ284" s="4">
        <v>7.8299999999999995E-2</v>
      </c>
      <c r="BR284" s="4">
        <v>9.8000000000000004E-2</v>
      </c>
      <c r="BS284" s="4">
        <v>-2.9000000000000001E-2</v>
      </c>
      <c r="BT284" s="4">
        <v>-2.5000000000000001E-2</v>
      </c>
      <c r="BU284" s="4">
        <v>-2.6599999999999999E-2</v>
      </c>
      <c r="BV284" s="4">
        <v>-4.9200000000000001E-2</v>
      </c>
      <c r="BW284" s="4">
        <v>9.1700000000000004E-2</v>
      </c>
      <c r="BX284" s="4">
        <v>8.6800000000000002E-2</v>
      </c>
      <c r="BY284" s="4">
        <v>8.4400000000000003E-2</v>
      </c>
      <c r="BZ284" s="4">
        <v>8.4500000000000006E-2</v>
      </c>
      <c r="CA284" s="4">
        <v>7.9100000000000004E-2</v>
      </c>
      <c r="CB284" s="4">
        <v>6.5500000000000003E-2</v>
      </c>
      <c r="CC284" s="4">
        <v>7.7200000000000005E-2</v>
      </c>
      <c r="CD284" s="4">
        <v>7.4099999999999999E-2</v>
      </c>
      <c r="CE284" s="4">
        <v>7.4300000000000005E-2</v>
      </c>
      <c r="CF284" s="4">
        <v>8.5300000000000001E-2</v>
      </c>
      <c r="CG284" s="4">
        <v>6.6299999999999998E-2</v>
      </c>
      <c r="CH284" s="4">
        <v>6.88E-2</v>
      </c>
      <c r="CI284" s="4">
        <v>0.1159</v>
      </c>
      <c r="CJ284" s="4">
        <v>0.1193</v>
      </c>
      <c r="CK284" s="4">
        <v>0.12920000000000001</v>
      </c>
      <c r="CL284" s="4">
        <v>0.11459999999999999</v>
      </c>
      <c r="CM284" s="4">
        <v>7.9600000000000004E-2</v>
      </c>
      <c r="CN284" s="4">
        <v>7.9100000000000004E-2</v>
      </c>
      <c r="CO284" s="4">
        <v>8.9700000000000002E-2</v>
      </c>
      <c r="CP284" s="4">
        <v>0.11899999999999999</v>
      </c>
      <c r="CQ284" s="4">
        <v>9.0499999999999997E-2</v>
      </c>
      <c r="CR284" s="4">
        <v>0.10630000000000001</v>
      </c>
      <c r="CS284" s="4">
        <v>0.10050000000000001</v>
      </c>
      <c r="CT284" s="4">
        <v>0.09</v>
      </c>
      <c r="CU284" s="4">
        <v>6.3600000000000004E-2</v>
      </c>
      <c r="CV284" s="4">
        <v>-2.2000000000000001E-3</v>
      </c>
      <c r="CW284" s="4">
        <v>-1.2800000000000001E-2</v>
      </c>
      <c r="CX284" s="4">
        <v>-2.01E-2</v>
      </c>
      <c r="CY284" s="4">
        <v>4.4400000000000002E-2</v>
      </c>
      <c r="CZ284" s="4">
        <v>0.10009999999999999</v>
      </c>
      <c r="DA284" s="4">
        <v>0.1358</v>
      </c>
      <c r="DB284" s="4">
        <v>0.16320000000000001</v>
      </c>
      <c r="DC284" s="4">
        <v>0.17460000000000001</v>
      </c>
      <c r="DD284" s="4">
        <v>0.18029999999999999</v>
      </c>
      <c r="DE284" s="4">
        <v>0.19719999999999999</v>
      </c>
      <c r="DF284" s="4">
        <v>0.19170000000000001</v>
      </c>
      <c r="DG284" s="4">
        <v>0.1741</v>
      </c>
      <c r="DH284" s="4">
        <v>0.1633</v>
      </c>
      <c r="DI284" s="4">
        <v>0.16719999999999999</v>
      </c>
      <c r="DJ284" s="4">
        <v>0.16980000000000001</v>
      </c>
      <c r="DK284" s="4">
        <v>0.15920000000000001</v>
      </c>
      <c r="DL284" s="4">
        <v>0.16489999999999999</v>
      </c>
      <c r="DM284" s="4">
        <v>0.1623</v>
      </c>
    </row>
    <row r="285" spans="1:118" x14ac:dyDescent="0.45">
      <c r="A285" s="2" t="s">
        <v>26</v>
      </c>
      <c r="B285" t="s">
        <v>62</v>
      </c>
      <c r="G285" s="4">
        <v>2.7E-2</v>
      </c>
      <c r="H285" s="4">
        <v>2.7E-2</v>
      </c>
      <c r="I285" s="4">
        <v>2.3E-2</v>
      </c>
      <c r="J285" s="4">
        <v>2.1999999999999999E-2</v>
      </c>
      <c r="K285" s="4">
        <v>2.5000000000000001E-2</v>
      </c>
      <c r="L285" s="4">
        <v>2.3E-2</v>
      </c>
      <c r="M285" s="4">
        <v>2.3E-2</v>
      </c>
      <c r="N285" s="4">
        <v>3.1E-2</v>
      </c>
      <c r="O285" s="4">
        <v>2.3E-2</v>
      </c>
      <c r="P285" s="4">
        <v>2.8000000000000001E-2</v>
      </c>
      <c r="Q285" s="4">
        <v>2.9000000000000001E-2</v>
      </c>
      <c r="R285" s="4">
        <v>3.5999999999999997E-2</v>
      </c>
      <c r="S285" s="4">
        <v>3.7999999999999999E-2</v>
      </c>
      <c r="T285" s="4">
        <v>3.5000000000000003E-2</v>
      </c>
      <c r="U285" s="4">
        <v>0.04</v>
      </c>
      <c r="V285" s="4">
        <v>4.2999999999999997E-2</v>
      </c>
      <c r="W285" s="4">
        <v>3.7999999999999999E-2</v>
      </c>
      <c r="X285" s="4">
        <v>4.2000000000000003E-2</v>
      </c>
      <c r="Y285" s="4">
        <v>3.3000000000000002E-2</v>
      </c>
      <c r="Z285" s="4">
        <v>4.4999999999999998E-2</v>
      </c>
      <c r="AA285" s="4">
        <v>4.1000000000000002E-2</v>
      </c>
      <c r="AB285" s="4">
        <v>0.03</v>
      </c>
      <c r="AC285" s="4">
        <v>3.1E-2</v>
      </c>
      <c r="AD285" s="4">
        <v>2.7E-2</v>
      </c>
      <c r="AE285" s="4">
        <v>2.1999999999999999E-2</v>
      </c>
      <c r="AF285" s="4">
        <v>2.5000000000000001E-2</v>
      </c>
      <c r="AG285" s="4">
        <v>2.1999999999999999E-2</v>
      </c>
      <c r="AH285" s="4">
        <v>2.3E-2</v>
      </c>
      <c r="AI285" s="4">
        <v>1.9E-2</v>
      </c>
      <c r="AJ285" s="4">
        <v>1.7000000000000001E-2</v>
      </c>
      <c r="AK285" s="4">
        <v>1.6E-2</v>
      </c>
      <c r="AL285" s="4">
        <v>1.7000000000000001E-2</v>
      </c>
      <c r="AM285" s="4">
        <v>1.6E-2</v>
      </c>
      <c r="AN285" s="4">
        <v>1.6E-2</v>
      </c>
      <c r="AO285" s="4">
        <v>1.4999999999999999E-2</v>
      </c>
      <c r="AP285" s="4">
        <v>1.4999999999999999E-2</v>
      </c>
      <c r="AQ285" s="4">
        <v>1.2999999999999999E-2</v>
      </c>
      <c r="AR285" s="4">
        <v>1.2E-2</v>
      </c>
      <c r="AS285" s="4">
        <v>1.2E-2</v>
      </c>
      <c r="AT285" s="4">
        <v>1.0999999999999999E-2</v>
      </c>
      <c r="AU285" s="4">
        <v>0.01</v>
      </c>
      <c r="AV285" s="4">
        <v>1.0999999999999999E-2</v>
      </c>
      <c r="AW285" s="4">
        <v>1.0999999999999999E-2</v>
      </c>
      <c r="AX285" s="4">
        <v>1.4E-2</v>
      </c>
      <c r="AY285" s="4">
        <v>1.4E-2</v>
      </c>
      <c r="AZ285" s="4">
        <v>1.7000000000000001E-2</v>
      </c>
      <c r="BA285" s="4">
        <v>1.7000000000000001E-2</v>
      </c>
      <c r="BB285" s="4">
        <v>1.6E-2</v>
      </c>
      <c r="BC285" s="4">
        <v>2.1999999999999999E-2</v>
      </c>
      <c r="BD285" s="4">
        <v>3.1E-2</v>
      </c>
      <c r="BE285" s="4">
        <v>2.4E-2</v>
      </c>
      <c r="BF285" s="4">
        <v>0.02</v>
      </c>
      <c r="BG285" s="4">
        <v>2.1000000000000001E-2</v>
      </c>
      <c r="BH285" s="4">
        <v>1.9E-2</v>
      </c>
      <c r="BI285" s="4">
        <v>0.02</v>
      </c>
      <c r="BJ285" s="4">
        <v>1.7999999999999999E-2</v>
      </c>
      <c r="BK285" s="4">
        <v>1.7999999999999999E-2</v>
      </c>
      <c r="BL285" s="4">
        <v>1.7000000000000001E-2</v>
      </c>
      <c r="BM285" s="4">
        <v>1.7999999999999999E-2</v>
      </c>
      <c r="BN285" s="4">
        <v>2.1000000000000001E-2</v>
      </c>
      <c r="BO285" s="4">
        <v>1.7999999999999999E-2</v>
      </c>
      <c r="BP285" s="4">
        <v>1.7000000000000001E-2</v>
      </c>
      <c r="BQ285" s="4">
        <v>1.7999999999999999E-2</v>
      </c>
      <c r="BR285" s="4">
        <v>1.7999999999999999E-2</v>
      </c>
      <c r="BS285" s="4">
        <v>2.5000000000000001E-2</v>
      </c>
      <c r="BT285" s="4">
        <v>2.1000000000000001E-2</v>
      </c>
      <c r="BU285" s="4">
        <v>2.1000000000000001E-2</v>
      </c>
      <c r="BV285" s="4">
        <v>1.9E-2</v>
      </c>
      <c r="BW285" s="4">
        <v>3.1E-2</v>
      </c>
      <c r="BX285" s="4">
        <v>3.2000000000000001E-2</v>
      </c>
      <c r="BY285" s="4">
        <v>3.1E-2</v>
      </c>
      <c r="BZ285" s="4">
        <v>3.2000000000000001E-2</v>
      </c>
      <c r="CA285" s="4">
        <v>3.1E-2</v>
      </c>
      <c r="CB285" s="4">
        <v>0.03</v>
      </c>
      <c r="CC285" s="4">
        <v>0.03</v>
      </c>
      <c r="CD285" s="4">
        <v>2.9000000000000001E-2</v>
      </c>
      <c r="CE285" s="4">
        <v>2.8000000000000001E-2</v>
      </c>
      <c r="CF285" s="4">
        <v>2.9000000000000001E-2</v>
      </c>
      <c r="CG285" s="4">
        <v>2.8000000000000001E-2</v>
      </c>
      <c r="CH285" s="4">
        <v>2.8000000000000001E-2</v>
      </c>
      <c r="CI285" s="4">
        <v>2.4E-2</v>
      </c>
      <c r="CJ285" s="4">
        <v>2.3E-2</v>
      </c>
      <c r="CK285" s="4">
        <v>3.6999999999999998E-2</v>
      </c>
      <c r="CL285" s="4">
        <v>3.5999999999999997E-2</v>
      </c>
      <c r="CM285" s="4">
        <v>4.3999999999999997E-2</v>
      </c>
      <c r="CN285" s="4">
        <v>4.2999999999999997E-2</v>
      </c>
      <c r="CO285" s="4">
        <v>4.4999999999999998E-2</v>
      </c>
      <c r="CP285" s="4">
        <v>4.3999999999999997E-2</v>
      </c>
      <c r="CQ285" s="4">
        <v>4.9000000000000002E-2</v>
      </c>
      <c r="CR285" s="4">
        <v>4.7E-2</v>
      </c>
      <c r="CS285" s="4">
        <v>4.3999999999999997E-2</v>
      </c>
      <c r="CT285" s="4">
        <v>4.2999999999999997E-2</v>
      </c>
      <c r="CU285" s="4">
        <v>4.4999999999999998E-2</v>
      </c>
      <c r="CV285" s="4">
        <v>7.0999999999999994E-2</v>
      </c>
      <c r="CW285" s="4">
        <v>5.6000000000000001E-2</v>
      </c>
      <c r="CX285" s="4">
        <v>5.3999999999999999E-2</v>
      </c>
      <c r="CY285" s="4">
        <v>4.3999999999999997E-2</v>
      </c>
      <c r="CZ285" s="4">
        <v>3.4000000000000002E-2</v>
      </c>
      <c r="DA285" s="4">
        <v>0.14399999999999999</v>
      </c>
      <c r="DB285" s="4">
        <v>0.191</v>
      </c>
      <c r="DC285" s="4">
        <v>0.20399999999999999</v>
      </c>
      <c r="DD285" s="4">
        <v>0.20699999999999999</v>
      </c>
      <c r="DE285" s="4">
        <v>0.17399999999999999</v>
      </c>
      <c r="DF285" s="4">
        <v>0.14799999999999999</v>
      </c>
      <c r="DG285" s="4">
        <v>0.104</v>
      </c>
      <c r="DH285" s="4">
        <v>0.13500000000000001</v>
      </c>
      <c r="DI285" s="4">
        <v>7.0999999999999994E-2</v>
      </c>
      <c r="DJ285" s="4">
        <v>7.5999999999999998E-2</v>
      </c>
      <c r="DK285" s="4">
        <v>6.8000000000000005E-2</v>
      </c>
      <c r="DL285" s="4">
        <v>4.9000000000000002E-2</v>
      </c>
      <c r="DM285" s="4">
        <v>5.5E-2</v>
      </c>
      <c r="DN285" s="4">
        <v>2.4199999999999999E-2</v>
      </c>
    </row>
    <row r="286" spans="1:118" x14ac:dyDescent="0.45">
      <c r="A286" s="2" t="s">
        <v>26</v>
      </c>
      <c r="B286" t="s">
        <v>63</v>
      </c>
      <c r="H286" s="4">
        <v>0.24299999999999999</v>
      </c>
      <c r="I286" s="4">
        <v>0.24299999999999999</v>
      </c>
      <c r="J286" s="4">
        <v>0.55700000000000005</v>
      </c>
      <c r="K286" s="4">
        <v>-0.13300000000000001</v>
      </c>
      <c r="L286" s="4">
        <v>0.23200000000000001</v>
      </c>
      <c r="M286" s="4">
        <v>0.38</v>
      </c>
      <c r="N286" s="4">
        <v>0.27200000000000002</v>
      </c>
      <c r="O286" s="4">
        <v>-0.39800000000000002</v>
      </c>
      <c r="P286" s="4">
        <v>0.27500000000000002</v>
      </c>
      <c r="Q286" s="4">
        <v>0.36299999999999999</v>
      </c>
      <c r="R286" s="4">
        <v>0.502</v>
      </c>
      <c r="S286" s="4">
        <v>0.96499999999999997</v>
      </c>
      <c r="T286" s="4">
        <v>0.32900000000000001</v>
      </c>
      <c r="U286" s="4">
        <v>0.89300000000000002</v>
      </c>
      <c r="V286" s="4">
        <v>-0.66</v>
      </c>
      <c r="W286" s="4">
        <v>-0.156</v>
      </c>
      <c r="X286" s="4">
        <v>1.3149999999999999</v>
      </c>
      <c r="Y286" s="4">
        <v>-4.1749999999999998</v>
      </c>
      <c r="Z286" s="4">
        <v>-0.30499999999999999</v>
      </c>
      <c r="AA286" s="4">
        <v>0.54400000000000004</v>
      </c>
      <c r="AB286" s="4">
        <v>6.3849999999999998</v>
      </c>
      <c r="AC286" s="4">
        <v>0.69199999999999995</v>
      </c>
      <c r="AD286" s="4">
        <v>0.31900000000000001</v>
      </c>
      <c r="AE286" s="4">
        <v>0.19400000000000001</v>
      </c>
      <c r="AF286" s="4">
        <v>0.34599999999999997</v>
      </c>
      <c r="AG286" s="4">
        <v>0.28299999999999997</v>
      </c>
      <c r="AH286" s="4">
        <v>0.20699999999999999</v>
      </c>
      <c r="AI286" s="4">
        <v>4.4999999999999998E-2</v>
      </c>
      <c r="AJ286" s="4">
        <v>0.124</v>
      </c>
      <c r="AK286" s="4">
        <v>0.16400000000000001</v>
      </c>
      <c r="AL286" s="4">
        <v>6.6000000000000003E-2</v>
      </c>
      <c r="AM286" s="4">
        <v>0.1</v>
      </c>
      <c r="AN286" s="4">
        <v>0.152</v>
      </c>
      <c r="AO286" s="4">
        <v>0.11700000000000001</v>
      </c>
      <c r="AP286" s="4">
        <v>-0.36599999999999999</v>
      </c>
      <c r="AQ286" s="4">
        <v>0.109</v>
      </c>
      <c r="AR286" s="4">
        <v>0.107</v>
      </c>
      <c r="AS286" s="4">
        <v>8.7999999999999995E-2</v>
      </c>
      <c r="AT286" s="4">
        <v>0.11600000000000001</v>
      </c>
      <c r="AU286" s="4">
        <v>8.1000000000000003E-2</v>
      </c>
      <c r="AV286" s="4">
        <v>0.105</v>
      </c>
      <c r="AW286" s="4">
        <v>0.17899999999999999</v>
      </c>
      <c r="AX286" s="4">
        <v>0.104</v>
      </c>
      <c r="AY286" s="4">
        <v>0.128</v>
      </c>
      <c r="AZ286" s="4">
        <v>0.187</v>
      </c>
      <c r="BA286" s="4">
        <v>0.23599999999999999</v>
      </c>
      <c r="BB286" s="4">
        <v>0.69399999999999995</v>
      </c>
      <c r="BC286" s="4">
        <v>0.379</v>
      </c>
      <c r="BD286" s="4">
        <v>0.14399999999999999</v>
      </c>
      <c r="BE286" s="4">
        <v>0.11799999999999999</v>
      </c>
      <c r="BF286" s="4">
        <v>0.11799999999999999</v>
      </c>
      <c r="BG286" s="4">
        <v>9.2999999999999999E-2</v>
      </c>
      <c r="BH286" s="4">
        <v>0.14699999999999999</v>
      </c>
      <c r="BI286" s="4">
        <v>0.14099999999999999</v>
      </c>
      <c r="BJ286" s="4">
        <v>0.113</v>
      </c>
      <c r="BK286" s="4">
        <v>0.128</v>
      </c>
      <c r="BL286" s="4">
        <v>0.19400000000000001</v>
      </c>
      <c r="BM286" s="4">
        <v>0.34699999999999998</v>
      </c>
      <c r="BN286" s="4">
        <v>0.16800000000000001</v>
      </c>
      <c r="BO286" s="4">
        <v>0.159</v>
      </c>
      <c r="BP286" s="4">
        <v>0.151</v>
      </c>
      <c r="BQ286" s="4">
        <v>0.17199999999999999</v>
      </c>
      <c r="BR286" s="4">
        <v>7.1999999999999995E-2</v>
      </c>
      <c r="BS286" s="4">
        <v>0.74199999999999999</v>
      </c>
      <c r="BT286" s="4">
        <v>0.14599999999999999</v>
      </c>
      <c r="BU286" s="4">
        <v>0.159</v>
      </c>
      <c r="BV286" s="4">
        <v>0.20699999999999999</v>
      </c>
      <c r="BW286" s="4">
        <v>0.69299999999999995</v>
      </c>
      <c r="BX286" s="4">
        <v>0.191</v>
      </c>
      <c r="BY286" s="4">
        <v>0.186</v>
      </c>
      <c r="BZ286" s="4">
        <v>0.16900000000000001</v>
      </c>
      <c r="CA286" s="4">
        <v>0.874</v>
      </c>
      <c r="CB286" s="4">
        <v>1.1359999999999999</v>
      </c>
      <c r="CC286" s="4">
        <v>0.156</v>
      </c>
      <c r="CD286" s="4">
        <v>0.34699999999999998</v>
      </c>
      <c r="CE286" s="4">
        <v>0.86499999999999999</v>
      </c>
      <c r="CF286" s="4">
        <v>0.24099999999999999</v>
      </c>
      <c r="CG286" s="4">
        <v>0.44400000000000001</v>
      </c>
      <c r="CH286" s="4">
        <v>0.224</v>
      </c>
      <c r="CI286" s="4">
        <v>0.29599999999999999</v>
      </c>
      <c r="CJ286" s="4">
        <v>0.17699999999999999</v>
      </c>
      <c r="CK286" s="4">
        <v>1.105</v>
      </c>
      <c r="CL286" s="4">
        <v>2.4</v>
      </c>
      <c r="CM286" s="4">
        <v>1.25</v>
      </c>
      <c r="CN286" s="4">
        <v>0.21299999999999999</v>
      </c>
      <c r="CO286" s="4">
        <v>0.78400000000000003</v>
      </c>
      <c r="CP286" s="4">
        <v>0.152</v>
      </c>
      <c r="CQ286" s="4">
        <v>-5.5880000000000001</v>
      </c>
      <c r="CR286" s="4">
        <v>0.109</v>
      </c>
      <c r="CS286" s="4">
        <v>0.81200000000000006</v>
      </c>
      <c r="CT286" s="4">
        <v>0.24399999999999999</v>
      </c>
      <c r="CU286" s="4">
        <v>0.96599999999999997</v>
      </c>
      <c r="CV286" s="4">
        <v>-0.13500000000000001</v>
      </c>
      <c r="CW286" s="4">
        <v>0.22700000000000001</v>
      </c>
      <c r="CX286" s="4">
        <v>0.24199999999999999</v>
      </c>
      <c r="CY286" s="4">
        <v>0.32100000000000001</v>
      </c>
      <c r="CZ286" s="4">
        <v>0.10199999999999999</v>
      </c>
      <c r="DA286" s="4">
        <v>1.2310000000000001</v>
      </c>
      <c r="DB286" s="4">
        <v>2.5289999999999999</v>
      </c>
      <c r="DC286" s="4">
        <v>1.5620000000000001</v>
      </c>
      <c r="DD286" s="4">
        <v>0.751</v>
      </c>
      <c r="DE286" s="4">
        <v>4.3449999999999998</v>
      </c>
      <c r="DF286" s="4">
        <v>0.28999999999999998</v>
      </c>
      <c r="DG286" s="4">
        <v>0.80900000000000005</v>
      </c>
      <c r="DH286" s="4">
        <v>1.859</v>
      </c>
      <c r="DI286" s="4">
        <v>0.26800000000000002</v>
      </c>
      <c r="DJ286" s="4">
        <v>0.3</v>
      </c>
      <c r="DK286" s="4">
        <v>0.70599999999999996</v>
      </c>
      <c r="DL286" s="4">
        <v>1.111</v>
      </c>
      <c r="DM286" s="4">
        <v>0.28499999999999998</v>
      </c>
      <c r="DN286" s="4">
        <v>0.30180000000000001</v>
      </c>
    </row>
    <row r="287" spans="1:118" x14ac:dyDescent="0.45">
      <c r="A287" s="2" t="s">
        <v>26</v>
      </c>
      <c r="B287" t="s">
        <v>60</v>
      </c>
      <c r="K287" s="4">
        <v>2.3099999999999999E-2</v>
      </c>
      <c r="L287" s="4">
        <v>-1.9E-3</v>
      </c>
      <c r="M287" s="4">
        <v>-4.0599999999999997E-2</v>
      </c>
      <c r="N287" s="4">
        <v>-3.0499999999999999E-2</v>
      </c>
      <c r="O287" s="4">
        <v>-2.2499999999999999E-2</v>
      </c>
      <c r="P287" s="4">
        <v>6.7999999999999996E-3</v>
      </c>
      <c r="Q287" s="4">
        <v>3.2199999999999999E-2</v>
      </c>
      <c r="R287" s="4">
        <v>3.5200000000000002E-2</v>
      </c>
      <c r="S287" s="4">
        <v>5.2499999999999998E-2</v>
      </c>
      <c r="T287" s="4">
        <v>5.1499999999999997E-2</v>
      </c>
      <c r="U287" s="4">
        <v>2.7E-2</v>
      </c>
      <c r="V287" s="4">
        <v>2.01E-2</v>
      </c>
      <c r="W287" s="4">
        <v>-2.6599999999999999E-2</v>
      </c>
      <c r="X287" s="4">
        <v>-0.16039999999999999</v>
      </c>
      <c r="Y287" s="4">
        <v>-0.16200000000000001</v>
      </c>
      <c r="Z287" s="4">
        <v>-0.16489999999999999</v>
      </c>
      <c r="AA287" s="4">
        <v>-0.14030000000000001</v>
      </c>
      <c r="AB287" s="4">
        <v>-1.6E-2</v>
      </c>
      <c r="AC287" s="4">
        <v>-1.34E-2</v>
      </c>
      <c r="AD287" s="4">
        <v>-9.7000000000000003E-3</v>
      </c>
      <c r="AE287" s="4">
        <v>-1.09E-2</v>
      </c>
      <c r="AF287" s="4">
        <v>-5.5999999999999999E-3</v>
      </c>
      <c r="AG287" s="4">
        <v>-7.4000000000000003E-3</v>
      </c>
      <c r="AH287" s="4">
        <v>-1.2500000000000001E-2</v>
      </c>
      <c r="AI287" s="4">
        <v>-3.5400000000000001E-2</v>
      </c>
      <c r="AJ287" s="4">
        <v>-7.1199999999999999E-2</v>
      </c>
      <c r="AK287" s="4">
        <v>-6.7900000000000002E-2</v>
      </c>
      <c r="AL287" s="4">
        <v>-6.7699999999999996E-2</v>
      </c>
      <c r="AM287" s="4">
        <v>-5.1200000000000002E-2</v>
      </c>
      <c r="AN287" s="4">
        <v>-4.6800000000000001E-2</v>
      </c>
      <c r="AO287" s="4">
        <v>-4.7699999999999999E-2</v>
      </c>
      <c r="AP287" s="4">
        <v>-5.2699999999999997E-2</v>
      </c>
      <c r="AQ287" s="4">
        <v>-5.1999999999999998E-2</v>
      </c>
      <c r="AR287" s="4">
        <v>-2.2800000000000001E-2</v>
      </c>
      <c r="AS287" s="4">
        <v>-2.5999999999999999E-2</v>
      </c>
      <c r="AT287" s="4">
        <v>-2.1600000000000001E-2</v>
      </c>
      <c r="AU287" s="4">
        <v>-2.2700000000000001E-2</v>
      </c>
      <c r="AV287" s="4">
        <v>-2.5100000000000001E-2</v>
      </c>
      <c r="AW287" s="4">
        <v>-1.66E-2</v>
      </c>
      <c r="AX287" s="4">
        <v>6.6E-3</v>
      </c>
      <c r="AY287" s="4">
        <v>-5.1799999999999999E-2</v>
      </c>
      <c r="AZ287" s="4">
        <v>4.2500000000000003E-2</v>
      </c>
      <c r="BA287" s="4">
        <v>4.9799999999999997E-2</v>
      </c>
      <c r="BB287" s="4">
        <v>2.4199999999999999E-2</v>
      </c>
      <c r="BC287" s="4">
        <v>9.5299999999999996E-2</v>
      </c>
      <c r="BD287" s="4">
        <v>6.7999999999999996E-3</v>
      </c>
      <c r="BE287" s="4">
        <v>-1.6999999999999999E-3</v>
      </c>
      <c r="BF287" s="4">
        <v>-2.5999999999999999E-3</v>
      </c>
      <c r="BG287" s="4">
        <v>-6.0000000000000001E-3</v>
      </c>
      <c r="BH287" s="4">
        <v>2.8400000000000002E-2</v>
      </c>
      <c r="BI287" s="4">
        <v>4.0300000000000002E-2</v>
      </c>
      <c r="BJ287" s="4">
        <v>6.5699999999999995E-2</v>
      </c>
      <c r="BK287" s="4">
        <v>7.4700000000000003E-2</v>
      </c>
      <c r="BL287" s="4">
        <v>6.0999999999999999E-2</v>
      </c>
      <c r="BM287" s="4">
        <v>6.6199999999999995E-2</v>
      </c>
      <c r="BN287" s="4">
        <v>7.4899999999999994E-2</v>
      </c>
      <c r="BO287" s="4">
        <v>7.8799999999999995E-2</v>
      </c>
      <c r="BP287" s="4">
        <v>6.4000000000000001E-2</v>
      </c>
      <c r="BQ287" s="4">
        <v>6.13E-2</v>
      </c>
      <c r="BR287" s="4">
        <v>6.6100000000000006E-2</v>
      </c>
      <c r="BS287" s="4">
        <v>7.9600000000000004E-2</v>
      </c>
      <c r="BT287" s="4">
        <v>8.4500000000000006E-2</v>
      </c>
      <c r="BU287" s="4">
        <v>6.6299999999999998E-2</v>
      </c>
      <c r="BV287" s="4">
        <v>3.8100000000000002E-2</v>
      </c>
      <c r="BW287" s="4">
        <v>2.2000000000000001E-3</v>
      </c>
      <c r="BX287" s="4">
        <v>-6.6E-3</v>
      </c>
      <c r="BY287" s="4">
        <v>-1.1000000000000001E-3</v>
      </c>
      <c r="BZ287" s="4">
        <v>1.1000000000000001E-3</v>
      </c>
      <c r="CA287" s="4">
        <v>1.54E-2</v>
      </c>
      <c r="CB287" s="4">
        <v>2.4E-2</v>
      </c>
      <c r="CC287" s="4">
        <v>2.29E-2</v>
      </c>
      <c r="CD287" s="4">
        <v>1.7600000000000001E-2</v>
      </c>
      <c r="CE287" s="4">
        <v>4.4999999999999997E-3</v>
      </c>
      <c r="CF287" s="4">
        <v>1.01E-2</v>
      </c>
      <c r="CG287" s="4">
        <v>1.23E-2</v>
      </c>
      <c r="CH287" s="4">
        <v>8.9999999999999993E-3</v>
      </c>
      <c r="CI287" s="4">
        <v>6.7000000000000002E-3</v>
      </c>
      <c r="CJ287" s="4">
        <v>-8.9999999999999993E-3</v>
      </c>
      <c r="CK287" s="4">
        <v>-1.5800000000000002E-2</v>
      </c>
      <c r="CL287" s="4">
        <v>-1.6899999999999998E-2</v>
      </c>
      <c r="CM287" s="4">
        <v>-1.46E-2</v>
      </c>
      <c r="CN287" s="4">
        <v>-1.23E-2</v>
      </c>
      <c r="CO287" s="4">
        <v>-0.01</v>
      </c>
      <c r="CP287" s="4">
        <v>-7.7999999999999996E-3</v>
      </c>
      <c r="CQ287" s="4">
        <v>-5.4999999999999997E-3</v>
      </c>
      <c r="CR287" s="4">
        <v>-3.3E-3</v>
      </c>
      <c r="CS287" s="4">
        <v>-3.3E-3</v>
      </c>
      <c r="CT287" s="4">
        <v>-4.4000000000000003E-3</v>
      </c>
      <c r="CU287" s="4">
        <v>-7.7000000000000002E-3</v>
      </c>
      <c r="CV287" s="4">
        <v>4.4000000000000003E-3</v>
      </c>
      <c r="CW287" s="4">
        <v>1.0999999999999999E-2</v>
      </c>
      <c r="CX287" s="4">
        <v>2.8500000000000001E-2</v>
      </c>
      <c r="CY287" s="4">
        <v>4.5999999999999999E-2</v>
      </c>
      <c r="CZ287" s="4">
        <v>4.1000000000000002E-2</v>
      </c>
      <c r="DA287" s="4">
        <v>4.8899999999999999E-2</v>
      </c>
      <c r="DB287" s="4">
        <v>3.73E-2</v>
      </c>
      <c r="DC287" s="4">
        <v>2.41E-2</v>
      </c>
      <c r="DD287" s="4">
        <v>1.6199999999999999E-2</v>
      </c>
      <c r="DE287" s="4">
        <v>3.5000000000000001E-3</v>
      </c>
      <c r="DF287" s="4">
        <v>-2.3E-3</v>
      </c>
      <c r="DG287" s="4">
        <v>-3.5000000000000001E-3</v>
      </c>
      <c r="DH287" s="4">
        <v>-2.3E-3</v>
      </c>
      <c r="DI287" s="4">
        <v>1.1999999999999999E-3</v>
      </c>
      <c r="DJ287" s="4">
        <v>8.2000000000000007E-3</v>
      </c>
      <c r="DK287" s="4">
        <v>1.6400000000000001E-2</v>
      </c>
      <c r="DL287" s="4">
        <v>1.8700000000000001E-2</v>
      </c>
      <c r="DM287" s="4">
        <v>1.5299999999999999E-2</v>
      </c>
      <c r="DN287" s="4">
        <v>1.41E-2</v>
      </c>
    </row>
    <row r="288" spans="1:118" x14ac:dyDescent="0.45">
      <c r="A288" s="2" t="s">
        <v>26</v>
      </c>
      <c r="B288" t="s">
        <v>61</v>
      </c>
      <c r="G288" s="4">
        <v>2.7E-2</v>
      </c>
      <c r="H288" s="4">
        <v>2.7E-2</v>
      </c>
      <c r="I288" s="4">
        <v>2.3E-2</v>
      </c>
      <c r="J288" s="4">
        <v>2.1999999999999999E-2</v>
      </c>
      <c r="K288" s="4">
        <v>4.8099999999999997E-2</v>
      </c>
      <c r="L288" s="4">
        <v>2.1100000000000001E-2</v>
      </c>
      <c r="M288" s="4">
        <v>-1.7600000000000001E-2</v>
      </c>
      <c r="N288" s="4">
        <v>5.0000000000000001E-4</v>
      </c>
      <c r="O288" s="4">
        <v>5.0000000000000001E-4</v>
      </c>
      <c r="P288" s="4">
        <v>3.4799999999999998E-2</v>
      </c>
      <c r="Q288" s="4">
        <v>6.1199999999999997E-2</v>
      </c>
      <c r="R288" s="4">
        <v>7.1199999999999999E-2</v>
      </c>
      <c r="S288" s="4">
        <v>9.0499999999999997E-2</v>
      </c>
      <c r="T288" s="4">
        <v>8.6499999999999994E-2</v>
      </c>
      <c r="U288" s="4">
        <v>6.7000000000000004E-2</v>
      </c>
      <c r="V288" s="4">
        <v>6.3100000000000003E-2</v>
      </c>
      <c r="W288" s="4">
        <v>1.14E-2</v>
      </c>
      <c r="X288" s="4">
        <v>-0.11840000000000001</v>
      </c>
      <c r="Y288" s="4">
        <v>-0.129</v>
      </c>
      <c r="Z288" s="4">
        <v>-0.11990000000000001</v>
      </c>
      <c r="AA288" s="4">
        <v>-9.9299999999999999E-2</v>
      </c>
      <c r="AB288" s="4">
        <v>1.4E-2</v>
      </c>
      <c r="AC288" s="4">
        <v>1.7600000000000001E-2</v>
      </c>
      <c r="AD288" s="4">
        <v>1.7299999999999999E-2</v>
      </c>
      <c r="AE288" s="4">
        <v>1.11E-2</v>
      </c>
      <c r="AF288" s="4">
        <v>1.9400000000000001E-2</v>
      </c>
      <c r="AG288" s="4">
        <v>1.46E-2</v>
      </c>
      <c r="AH288" s="4">
        <v>1.0500000000000001E-2</v>
      </c>
      <c r="AI288" s="4">
        <v>-1.6400000000000001E-2</v>
      </c>
      <c r="AJ288" s="4">
        <v>-5.4199999999999998E-2</v>
      </c>
      <c r="AK288" s="4">
        <v>-5.1900000000000002E-2</v>
      </c>
      <c r="AL288" s="4">
        <v>-5.0700000000000002E-2</v>
      </c>
      <c r="AM288" s="4">
        <v>-3.5200000000000002E-2</v>
      </c>
      <c r="AN288" s="4">
        <v>-3.0800000000000001E-2</v>
      </c>
      <c r="AO288" s="4">
        <v>-3.27E-2</v>
      </c>
      <c r="AP288" s="4">
        <v>-3.7699999999999997E-2</v>
      </c>
      <c r="AQ288" s="4">
        <v>-3.9E-2</v>
      </c>
      <c r="AR288" s="4">
        <v>-1.0800000000000001E-2</v>
      </c>
      <c r="AS288" s="4">
        <v>-1.4E-2</v>
      </c>
      <c r="AT288" s="4">
        <v>-1.06E-2</v>
      </c>
      <c r="AU288" s="4">
        <v>-1.2699999999999999E-2</v>
      </c>
      <c r="AV288" s="4">
        <v>-1.41E-2</v>
      </c>
      <c r="AW288" s="4">
        <v>-5.5999999999999999E-3</v>
      </c>
      <c r="AX288" s="4">
        <v>2.06E-2</v>
      </c>
      <c r="AY288" s="4">
        <v>-3.78E-2</v>
      </c>
      <c r="AZ288" s="4">
        <v>5.9499999999999997E-2</v>
      </c>
      <c r="BA288" s="4">
        <v>6.6799999999999998E-2</v>
      </c>
      <c r="BB288" s="4">
        <v>4.02E-2</v>
      </c>
      <c r="BC288" s="4">
        <v>0.1173</v>
      </c>
      <c r="BD288" s="4">
        <v>3.78E-2</v>
      </c>
      <c r="BE288" s="4">
        <v>2.23E-2</v>
      </c>
      <c r="BF288" s="4">
        <v>1.7399999999999999E-2</v>
      </c>
      <c r="BG288" s="4">
        <v>1.4999999999999999E-2</v>
      </c>
      <c r="BH288" s="4">
        <v>4.7399999999999998E-2</v>
      </c>
      <c r="BI288" s="4">
        <v>6.0299999999999999E-2</v>
      </c>
      <c r="BJ288" s="4">
        <v>8.3699999999999997E-2</v>
      </c>
      <c r="BK288" s="4">
        <v>9.2700000000000005E-2</v>
      </c>
      <c r="BL288" s="4">
        <v>7.8E-2</v>
      </c>
      <c r="BM288" s="4">
        <v>8.4199999999999997E-2</v>
      </c>
      <c r="BN288" s="4">
        <v>9.5899999999999999E-2</v>
      </c>
      <c r="BO288" s="4">
        <v>9.6799999999999997E-2</v>
      </c>
      <c r="BP288" s="4">
        <v>8.1000000000000003E-2</v>
      </c>
      <c r="BQ288" s="4">
        <v>7.9299999999999995E-2</v>
      </c>
      <c r="BR288" s="4">
        <v>8.4099999999999994E-2</v>
      </c>
      <c r="BS288" s="4">
        <v>0.1046</v>
      </c>
      <c r="BT288" s="4">
        <v>0.1055</v>
      </c>
      <c r="BU288" s="4">
        <v>8.7300000000000003E-2</v>
      </c>
      <c r="BV288" s="4">
        <v>5.7099999999999998E-2</v>
      </c>
      <c r="BW288" s="4">
        <v>3.32E-2</v>
      </c>
      <c r="BX288" s="4">
        <v>2.5399999999999999E-2</v>
      </c>
      <c r="BY288" s="4">
        <v>2.9899999999999999E-2</v>
      </c>
      <c r="BZ288" s="4">
        <v>3.3099999999999997E-2</v>
      </c>
      <c r="CA288" s="4">
        <v>4.6399999999999997E-2</v>
      </c>
      <c r="CB288" s="4">
        <v>5.3999999999999999E-2</v>
      </c>
      <c r="CC288" s="4">
        <v>5.2900000000000003E-2</v>
      </c>
      <c r="CD288" s="4">
        <v>4.6600000000000003E-2</v>
      </c>
      <c r="CE288" s="4">
        <v>3.2500000000000001E-2</v>
      </c>
      <c r="CF288" s="4">
        <v>3.9100000000000003E-2</v>
      </c>
      <c r="CG288" s="4">
        <v>4.0300000000000002E-2</v>
      </c>
      <c r="CH288" s="4">
        <v>3.6999999999999998E-2</v>
      </c>
      <c r="CI288" s="4">
        <v>3.0700000000000002E-2</v>
      </c>
      <c r="CJ288" s="4">
        <v>1.4E-2</v>
      </c>
      <c r="CK288" s="4">
        <v>2.12E-2</v>
      </c>
      <c r="CL288" s="4">
        <v>1.9099999999999999E-2</v>
      </c>
      <c r="CM288" s="4">
        <v>2.9399999999999999E-2</v>
      </c>
      <c r="CN288" s="4">
        <v>3.0700000000000002E-2</v>
      </c>
      <c r="CO288" s="4">
        <v>3.5000000000000003E-2</v>
      </c>
      <c r="CP288" s="4">
        <v>3.6200000000000003E-2</v>
      </c>
      <c r="CQ288" s="4">
        <v>4.3499999999999997E-2</v>
      </c>
      <c r="CR288" s="4">
        <v>4.3700000000000003E-2</v>
      </c>
      <c r="CS288" s="4">
        <v>4.07E-2</v>
      </c>
      <c r="CT288" s="4">
        <v>3.8600000000000002E-2</v>
      </c>
      <c r="CU288" s="4">
        <v>3.73E-2</v>
      </c>
      <c r="CV288" s="4">
        <v>7.5399999999999995E-2</v>
      </c>
      <c r="CW288" s="4">
        <v>6.7000000000000004E-2</v>
      </c>
      <c r="CX288" s="4">
        <v>8.2500000000000004E-2</v>
      </c>
      <c r="CY288" s="4">
        <v>0.09</v>
      </c>
      <c r="CZ288" s="4">
        <v>7.4999999999999997E-2</v>
      </c>
      <c r="DA288" s="4">
        <v>0.19289999999999999</v>
      </c>
      <c r="DB288" s="4">
        <v>0.2283</v>
      </c>
      <c r="DC288" s="4">
        <v>0.2281</v>
      </c>
      <c r="DD288" s="4">
        <v>0.22320000000000001</v>
      </c>
      <c r="DE288" s="4">
        <v>0.17749999999999999</v>
      </c>
      <c r="DF288" s="4">
        <v>0.1457</v>
      </c>
      <c r="DG288" s="4">
        <v>0.10050000000000001</v>
      </c>
      <c r="DH288" s="4">
        <v>0.13270000000000001</v>
      </c>
      <c r="DI288" s="4">
        <v>7.22E-2</v>
      </c>
      <c r="DJ288" s="4">
        <v>8.4199999999999997E-2</v>
      </c>
      <c r="DK288" s="4">
        <v>8.4400000000000003E-2</v>
      </c>
      <c r="DL288" s="4">
        <v>6.7699999999999996E-2</v>
      </c>
      <c r="DM288" s="4">
        <v>7.0300000000000001E-2</v>
      </c>
      <c r="DN288" s="4">
        <v>3.8300000000000001E-2</v>
      </c>
    </row>
    <row r="289" spans="1:118" x14ac:dyDescent="0.45">
      <c r="A289" s="3" t="s">
        <v>27</v>
      </c>
      <c r="B289" t="s">
        <v>49</v>
      </c>
      <c r="G289">
        <v>997</v>
      </c>
      <c r="H289">
        <v>1002</v>
      </c>
      <c r="I289">
        <v>1157</v>
      </c>
      <c r="J289">
        <v>1271</v>
      </c>
      <c r="K289">
        <v>1297</v>
      </c>
      <c r="L289">
        <v>1403</v>
      </c>
      <c r="M289">
        <v>1139</v>
      </c>
      <c r="N289">
        <v>843</v>
      </c>
      <c r="O289">
        <v>902</v>
      </c>
      <c r="P289">
        <v>643</v>
      </c>
      <c r="Q289">
        <v>650</v>
      </c>
      <c r="R289">
        <v>593</v>
      </c>
      <c r="S289">
        <v>535</v>
      </c>
      <c r="T289">
        <v>591</v>
      </c>
      <c r="U289">
        <v>480</v>
      </c>
      <c r="V289">
        <v>886</v>
      </c>
      <c r="W289">
        <v>1203</v>
      </c>
      <c r="X289">
        <v>1300</v>
      </c>
      <c r="Y289">
        <v>1200</v>
      </c>
      <c r="Z289">
        <v>1395</v>
      </c>
      <c r="AA289">
        <v>1770</v>
      </c>
      <c r="AB289">
        <v>1916</v>
      </c>
      <c r="AC289">
        <v>1838</v>
      </c>
      <c r="AD289">
        <v>1706</v>
      </c>
      <c r="AE289">
        <v>1989</v>
      </c>
      <c r="AF289">
        <v>2369</v>
      </c>
      <c r="AG289">
        <v>2915</v>
      </c>
      <c r="AH289">
        <v>2848</v>
      </c>
      <c r="AI289">
        <v>2917</v>
      </c>
      <c r="AJ289">
        <v>3339</v>
      </c>
      <c r="AK289">
        <v>3601</v>
      </c>
      <c r="AL289">
        <v>3545</v>
      </c>
      <c r="AM289">
        <v>3969</v>
      </c>
      <c r="AN289">
        <v>4180</v>
      </c>
      <c r="AO289">
        <v>4524</v>
      </c>
      <c r="AP289">
        <v>5014</v>
      </c>
      <c r="AQ289">
        <v>6068</v>
      </c>
      <c r="AR289">
        <v>7432</v>
      </c>
      <c r="AS289">
        <v>6565</v>
      </c>
      <c r="AT289">
        <v>6772</v>
      </c>
      <c r="AU289">
        <v>6613</v>
      </c>
      <c r="AV289">
        <v>6387</v>
      </c>
      <c r="AW289">
        <v>6317</v>
      </c>
      <c r="AX289">
        <v>5549</v>
      </c>
      <c r="AY289">
        <v>5458</v>
      </c>
      <c r="AZ289">
        <v>4899</v>
      </c>
      <c r="BA289">
        <v>4070</v>
      </c>
      <c r="BB289">
        <v>3836</v>
      </c>
      <c r="BC289">
        <v>4999</v>
      </c>
      <c r="BD289">
        <v>3644</v>
      </c>
      <c r="BE289">
        <v>3435</v>
      </c>
      <c r="BF289">
        <v>4047</v>
      </c>
      <c r="BG289">
        <v>3961</v>
      </c>
      <c r="BH289">
        <v>3987</v>
      </c>
      <c r="BI289">
        <v>4047</v>
      </c>
      <c r="BJ289">
        <v>4018</v>
      </c>
      <c r="BK289">
        <v>3971</v>
      </c>
      <c r="BL289">
        <v>4543</v>
      </c>
      <c r="BM289">
        <v>4595</v>
      </c>
      <c r="BN289">
        <v>4161</v>
      </c>
      <c r="BO289">
        <v>4715</v>
      </c>
      <c r="BP289">
        <v>4980</v>
      </c>
      <c r="BQ289">
        <v>5384</v>
      </c>
      <c r="BR289">
        <v>5141</v>
      </c>
      <c r="BS289">
        <v>5126</v>
      </c>
      <c r="BT289">
        <v>6035</v>
      </c>
      <c r="BU289">
        <v>5558</v>
      </c>
      <c r="BV289">
        <v>5800</v>
      </c>
      <c r="BW289">
        <v>5860</v>
      </c>
      <c r="BX289">
        <v>5350</v>
      </c>
      <c r="BY289">
        <v>5912</v>
      </c>
      <c r="BZ289">
        <v>6096</v>
      </c>
      <c r="CA289">
        <v>6505</v>
      </c>
      <c r="CB289">
        <v>6355</v>
      </c>
      <c r="CC289">
        <v>6483</v>
      </c>
      <c r="CD289">
        <v>6707</v>
      </c>
      <c r="CE289">
        <v>6750</v>
      </c>
      <c r="CF289">
        <v>6889</v>
      </c>
      <c r="CG289">
        <v>7346</v>
      </c>
      <c r="CH289">
        <v>7090</v>
      </c>
      <c r="CI289">
        <v>8072</v>
      </c>
      <c r="CJ289">
        <v>8561</v>
      </c>
      <c r="CK289">
        <v>8385</v>
      </c>
      <c r="CL289">
        <v>8094</v>
      </c>
      <c r="CM289">
        <v>8727</v>
      </c>
      <c r="CN289">
        <v>8836</v>
      </c>
      <c r="CO289">
        <v>8810</v>
      </c>
      <c r="CP289">
        <v>9736</v>
      </c>
      <c r="CQ289">
        <v>9026</v>
      </c>
      <c r="CR289">
        <v>10337</v>
      </c>
      <c r="CS289">
        <v>12073</v>
      </c>
      <c r="CT289">
        <v>13231</v>
      </c>
      <c r="CU289">
        <v>12692</v>
      </c>
      <c r="CV289">
        <v>9569</v>
      </c>
      <c r="CW289">
        <v>10239</v>
      </c>
      <c r="CX289">
        <v>10885</v>
      </c>
      <c r="CY289">
        <v>11837</v>
      </c>
      <c r="CZ289">
        <v>13364</v>
      </c>
      <c r="DA289">
        <v>13202</v>
      </c>
      <c r="DB289">
        <v>12992</v>
      </c>
      <c r="DC289">
        <v>14553</v>
      </c>
      <c r="DD289">
        <v>17659</v>
      </c>
      <c r="DE289">
        <v>18102</v>
      </c>
      <c r="DF289">
        <v>17131</v>
      </c>
      <c r="DG289">
        <v>19266</v>
      </c>
      <c r="DH289">
        <v>16402</v>
      </c>
      <c r="DI289">
        <v>15532</v>
      </c>
      <c r="DJ289">
        <v>16350</v>
      </c>
      <c r="DK289">
        <v>18237</v>
      </c>
      <c r="DL289">
        <v>22689</v>
      </c>
      <c r="DM289">
        <v>20090</v>
      </c>
      <c r="DN289">
        <v>22540</v>
      </c>
    </row>
    <row r="290" spans="1:118" x14ac:dyDescent="0.45">
      <c r="A290" s="3" t="s">
        <v>27</v>
      </c>
      <c r="B290" t="s">
        <v>50</v>
      </c>
      <c r="K290" s="4">
        <v>0.30070000000000002</v>
      </c>
      <c r="L290" s="4">
        <v>0.40029999999999999</v>
      </c>
      <c r="M290" s="4">
        <v>-1.5699999999999999E-2</v>
      </c>
      <c r="N290" s="4">
        <v>-0.33689999999999998</v>
      </c>
      <c r="O290" s="4">
        <v>-0.30420000000000003</v>
      </c>
      <c r="P290" s="4">
        <v>-0.54179999999999995</v>
      </c>
      <c r="Q290" s="4">
        <v>-0.42959999999999998</v>
      </c>
      <c r="R290" s="4">
        <v>-0.29609999999999997</v>
      </c>
      <c r="S290" s="4">
        <v>-0.40710000000000002</v>
      </c>
      <c r="T290" s="4">
        <v>-8.0799999999999997E-2</v>
      </c>
      <c r="U290" s="4">
        <v>-0.26050000000000001</v>
      </c>
      <c r="V290" s="4">
        <v>0.49459999999999998</v>
      </c>
      <c r="W290" s="4">
        <v>1.2499</v>
      </c>
      <c r="X290" s="4">
        <v>1.2015</v>
      </c>
      <c r="Y290" s="4">
        <v>1.4991000000000001</v>
      </c>
      <c r="Z290" s="4">
        <v>0.57389999999999997</v>
      </c>
      <c r="AA290" s="4">
        <v>0.47060000000000002</v>
      </c>
      <c r="AB290" s="4">
        <v>0.47310000000000002</v>
      </c>
      <c r="AC290" s="4">
        <v>0.53090000000000004</v>
      </c>
      <c r="AD290" s="4">
        <v>0.22320000000000001</v>
      </c>
      <c r="AE290" s="4">
        <v>0.124</v>
      </c>
      <c r="AF290" s="4">
        <v>0.2364</v>
      </c>
      <c r="AG290" s="4">
        <v>0.58650000000000002</v>
      </c>
      <c r="AH290" s="4">
        <v>0.66920000000000002</v>
      </c>
      <c r="AI290" s="4">
        <v>0.46660000000000001</v>
      </c>
      <c r="AJ290" s="4">
        <v>0.40989999999999999</v>
      </c>
      <c r="AK290" s="4">
        <v>0.23519999999999999</v>
      </c>
      <c r="AL290" s="4">
        <v>0.24440000000000001</v>
      </c>
      <c r="AM290" s="4">
        <v>0.36049999999999999</v>
      </c>
      <c r="AN290" s="4">
        <v>0.25169999999999998</v>
      </c>
      <c r="AO290" s="4">
        <v>0.25609999999999999</v>
      </c>
      <c r="AP290" s="4">
        <v>0.41460000000000002</v>
      </c>
      <c r="AQ290" s="4">
        <v>0.52890000000000004</v>
      </c>
      <c r="AR290" s="4">
        <v>0.77810000000000001</v>
      </c>
      <c r="AS290" s="4">
        <v>0.45129999999999998</v>
      </c>
      <c r="AT290" s="4">
        <v>0.35060000000000002</v>
      </c>
      <c r="AU290" s="4">
        <v>8.9700000000000002E-2</v>
      </c>
      <c r="AV290" s="4">
        <v>-0.14069999999999999</v>
      </c>
      <c r="AW290" s="4">
        <v>-3.7900000000000003E-2</v>
      </c>
      <c r="AX290" s="4">
        <v>-0.18060000000000001</v>
      </c>
      <c r="AY290" s="4">
        <v>-0.17460000000000001</v>
      </c>
      <c r="AZ290" s="4">
        <v>-0.23300000000000001</v>
      </c>
      <c r="BA290" s="4">
        <v>-0.35560000000000003</v>
      </c>
      <c r="BB290" s="4">
        <v>-0.30880000000000002</v>
      </c>
      <c r="BC290" s="4">
        <v>-8.4199999999999997E-2</v>
      </c>
      <c r="BD290" s="4">
        <v>-0.25619999999999998</v>
      </c>
      <c r="BE290" s="4">
        <v>-0.15620000000000001</v>
      </c>
      <c r="BF290" s="4">
        <v>5.5100000000000003E-2</v>
      </c>
      <c r="BG290" s="4">
        <v>-0.20760000000000001</v>
      </c>
      <c r="BH290" s="4">
        <v>9.4200000000000006E-2</v>
      </c>
      <c r="BI290" s="4">
        <v>0.1782</v>
      </c>
      <c r="BJ290" s="4">
        <v>-7.1000000000000004E-3</v>
      </c>
      <c r="BK290" s="4">
        <v>2.5999999999999999E-3</v>
      </c>
      <c r="BL290" s="4">
        <v>0.13950000000000001</v>
      </c>
      <c r="BM290" s="4">
        <v>0.13539999999999999</v>
      </c>
      <c r="BN290" s="4">
        <v>3.5499999999999997E-2</v>
      </c>
      <c r="BO290" s="4">
        <v>0.18729999999999999</v>
      </c>
      <c r="BP290" s="4">
        <v>9.6199999999999994E-2</v>
      </c>
      <c r="BQ290" s="4">
        <v>0.17169999999999999</v>
      </c>
      <c r="BR290" s="4">
        <v>0.23569999999999999</v>
      </c>
      <c r="BS290" s="4">
        <v>8.7099999999999997E-2</v>
      </c>
      <c r="BT290" s="4">
        <v>0.21190000000000001</v>
      </c>
      <c r="BU290" s="4">
        <v>3.2500000000000001E-2</v>
      </c>
      <c r="BV290" s="4">
        <v>0.12809999999999999</v>
      </c>
      <c r="BW290" s="4">
        <v>0.14330000000000001</v>
      </c>
      <c r="BX290" s="4">
        <v>-0.11360000000000001</v>
      </c>
      <c r="BY290" s="4">
        <v>6.3600000000000004E-2</v>
      </c>
      <c r="BZ290" s="4">
        <v>5.11E-2</v>
      </c>
      <c r="CA290" s="4">
        <v>0.1101</v>
      </c>
      <c r="CB290" s="4">
        <v>0.18779999999999999</v>
      </c>
      <c r="CC290" s="4">
        <v>9.6500000000000002E-2</v>
      </c>
      <c r="CD290" s="4">
        <v>0.1003</v>
      </c>
      <c r="CE290" s="4">
        <v>3.7600000000000001E-2</v>
      </c>
      <c r="CF290" s="4">
        <v>8.4099999999999994E-2</v>
      </c>
      <c r="CG290" s="4">
        <v>0.13320000000000001</v>
      </c>
      <c r="CH290" s="4">
        <v>5.7099999999999998E-2</v>
      </c>
      <c r="CI290" s="4">
        <v>0.19589999999999999</v>
      </c>
      <c r="CJ290" s="4">
        <v>0.2427</v>
      </c>
      <c r="CK290" s="4">
        <v>0.1414</v>
      </c>
      <c r="CL290" s="4">
        <v>0.1416</v>
      </c>
      <c r="CM290" s="4">
        <v>8.1000000000000003E-2</v>
      </c>
      <c r="CN290" s="4">
        <v>3.2099999999999997E-2</v>
      </c>
      <c r="CO290" s="4">
        <v>5.0599999999999999E-2</v>
      </c>
      <c r="CP290" s="4">
        <v>0.2029</v>
      </c>
      <c r="CQ290" s="4">
        <v>3.4299999999999997E-2</v>
      </c>
      <c r="CR290" s="4">
        <v>0.1699</v>
      </c>
      <c r="CS290" s="4">
        <v>0.37040000000000001</v>
      </c>
      <c r="CT290" s="4">
        <v>0.3589</v>
      </c>
      <c r="CU290" s="4">
        <v>0.40610000000000002</v>
      </c>
      <c r="CV290" s="4">
        <v>-7.4300000000000005E-2</v>
      </c>
      <c r="CW290" s="4">
        <v>-0.15190000000000001</v>
      </c>
      <c r="CX290" s="4">
        <v>-0.17730000000000001</v>
      </c>
      <c r="CY290" s="4">
        <v>-6.7299999999999999E-2</v>
      </c>
      <c r="CZ290" s="4">
        <v>0.39660000000000001</v>
      </c>
      <c r="DA290" s="4">
        <v>0.28939999999999999</v>
      </c>
      <c r="DB290" s="4">
        <v>0.19350000000000001</v>
      </c>
      <c r="DC290" s="4">
        <v>0.22939999999999999</v>
      </c>
      <c r="DD290" s="4">
        <v>0.32129999999999997</v>
      </c>
      <c r="DE290" s="4">
        <v>0.37109999999999999</v>
      </c>
      <c r="DF290" s="4">
        <v>0.31859999999999999</v>
      </c>
      <c r="DG290" s="4">
        <v>0.32379999999999998</v>
      </c>
      <c r="DH290" s="4">
        <v>-7.1199999999999999E-2</v>
      </c>
      <c r="DI290" s="4">
        <v>-0.14199999999999999</v>
      </c>
      <c r="DJ290" s="4">
        <v>-4.5600000000000002E-2</v>
      </c>
      <c r="DK290" s="4">
        <v>-5.3400000000000003E-2</v>
      </c>
      <c r="DL290" s="4">
        <v>0.38329999999999997</v>
      </c>
      <c r="DM290" s="4">
        <v>0.29349999999999998</v>
      </c>
      <c r="DN290" s="4">
        <v>0.29349999999999998</v>
      </c>
    </row>
    <row r="291" spans="1:118" x14ac:dyDescent="0.45">
      <c r="A291" s="3" t="s">
        <v>27</v>
      </c>
      <c r="B291" t="s">
        <v>51</v>
      </c>
      <c r="C291">
        <v>112</v>
      </c>
      <c r="G291">
        <v>1248</v>
      </c>
      <c r="H291">
        <v>1259</v>
      </c>
      <c r="I291">
        <v>1449</v>
      </c>
      <c r="J291">
        <v>1335</v>
      </c>
      <c r="K291">
        <v>1614</v>
      </c>
      <c r="L291">
        <v>1502</v>
      </c>
      <c r="M291">
        <v>1179</v>
      </c>
      <c r="N291">
        <v>981</v>
      </c>
      <c r="O291">
        <v>1174</v>
      </c>
      <c r="P291">
        <v>1086</v>
      </c>
      <c r="Q291">
        <v>1075</v>
      </c>
      <c r="R291">
        <v>971</v>
      </c>
      <c r="S291">
        <v>847</v>
      </c>
      <c r="T291">
        <v>819</v>
      </c>
      <c r="U291">
        <v>758</v>
      </c>
      <c r="V291">
        <v>1177</v>
      </c>
      <c r="W291">
        <v>1473</v>
      </c>
      <c r="X291">
        <v>1476</v>
      </c>
      <c r="Y291">
        <v>1381</v>
      </c>
      <c r="Z291">
        <v>1520</v>
      </c>
      <c r="AA291">
        <v>1861</v>
      </c>
      <c r="AB291">
        <v>2014</v>
      </c>
      <c r="AC291">
        <v>2032</v>
      </c>
      <c r="AD291">
        <v>1881</v>
      </c>
      <c r="AE291">
        <v>1992</v>
      </c>
      <c r="AF291">
        <v>2419</v>
      </c>
      <c r="AG291">
        <v>2587</v>
      </c>
      <c r="AH291">
        <v>2584</v>
      </c>
      <c r="AI291">
        <v>2458</v>
      </c>
      <c r="AJ291">
        <v>3376</v>
      </c>
      <c r="AK291">
        <v>3407</v>
      </c>
      <c r="AL291">
        <v>3683</v>
      </c>
      <c r="AM291">
        <v>4124</v>
      </c>
      <c r="AN291">
        <v>4646</v>
      </c>
      <c r="AO291">
        <v>5191</v>
      </c>
      <c r="AP291">
        <v>5641</v>
      </c>
      <c r="AQ291">
        <v>7012</v>
      </c>
      <c r="AR291">
        <v>8424</v>
      </c>
      <c r="AS291">
        <v>7225</v>
      </c>
      <c r="AT291">
        <v>7670</v>
      </c>
      <c r="AU291">
        <v>7140</v>
      </c>
      <c r="AV291">
        <v>7257</v>
      </c>
      <c r="AW291">
        <v>7135</v>
      </c>
      <c r="AX291">
        <v>6467</v>
      </c>
      <c r="AY291">
        <v>5945</v>
      </c>
      <c r="AZ291">
        <v>5629</v>
      </c>
      <c r="BA291">
        <v>4783</v>
      </c>
      <c r="BB291">
        <v>4163</v>
      </c>
      <c r="BC291">
        <v>5158</v>
      </c>
      <c r="BD291">
        <v>4133</v>
      </c>
      <c r="BE291">
        <v>4092</v>
      </c>
      <c r="BF291">
        <v>5016</v>
      </c>
      <c r="BG291">
        <v>5185</v>
      </c>
      <c r="BH291">
        <v>5217</v>
      </c>
      <c r="BI291">
        <v>4899</v>
      </c>
      <c r="BJ291">
        <v>4899</v>
      </c>
      <c r="BK291">
        <v>5125</v>
      </c>
      <c r="BL291">
        <v>5776</v>
      </c>
      <c r="BM291">
        <v>5613</v>
      </c>
      <c r="BN291">
        <v>5100</v>
      </c>
      <c r="BO291">
        <v>5609</v>
      </c>
      <c r="BP291">
        <v>6066</v>
      </c>
      <c r="BQ291">
        <v>6520</v>
      </c>
      <c r="BR291">
        <v>6222</v>
      </c>
      <c r="BS291">
        <v>6456</v>
      </c>
      <c r="BT291">
        <v>7106</v>
      </c>
      <c r="BU291">
        <v>7107</v>
      </c>
      <c r="BV291">
        <v>6958</v>
      </c>
      <c r="BW291">
        <v>7215</v>
      </c>
      <c r="BX291">
        <v>6830</v>
      </c>
      <c r="BY291">
        <v>7219</v>
      </c>
      <c r="BZ291">
        <v>7375</v>
      </c>
      <c r="CA291">
        <v>8393</v>
      </c>
      <c r="CB291">
        <v>8292</v>
      </c>
      <c r="CC291">
        <v>8066</v>
      </c>
      <c r="CD291">
        <v>8040</v>
      </c>
      <c r="CE291">
        <v>8208</v>
      </c>
      <c r="CF291">
        <v>8349</v>
      </c>
      <c r="CG291">
        <v>9054</v>
      </c>
      <c r="CH291">
        <v>8768</v>
      </c>
      <c r="CI291">
        <v>9817</v>
      </c>
      <c r="CJ291">
        <v>10492</v>
      </c>
      <c r="CK291">
        <v>10147</v>
      </c>
      <c r="CL291">
        <v>9853</v>
      </c>
      <c r="CM291">
        <v>10338</v>
      </c>
      <c r="CN291">
        <v>10589</v>
      </c>
      <c r="CO291">
        <v>10688</v>
      </c>
      <c r="CP291">
        <v>11727</v>
      </c>
      <c r="CQ291">
        <v>11036</v>
      </c>
      <c r="CR291">
        <v>12240</v>
      </c>
      <c r="CS291">
        <v>13756</v>
      </c>
      <c r="CT291">
        <v>14830</v>
      </c>
      <c r="CU291">
        <v>14331</v>
      </c>
      <c r="CV291">
        <v>11249</v>
      </c>
      <c r="CW291">
        <v>10754</v>
      </c>
      <c r="CX291">
        <v>11406</v>
      </c>
      <c r="CY291">
        <v>12200</v>
      </c>
      <c r="CZ291">
        <v>14660</v>
      </c>
      <c r="DA291">
        <v>14331</v>
      </c>
      <c r="DB291">
        <v>14189</v>
      </c>
      <c r="DC291">
        <v>16253</v>
      </c>
      <c r="DD291">
        <v>18386</v>
      </c>
      <c r="DE291">
        <v>19626</v>
      </c>
      <c r="DF291">
        <v>18843</v>
      </c>
      <c r="DG291">
        <v>20653</v>
      </c>
      <c r="DH291">
        <v>17996</v>
      </c>
      <c r="DI291">
        <v>16544</v>
      </c>
      <c r="DJ291">
        <v>17549</v>
      </c>
      <c r="DK291">
        <v>19720</v>
      </c>
      <c r="DL291">
        <v>24398</v>
      </c>
      <c r="DM291">
        <v>21429</v>
      </c>
      <c r="DN291">
        <v>24042</v>
      </c>
    </row>
    <row r="292" spans="1:118" x14ac:dyDescent="0.45">
      <c r="A292" s="3" t="s">
        <v>27</v>
      </c>
      <c r="B292" t="s">
        <v>52</v>
      </c>
      <c r="G292">
        <v>13.06</v>
      </c>
      <c r="H292">
        <v>11.5</v>
      </c>
      <c r="I292">
        <v>13.19</v>
      </c>
      <c r="J292">
        <v>14</v>
      </c>
      <c r="K292">
        <v>14.21</v>
      </c>
      <c r="L292">
        <v>16.28</v>
      </c>
      <c r="M292">
        <v>13.27</v>
      </c>
      <c r="N292">
        <v>11.63</v>
      </c>
      <c r="O292">
        <v>19.53</v>
      </c>
      <c r="P292">
        <v>27.27</v>
      </c>
      <c r="Q292">
        <v>59.49</v>
      </c>
      <c r="R292">
        <v>-7803.51</v>
      </c>
      <c r="S292">
        <v>-14.43</v>
      </c>
      <c r="T292">
        <v>-18.79</v>
      </c>
      <c r="U292">
        <v>-15.79</v>
      </c>
      <c r="V292">
        <v>-39.020000000000003</v>
      </c>
      <c r="W292">
        <v>33.21</v>
      </c>
      <c r="X292">
        <v>30.85</v>
      </c>
      <c r="Y292">
        <v>26.6</v>
      </c>
      <c r="Z292">
        <v>-151.34</v>
      </c>
      <c r="AA292">
        <v>-19.329999999999998</v>
      </c>
      <c r="AB292">
        <v>-28.42</v>
      </c>
      <c r="AC292">
        <v>-37.020000000000003</v>
      </c>
      <c r="AD292">
        <v>44.73</v>
      </c>
      <c r="AE292">
        <v>11.36</v>
      </c>
      <c r="AF292">
        <v>11.15</v>
      </c>
      <c r="AG292">
        <v>10.38</v>
      </c>
      <c r="AH292">
        <v>8.99</v>
      </c>
      <c r="AI292">
        <v>8.65</v>
      </c>
      <c r="AJ292">
        <v>8.77</v>
      </c>
      <c r="AK292">
        <v>9.1300000000000008</v>
      </c>
      <c r="AL292">
        <v>8.5399999999999991</v>
      </c>
      <c r="AM292">
        <v>9.06</v>
      </c>
      <c r="AN292">
        <v>9.42</v>
      </c>
      <c r="AO292">
        <v>9.66</v>
      </c>
      <c r="AP292">
        <v>10.16</v>
      </c>
      <c r="AQ292">
        <v>11.14</v>
      </c>
      <c r="AR292">
        <v>12.69</v>
      </c>
      <c r="AS292">
        <v>10.64</v>
      </c>
      <c r="AT292">
        <v>10.119999999999999</v>
      </c>
      <c r="AU292">
        <v>9.4499999999999993</v>
      </c>
      <c r="AV292">
        <v>8.7899999999999991</v>
      </c>
      <c r="AW292">
        <v>8.41</v>
      </c>
      <c r="AX292">
        <v>7.32</v>
      </c>
      <c r="AY292">
        <v>7.12</v>
      </c>
      <c r="AZ292">
        <v>6.39</v>
      </c>
      <c r="BA292">
        <v>6.21</v>
      </c>
      <c r="BB292">
        <v>8.57</v>
      </c>
      <c r="BC292">
        <v>17.78</v>
      </c>
      <c r="BD292">
        <v>50.36</v>
      </c>
      <c r="BE292">
        <v>38.380000000000003</v>
      </c>
      <c r="BF292">
        <v>18.82</v>
      </c>
      <c r="BG292">
        <v>12.82</v>
      </c>
      <c r="BH292">
        <v>8.9</v>
      </c>
      <c r="BI292">
        <v>8.7799999999999994</v>
      </c>
      <c r="BJ292">
        <v>8.8000000000000007</v>
      </c>
      <c r="BK292">
        <v>8.9</v>
      </c>
      <c r="BL292">
        <v>10.25</v>
      </c>
      <c r="BM292">
        <v>11.06</v>
      </c>
      <c r="BN292">
        <v>10.45</v>
      </c>
      <c r="BO292">
        <v>12.05</v>
      </c>
      <c r="BP292">
        <v>12.12</v>
      </c>
      <c r="BQ292">
        <v>12.3</v>
      </c>
      <c r="BR292">
        <v>11.13</v>
      </c>
      <c r="BS292">
        <v>10.039999999999999</v>
      </c>
      <c r="BT292">
        <v>12.27</v>
      </c>
      <c r="BU292">
        <v>11.14</v>
      </c>
      <c r="BV292">
        <v>10.84</v>
      </c>
      <c r="BW292">
        <v>11.72</v>
      </c>
      <c r="BX292">
        <v>9.67</v>
      </c>
      <c r="BY292">
        <v>9.58</v>
      </c>
      <c r="BZ292">
        <v>9.1199999999999992</v>
      </c>
      <c r="CA292">
        <v>10.029999999999999</v>
      </c>
      <c r="CB292">
        <v>10.64</v>
      </c>
      <c r="CC292">
        <v>11.99</v>
      </c>
      <c r="CD292">
        <v>13.29</v>
      </c>
      <c r="CE292">
        <v>13.4</v>
      </c>
      <c r="CF292">
        <v>13.65</v>
      </c>
      <c r="CG292">
        <v>14.97</v>
      </c>
      <c r="CH292">
        <v>12.69</v>
      </c>
      <c r="CI292">
        <v>13.41</v>
      </c>
      <c r="CJ292">
        <v>14.13</v>
      </c>
      <c r="CK292">
        <v>13.84</v>
      </c>
      <c r="CL292">
        <v>14.79</v>
      </c>
      <c r="CM292">
        <v>15.89</v>
      </c>
      <c r="CN292">
        <v>14.93</v>
      </c>
      <c r="CO292">
        <v>13.29</v>
      </c>
      <c r="CP292">
        <v>14.69</v>
      </c>
      <c r="CQ292">
        <v>14.09</v>
      </c>
      <c r="CR292">
        <v>15.78</v>
      </c>
      <c r="CS292">
        <v>17.45</v>
      </c>
      <c r="CT292">
        <v>19.04</v>
      </c>
      <c r="CU292">
        <v>18.61</v>
      </c>
      <c r="CV292">
        <v>19.260000000000002</v>
      </c>
      <c r="CW292">
        <v>29.14</v>
      </c>
      <c r="CX292">
        <v>32.22</v>
      </c>
      <c r="CY292">
        <v>22.31</v>
      </c>
      <c r="CZ292">
        <v>17.48</v>
      </c>
      <c r="DA292">
        <v>14.19</v>
      </c>
      <c r="DB292">
        <v>12.49</v>
      </c>
      <c r="DC292">
        <v>14.23</v>
      </c>
      <c r="DD292">
        <v>12.76</v>
      </c>
      <c r="DE292">
        <v>13.66</v>
      </c>
      <c r="DF292">
        <v>13.25</v>
      </c>
      <c r="DG292">
        <v>13.95</v>
      </c>
      <c r="DH292">
        <v>15.12</v>
      </c>
      <c r="DI292">
        <v>12.31</v>
      </c>
      <c r="DJ292">
        <v>11.97</v>
      </c>
      <c r="DK292">
        <v>13.2</v>
      </c>
      <c r="DL292">
        <v>14.83</v>
      </c>
      <c r="DM292">
        <v>13</v>
      </c>
      <c r="DN292">
        <v>15.17</v>
      </c>
    </row>
    <row r="293" spans="1:118" x14ac:dyDescent="0.45">
      <c r="A293" s="3" t="s">
        <v>27</v>
      </c>
      <c r="B293" t="s">
        <v>53</v>
      </c>
      <c r="G293">
        <v>0.81</v>
      </c>
      <c r="H293">
        <v>0.79</v>
      </c>
      <c r="I293">
        <v>0.89</v>
      </c>
      <c r="J293">
        <v>0.94</v>
      </c>
      <c r="K293">
        <v>0.93</v>
      </c>
      <c r="L293">
        <v>0.97</v>
      </c>
      <c r="M293">
        <v>0.75</v>
      </c>
      <c r="N293">
        <v>0.54</v>
      </c>
      <c r="O293">
        <v>0.56999999999999995</v>
      </c>
      <c r="P293">
        <v>0.4</v>
      </c>
      <c r="Q293">
        <v>0.4</v>
      </c>
      <c r="R293">
        <v>0.36</v>
      </c>
      <c r="S293">
        <v>0.32</v>
      </c>
      <c r="T293">
        <v>0.35</v>
      </c>
      <c r="U293">
        <v>0.28000000000000003</v>
      </c>
      <c r="V293">
        <v>0.51</v>
      </c>
      <c r="W293">
        <v>0.68</v>
      </c>
      <c r="X293">
        <v>0.72</v>
      </c>
      <c r="Y293">
        <v>0.64</v>
      </c>
      <c r="Z293">
        <v>0.73</v>
      </c>
      <c r="AA293">
        <v>0.91</v>
      </c>
      <c r="AB293">
        <v>0.94</v>
      </c>
      <c r="AC293">
        <v>0.87</v>
      </c>
      <c r="AD293">
        <v>0.76</v>
      </c>
      <c r="AE293">
        <v>0.78</v>
      </c>
      <c r="AF293">
        <v>0.84</v>
      </c>
      <c r="AG293">
        <v>0.92</v>
      </c>
      <c r="AH293">
        <v>0.83</v>
      </c>
      <c r="AI293">
        <v>0.8</v>
      </c>
      <c r="AJ293">
        <v>0.85</v>
      </c>
      <c r="AK293">
        <v>0.88</v>
      </c>
      <c r="AL293">
        <v>0.82</v>
      </c>
      <c r="AM293">
        <v>0.88</v>
      </c>
      <c r="AN293">
        <v>0.91</v>
      </c>
      <c r="AO293">
        <v>0.96</v>
      </c>
      <c r="AP293">
        <v>1.04</v>
      </c>
      <c r="AQ293">
        <v>1.21</v>
      </c>
      <c r="AR293">
        <v>1.45</v>
      </c>
      <c r="AS293">
        <v>1.24</v>
      </c>
      <c r="AT293">
        <v>1.26</v>
      </c>
      <c r="AU293">
        <v>1.23</v>
      </c>
      <c r="AV293">
        <v>1.17</v>
      </c>
      <c r="AW293">
        <v>1.1499999999999999</v>
      </c>
      <c r="AX293">
        <v>1.01</v>
      </c>
      <c r="AY293">
        <v>0.98</v>
      </c>
      <c r="AZ293">
        <v>0.87</v>
      </c>
      <c r="BA293">
        <v>0.75</v>
      </c>
      <c r="BB293">
        <v>0.76</v>
      </c>
      <c r="BC293">
        <v>1.06</v>
      </c>
      <c r="BD293">
        <v>0.85</v>
      </c>
      <c r="BE293">
        <v>0.81</v>
      </c>
      <c r="BF293">
        <v>0.93</v>
      </c>
      <c r="BG293">
        <v>0.89</v>
      </c>
      <c r="BH293">
        <v>0.86</v>
      </c>
      <c r="BI293">
        <v>0.87</v>
      </c>
      <c r="BJ293">
        <v>0.86</v>
      </c>
      <c r="BK293">
        <v>0.84</v>
      </c>
      <c r="BL293">
        <v>0.95</v>
      </c>
      <c r="BM293">
        <v>0.94</v>
      </c>
      <c r="BN293">
        <v>0.83</v>
      </c>
      <c r="BO293">
        <v>0.91</v>
      </c>
      <c r="BP293">
        <v>0.94</v>
      </c>
      <c r="BQ293">
        <v>0.99</v>
      </c>
      <c r="BR293">
        <v>0.92</v>
      </c>
      <c r="BS293">
        <v>0.88</v>
      </c>
      <c r="BT293">
        <v>1.01</v>
      </c>
      <c r="BU293">
        <v>0.91</v>
      </c>
      <c r="BV293">
        <v>0.92</v>
      </c>
      <c r="BW293">
        <v>0.91</v>
      </c>
      <c r="BX293">
        <v>0.81</v>
      </c>
      <c r="BY293">
        <v>0.87</v>
      </c>
      <c r="BZ293">
        <v>0.87</v>
      </c>
      <c r="CA293">
        <v>0.91</v>
      </c>
      <c r="CB293">
        <v>0.89</v>
      </c>
      <c r="CC293">
        <v>0.91</v>
      </c>
      <c r="CD293">
        <v>0.93</v>
      </c>
      <c r="CE293">
        <v>0.94</v>
      </c>
      <c r="CF293">
        <v>0.95</v>
      </c>
      <c r="CG293">
        <v>1</v>
      </c>
      <c r="CH293">
        <v>0.95</v>
      </c>
      <c r="CI293">
        <v>1.06</v>
      </c>
      <c r="CJ293">
        <v>1.1100000000000001</v>
      </c>
      <c r="CK293">
        <v>1.0900000000000001</v>
      </c>
      <c r="CL293">
        <v>1.05</v>
      </c>
      <c r="CM293">
        <v>1.1399999999999999</v>
      </c>
      <c r="CN293">
        <v>1.1499999999999999</v>
      </c>
      <c r="CO293">
        <v>1.1299999999999999</v>
      </c>
      <c r="CP293">
        <v>1.27</v>
      </c>
      <c r="CQ293">
        <v>1.17</v>
      </c>
      <c r="CR293">
        <v>1.34</v>
      </c>
      <c r="CS293">
        <v>1.54</v>
      </c>
      <c r="CT293">
        <v>1.68</v>
      </c>
      <c r="CU293">
        <v>1.61</v>
      </c>
      <c r="CV293">
        <v>1.23</v>
      </c>
      <c r="CW293">
        <v>1.33</v>
      </c>
      <c r="CX293">
        <v>1.4</v>
      </c>
      <c r="CY293">
        <v>1.46</v>
      </c>
      <c r="CZ293">
        <v>1.58</v>
      </c>
      <c r="DA293">
        <v>1.5</v>
      </c>
      <c r="DB293">
        <v>1.41</v>
      </c>
      <c r="DC293">
        <v>1.54</v>
      </c>
      <c r="DD293">
        <v>1.73</v>
      </c>
      <c r="DE293">
        <v>1.74</v>
      </c>
      <c r="DF293">
        <v>1.6</v>
      </c>
      <c r="DG293">
        <v>1.73</v>
      </c>
      <c r="DH293">
        <v>1.47</v>
      </c>
      <c r="DI293">
        <v>1.34</v>
      </c>
      <c r="DJ293">
        <v>1.37</v>
      </c>
      <c r="DK293">
        <v>1.5</v>
      </c>
      <c r="DL293">
        <v>1.81</v>
      </c>
      <c r="DM293">
        <v>1.57</v>
      </c>
      <c r="DN293">
        <v>1.8</v>
      </c>
    </row>
    <row r="294" spans="1:118" x14ac:dyDescent="0.45">
      <c r="A294" s="3" t="s">
        <v>27</v>
      </c>
      <c r="B294" t="s">
        <v>54</v>
      </c>
      <c r="G294">
        <v>1.1299999999999999</v>
      </c>
      <c r="H294">
        <v>1.18</v>
      </c>
      <c r="I294">
        <v>1.31</v>
      </c>
      <c r="J294">
        <v>1.39</v>
      </c>
      <c r="K294">
        <v>1.37</v>
      </c>
      <c r="L294">
        <v>1.46</v>
      </c>
      <c r="M294">
        <v>1.25</v>
      </c>
      <c r="N294">
        <v>0.91</v>
      </c>
      <c r="O294">
        <v>1.05</v>
      </c>
      <c r="P294">
        <v>0.89</v>
      </c>
      <c r="Q294">
        <v>0.96</v>
      </c>
      <c r="R294">
        <v>0.9</v>
      </c>
      <c r="S294">
        <v>0.9</v>
      </c>
      <c r="T294">
        <v>0.99</v>
      </c>
      <c r="U294">
        <v>0.79</v>
      </c>
      <c r="V294">
        <v>1.43</v>
      </c>
      <c r="W294">
        <v>1.77</v>
      </c>
      <c r="X294">
        <v>1.56</v>
      </c>
      <c r="Y294">
        <v>1.45</v>
      </c>
      <c r="Z294">
        <v>1.72</v>
      </c>
      <c r="AA294">
        <v>1.9</v>
      </c>
      <c r="AB294">
        <v>2.02</v>
      </c>
      <c r="AC294">
        <v>1.82</v>
      </c>
      <c r="AD294">
        <v>1.54</v>
      </c>
      <c r="AE294">
        <v>1.49</v>
      </c>
      <c r="AF294">
        <v>1.7</v>
      </c>
      <c r="AG294">
        <v>1.91</v>
      </c>
      <c r="AH294">
        <v>1.81</v>
      </c>
      <c r="AI294">
        <v>1.73</v>
      </c>
      <c r="AJ294">
        <v>1.84</v>
      </c>
      <c r="AK294">
        <v>1.99</v>
      </c>
      <c r="AL294">
        <v>1.79</v>
      </c>
      <c r="AM294">
        <v>1.88</v>
      </c>
      <c r="AN294">
        <v>1.93</v>
      </c>
      <c r="AO294">
        <v>1.92</v>
      </c>
      <c r="AP294">
        <v>2.0699999999999998</v>
      </c>
      <c r="AQ294">
        <v>2.36</v>
      </c>
      <c r="AR294">
        <v>2.74</v>
      </c>
      <c r="AS294">
        <v>2.34</v>
      </c>
      <c r="AT294">
        <v>2.19</v>
      </c>
      <c r="AU294">
        <v>1.98</v>
      </c>
      <c r="AV294">
        <v>1.81</v>
      </c>
      <c r="AW294">
        <v>1.77</v>
      </c>
      <c r="AX294">
        <v>1.58</v>
      </c>
      <c r="AY294">
        <v>1.52</v>
      </c>
      <c r="AZ294">
        <v>1.4</v>
      </c>
      <c r="BA294">
        <v>1.24</v>
      </c>
      <c r="BB294">
        <v>1.26</v>
      </c>
      <c r="BC294">
        <v>1.64</v>
      </c>
      <c r="BD294">
        <v>1.19</v>
      </c>
      <c r="BE294">
        <v>1.04</v>
      </c>
      <c r="BF294">
        <v>1.1200000000000001</v>
      </c>
      <c r="BG294">
        <v>1.1000000000000001</v>
      </c>
      <c r="BH294">
        <v>1.0900000000000001</v>
      </c>
      <c r="BI294">
        <v>1.1000000000000001</v>
      </c>
      <c r="BJ294">
        <v>1.05</v>
      </c>
      <c r="BK294">
        <v>1.07</v>
      </c>
      <c r="BL294">
        <v>1.2</v>
      </c>
      <c r="BM294">
        <v>1.17</v>
      </c>
      <c r="BN294">
        <v>1.08</v>
      </c>
      <c r="BO294">
        <v>1.19</v>
      </c>
      <c r="BP294">
        <v>1.21</v>
      </c>
      <c r="BQ294">
        <v>1.28</v>
      </c>
      <c r="BR294">
        <v>1.19</v>
      </c>
      <c r="BS294">
        <v>1.19</v>
      </c>
      <c r="BT294">
        <v>1.38</v>
      </c>
      <c r="BU294">
        <v>1.31</v>
      </c>
      <c r="BV294">
        <v>1.33</v>
      </c>
      <c r="BW294">
        <v>1.35</v>
      </c>
      <c r="BX294">
        <v>1.22</v>
      </c>
      <c r="BY294">
        <v>1.28</v>
      </c>
      <c r="BZ294">
        <v>1.3</v>
      </c>
      <c r="CA294">
        <v>1.42</v>
      </c>
      <c r="CB294">
        <v>1.39</v>
      </c>
      <c r="CC294">
        <v>1.44</v>
      </c>
      <c r="CD294">
        <v>1.46</v>
      </c>
      <c r="CE294">
        <v>1.47</v>
      </c>
      <c r="CF294">
        <v>1.45</v>
      </c>
      <c r="CG294">
        <v>1.5</v>
      </c>
      <c r="CH294">
        <v>1.44</v>
      </c>
      <c r="CI294">
        <v>1.6</v>
      </c>
      <c r="CJ294">
        <v>1.65</v>
      </c>
      <c r="CK294">
        <v>1.59</v>
      </c>
      <c r="CL294">
        <v>1.49</v>
      </c>
      <c r="CM294">
        <v>1.61</v>
      </c>
      <c r="CN294">
        <v>1.62</v>
      </c>
      <c r="CO294">
        <v>1.62</v>
      </c>
      <c r="CP294">
        <v>1.79</v>
      </c>
      <c r="CQ294">
        <v>1.66</v>
      </c>
      <c r="CR294">
        <v>1.8</v>
      </c>
      <c r="CS294">
        <v>2.02</v>
      </c>
      <c r="CT294">
        <v>2.19</v>
      </c>
      <c r="CU294">
        <v>2.09</v>
      </c>
      <c r="CV294">
        <v>1.74</v>
      </c>
      <c r="CW294">
        <v>1.77</v>
      </c>
      <c r="CX294">
        <v>1.82</v>
      </c>
      <c r="CY294">
        <v>1.88</v>
      </c>
      <c r="CZ294">
        <v>2.08</v>
      </c>
      <c r="DA294">
        <v>2.0099999999999998</v>
      </c>
      <c r="DB294">
        <v>1.95</v>
      </c>
      <c r="DC294">
        <v>2.19</v>
      </c>
      <c r="DD294">
        <v>2.57</v>
      </c>
      <c r="DE294">
        <v>2.78</v>
      </c>
      <c r="DF294">
        <v>2.7</v>
      </c>
      <c r="DG294">
        <v>2.86</v>
      </c>
      <c r="DH294">
        <v>2.36</v>
      </c>
      <c r="DI294">
        <v>2.2599999999999998</v>
      </c>
      <c r="DJ294">
        <v>2.36</v>
      </c>
      <c r="DK294">
        <v>2.4500000000000002</v>
      </c>
      <c r="DL294">
        <v>2.92</v>
      </c>
      <c r="DM294">
        <v>2.58</v>
      </c>
      <c r="DN294">
        <v>2.9</v>
      </c>
    </row>
    <row r="295" spans="1:118" x14ac:dyDescent="0.45">
      <c r="A295" s="3" t="s">
        <v>27</v>
      </c>
      <c r="B295" t="s">
        <v>55</v>
      </c>
      <c r="G295">
        <v>8.52</v>
      </c>
      <c r="H295">
        <v>6.08</v>
      </c>
      <c r="I295">
        <v>30.13</v>
      </c>
      <c r="J295">
        <v>13.28</v>
      </c>
      <c r="K295">
        <v>10.6</v>
      </c>
      <c r="L295">
        <v>87.67</v>
      </c>
      <c r="M295">
        <v>16.399999999999999</v>
      </c>
      <c r="N295">
        <v>11.15</v>
      </c>
      <c r="O295">
        <v>4.6900000000000004</v>
      </c>
      <c r="P295">
        <v>2.83</v>
      </c>
      <c r="Q295">
        <v>3.54</v>
      </c>
      <c r="R295">
        <v>4.3600000000000003</v>
      </c>
      <c r="S295">
        <v>13.06</v>
      </c>
      <c r="T295">
        <v>22.6</v>
      </c>
      <c r="U295">
        <v>15.7</v>
      </c>
      <c r="V295">
        <v>484.62</v>
      </c>
      <c r="W295">
        <v>-57.84</v>
      </c>
      <c r="X295">
        <v>-53.38</v>
      </c>
      <c r="Y295">
        <v>87.6</v>
      </c>
      <c r="Z295">
        <v>14.41</v>
      </c>
      <c r="AA295">
        <v>13.49</v>
      </c>
      <c r="AB295">
        <v>10.71</v>
      </c>
      <c r="AC295">
        <v>3.57</v>
      </c>
      <c r="AD295">
        <v>2.41</v>
      </c>
      <c r="AE295">
        <v>2.15</v>
      </c>
      <c r="AF295">
        <v>2.11</v>
      </c>
      <c r="AG295">
        <v>2.79</v>
      </c>
      <c r="AH295">
        <v>2.39</v>
      </c>
      <c r="AI295">
        <v>2.13</v>
      </c>
      <c r="AJ295">
        <v>2.4</v>
      </c>
      <c r="AK295">
        <v>2.41</v>
      </c>
      <c r="AL295">
        <v>2.33</v>
      </c>
      <c r="AM295">
        <v>2.52</v>
      </c>
      <c r="AN295">
        <v>2.4300000000000002</v>
      </c>
      <c r="AO295">
        <v>2.75</v>
      </c>
      <c r="AP295">
        <v>2.79</v>
      </c>
      <c r="AQ295">
        <v>3.57</v>
      </c>
      <c r="AR295">
        <v>4.96</v>
      </c>
      <c r="AS295">
        <v>4.38</v>
      </c>
      <c r="AT295">
        <v>4.66</v>
      </c>
      <c r="AU295">
        <v>4.34</v>
      </c>
      <c r="AV295">
        <v>3.84</v>
      </c>
      <c r="AW295">
        <v>3.9</v>
      </c>
      <c r="AX295">
        <v>3.57</v>
      </c>
      <c r="AY295">
        <v>3.85</v>
      </c>
      <c r="AZ295">
        <v>3.84</v>
      </c>
      <c r="BA295">
        <v>3.44</v>
      </c>
      <c r="BB295">
        <v>3.59</v>
      </c>
      <c r="BC295">
        <v>3.39</v>
      </c>
      <c r="BD295">
        <v>2.84</v>
      </c>
      <c r="BE295">
        <v>3.22</v>
      </c>
      <c r="BF295">
        <v>4.68</v>
      </c>
      <c r="BG295">
        <v>13.87</v>
      </c>
      <c r="BH295">
        <v>12.67</v>
      </c>
      <c r="BI295">
        <v>8.5500000000000007</v>
      </c>
      <c r="BJ295">
        <v>8.18</v>
      </c>
      <c r="BK295">
        <v>9.89</v>
      </c>
      <c r="BL295">
        <v>11.39</v>
      </c>
      <c r="BM295">
        <v>10.61</v>
      </c>
      <c r="BN295">
        <v>8.4</v>
      </c>
      <c r="BO295">
        <v>7.54</v>
      </c>
      <c r="BP295">
        <v>7.78</v>
      </c>
      <c r="BQ295">
        <v>7.48</v>
      </c>
      <c r="BR295">
        <v>8.4499999999999993</v>
      </c>
      <c r="BS295">
        <v>8.07</v>
      </c>
      <c r="BT295">
        <v>8.9</v>
      </c>
      <c r="BU295">
        <v>9.06</v>
      </c>
      <c r="BV295">
        <v>7.42</v>
      </c>
      <c r="BW295">
        <v>7.74</v>
      </c>
      <c r="BX295">
        <v>6.79</v>
      </c>
      <c r="BY295">
        <v>8.23</v>
      </c>
      <c r="BZ295">
        <v>8.43</v>
      </c>
      <c r="CA295">
        <v>9.39</v>
      </c>
      <c r="CB295">
        <v>10.37</v>
      </c>
      <c r="CC295">
        <v>8.42</v>
      </c>
      <c r="CD295">
        <v>9.1999999999999993</v>
      </c>
      <c r="CE295">
        <v>8.25</v>
      </c>
      <c r="CF295">
        <v>7.72</v>
      </c>
      <c r="CG295">
        <v>8.9600000000000009</v>
      </c>
      <c r="CH295">
        <v>7.65</v>
      </c>
      <c r="CI295">
        <v>10.119999999999999</v>
      </c>
      <c r="CJ295">
        <v>11.69</v>
      </c>
      <c r="CK295">
        <v>13.49</v>
      </c>
      <c r="CL295">
        <v>14.54</v>
      </c>
      <c r="CM295">
        <v>14.66</v>
      </c>
      <c r="CN295">
        <v>17.739999999999998</v>
      </c>
      <c r="CO295">
        <v>16.03</v>
      </c>
      <c r="CP295">
        <v>21.42</v>
      </c>
      <c r="CQ295">
        <v>15.83</v>
      </c>
      <c r="CR295">
        <v>15.21</v>
      </c>
      <c r="CS295">
        <v>13.84</v>
      </c>
      <c r="CT295">
        <v>12.52</v>
      </c>
      <c r="CU295">
        <v>11.72</v>
      </c>
      <c r="CV295">
        <v>8.35</v>
      </c>
      <c r="CW295">
        <v>8.1999999999999993</v>
      </c>
      <c r="CX295">
        <v>7.8</v>
      </c>
      <c r="CY295">
        <v>7.5</v>
      </c>
      <c r="CZ295">
        <v>7.68</v>
      </c>
      <c r="DA295">
        <v>7.91</v>
      </c>
      <c r="DB295">
        <v>6.68</v>
      </c>
      <c r="DC295">
        <v>6.87</v>
      </c>
      <c r="DD295">
        <v>7.73</v>
      </c>
      <c r="DE295">
        <v>7.4</v>
      </c>
      <c r="DF295">
        <v>7.24</v>
      </c>
      <c r="DG295">
        <v>7.66</v>
      </c>
      <c r="DH295">
        <v>6.61</v>
      </c>
      <c r="DI295">
        <v>5.82</v>
      </c>
      <c r="DJ295">
        <v>5.49</v>
      </c>
      <c r="DK295">
        <v>6.33</v>
      </c>
      <c r="DL295">
        <v>7.22</v>
      </c>
      <c r="DM295">
        <v>6.08</v>
      </c>
      <c r="DN295">
        <v>6.08</v>
      </c>
    </row>
    <row r="296" spans="1:118" x14ac:dyDescent="0.45">
      <c r="A296" s="3" t="s">
        <v>27</v>
      </c>
      <c r="B296" t="s">
        <v>56</v>
      </c>
      <c r="G296">
        <v>6.08</v>
      </c>
      <c r="H296">
        <v>4.8499999999999996</v>
      </c>
      <c r="I296">
        <v>12.42</v>
      </c>
      <c r="J296">
        <v>8.91</v>
      </c>
      <c r="K296">
        <v>9.25</v>
      </c>
      <c r="L296">
        <v>34.49</v>
      </c>
      <c r="M296">
        <v>11.97</v>
      </c>
      <c r="N296">
        <v>9.02</v>
      </c>
      <c r="O296">
        <v>4.1100000000000003</v>
      </c>
      <c r="P296">
        <v>2.63</v>
      </c>
      <c r="Q296">
        <v>3.3</v>
      </c>
      <c r="R296">
        <v>3.63</v>
      </c>
      <c r="S296">
        <v>10.9</v>
      </c>
      <c r="T296">
        <v>15.82</v>
      </c>
      <c r="U296">
        <v>11.54</v>
      </c>
      <c r="V296">
        <v>50.74</v>
      </c>
      <c r="W296">
        <v>-90.65</v>
      </c>
      <c r="X296">
        <v>-92.16</v>
      </c>
      <c r="Y296">
        <v>44.86</v>
      </c>
      <c r="Z296">
        <v>12.72</v>
      </c>
      <c r="AA296">
        <v>11.55</v>
      </c>
      <c r="AB296">
        <v>9.33</v>
      </c>
      <c r="AC296">
        <v>3.47</v>
      </c>
      <c r="AD296">
        <v>2.2799999999999998</v>
      </c>
      <c r="AE296">
        <v>2.0699999999999998</v>
      </c>
      <c r="AF296">
        <v>2.0499999999999998</v>
      </c>
      <c r="AG296">
        <v>2.66</v>
      </c>
      <c r="AH296">
        <v>2.34</v>
      </c>
      <c r="AI296">
        <v>2.08</v>
      </c>
      <c r="AJ296">
        <v>2.35</v>
      </c>
      <c r="AK296">
        <v>2.37</v>
      </c>
      <c r="AL296">
        <v>2.27</v>
      </c>
      <c r="AM296">
        <v>2.46</v>
      </c>
      <c r="AN296">
        <v>2.38</v>
      </c>
      <c r="AO296">
        <v>2.68</v>
      </c>
      <c r="AP296">
        <v>2.73</v>
      </c>
      <c r="AQ296">
        <v>3.5</v>
      </c>
      <c r="AR296">
        <v>4.8</v>
      </c>
      <c r="AS296">
        <v>4.25</v>
      </c>
      <c r="AT296">
        <v>4.54</v>
      </c>
      <c r="AU296">
        <v>4.22</v>
      </c>
      <c r="AV296">
        <v>3.79</v>
      </c>
      <c r="AW296">
        <v>3.83</v>
      </c>
      <c r="AX296">
        <v>3.5</v>
      </c>
      <c r="AY296">
        <v>3.76</v>
      </c>
      <c r="AZ296">
        <v>3.75</v>
      </c>
      <c r="BA296">
        <v>3.33</v>
      </c>
      <c r="BB296">
        <v>3.47</v>
      </c>
      <c r="BC296">
        <v>3.22</v>
      </c>
      <c r="BD296">
        <v>2.68</v>
      </c>
      <c r="BE296">
        <v>3.02</v>
      </c>
      <c r="BF296">
        <v>4.34</v>
      </c>
      <c r="BG296">
        <v>12.53</v>
      </c>
      <c r="BH296">
        <v>11.34</v>
      </c>
      <c r="BI296">
        <v>7.9</v>
      </c>
      <c r="BJ296">
        <v>7.42</v>
      </c>
      <c r="BK296">
        <v>8.8000000000000007</v>
      </c>
      <c r="BL296">
        <v>10.1</v>
      </c>
      <c r="BM296">
        <v>9.5500000000000007</v>
      </c>
      <c r="BN296">
        <v>7.62</v>
      </c>
      <c r="BO296">
        <v>7.03</v>
      </c>
      <c r="BP296">
        <v>7.23</v>
      </c>
      <c r="BQ296">
        <v>7.03</v>
      </c>
      <c r="BR296">
        <v>8.0500000000000007</v>
      </c>
      <c r="BS296">
        <v>7.59</v>
      </c>
      <c r="BT296">
        <v>8.42</v>
      </c>
      <c r="BU296">
        <v>8.2100000000000009</v>
      </c>
      <c r="BV296">
        <v>6.83</v>
      </c>
      <c r="BW296">
        <v>7.15</v>
      </c>
      <c r="BX296">
        <v>6.31</v>
      </c>
      <c r="BY296">
        <v>7.77</v>
      </c>
      <c r="BZ296">
        <v>7.94</v>
      </c>
      <c r="CA296">
        <v>8.85</v>
      </c>
      <c r="CB296">
        <v>9.74</v>
      </c>
      <c r="CC296">
        <v>7.97</v>
      </c>
      <c r="CD296">
        <v>8.59</v>
      </c>
      <c r="CE296">
        <v>7.66</v>
      </c>
      <c r="CF296">
        <v>7.17</v>
      </c>
      <c r="CG296">
        <v>8.34</v>
      </c>
      <c r="CH296">
        <v>7.18</v>
      </c>
      <c r="CI296">
        <v>9.52</v>
      </c>
      <c r="CJ296">
        <v>10.93</v>
      </c>
      <c r="CK296">
        <v>11.32</v>
      </c>
      <c r="CL296">
        <v>12.57</v>
      </c>
      <c r="CM296">
        <v>12.28</v>
      </c>
      <c r="CN296">
        <v>14.36</v>
      </c>
      <c r="CO296">
        <v>14.55</v>
      </c>
      <c r="CP296">
        <v>18.32</v>
      </c>
      <c r="CQ296">
        <v>14.55</v>
      </c>
      <c r="CR296">
        <v>14.39</v>
      </c>
      <c r="CS296">
        <v>13.36</v>
      </c>
      <c r="CT296">
        <v>12.33</v>
      </c>
      <c r="CU296">
        <v>11.1</v>
      </c>
      <c r="CV296">
        <v>7.86</v>
      </c>
      <c r="CW296">
        <v>7.75</v>
      </c>
      <c r="CX296">
        <v>7.33</v>
      </c>
      <c r="CY296">
        <v>7.32</v>
      </c>
      <c r="CZ296">
        <v>7.53</v>
      </c>
      <c r="DA296">
        <v>7.62</v>
      </c>
      <c r="DB296">
        <v>6.48</v>
      </c>
      <c r="DC296">
        <v>6.66</v>
      </c>
      <c r="DD296">
        <v>7.51</v>
      </c>
      <c r="DE296">
        <v>7.26</v>
      </c>
      <c r="DF296">
        <v>7.04</v>
      </c>
      <c r="DG296">
        <v>7.5</v>
      </c>
      <c r="DH296">
        <v>6.47</v>
      </c>
      <c r="DI296">
        <v>5.72</v>
      </c>
      <c r="DJ296">
        <v>5.4</v>
      </c>
      <c r="DK296">
        <v>6.23</v>
      </c>
      <c r="DL296">
        <v>7.02</v>
      </c>
      <c r="DM296">
        <v>5.9</v>
      </c>
      <c r="DN296">
        <v>5.9</v>
      </c>
    </row>
    <row r="297" spans="1:118" x14ac:dyDescent="0.45">
      <c r="A297" s="3" t="s">
        <v>27</v>
      </c>
      <c r="B297" t="s">
        <v>57</v>
      </c>
      <c r="C297">
        <v>0.34</v>
      </c>
      <c r="G297">
        <v>0.68</v>
      </c>
      <c r="H297">
        <v>0.7</v>
      </c>
      <c r="I297">
        <v>0.68</v>
      </c>
      <c r="J297">
        <v>0.43</v>
      </c>
      <c r="K297">
        <v>0.63</v>
      </c>
      <c r="L297">
        <v>0.63</v>
      </c>
      <c r="M297">
        <v>0.65</v>
      </c>
      <c r="N297">
        <v>0.64</v>
      </c>
      <c r="O297">
        <v>0.76</v>
      </c>
      <c r="P297">
        <v>0.94</v>
      </c>
      <c r="Q297">
        <v>1</v>
      </c>
      <c r="R297">
        <v>0.95</v>
      </c>
      <c r="S297">
        <v>1.06</v>
      </c>
      <c r="T297">
        <v>1.02</v>
      </c>
      <c r="U297">
        <v>0.94</v>
      </c>
      <c r="V297">
        <v>0.93</v>
      </c>
      <c r="W297">
        <v>0.85</v>
      </c>
      <c r="X297">
        <v>0.68</v>
      </c>
      <c r="Y297">
        <v>0.69</v>
      </c>
      <c r="Z297">
        <v>0.7</v>
      </c>
      <c r="AA297">
        <v>0.67</v>
      </c>
      <c r="AB297">
        <v>0.59</v>
      </c>
      <c r="AC297">
        <v>0.55000000000000004</v>
      </c>
      <c r="AD297">
        <v>0.51</v>
      </c>
      <c r="AE297">
        <v>0.45</v>
      </c>
      <c r="AF297">
        <v>0.55000000000000004</v>
      </c>
      <c r="AG297">
        <v>0.51</v>
      </c>
      <c r="AH297">
        <v>0.59</v>
      </c>
      <c r="AI297">
        <v>0.57999999999999996</v>
      </c>
      <c r="AJ297">
        <v>0.61</v>
      </c>
      <c r="AK297">
        <v>0.56999999999999995</v>
      </c>
      <c r="AL297">
        <v>0.6</v>
      </c>
      <c r="AM297">
        <v>0.52</v>
      </c>
      <c r="AN297">
        <v>0.54</v>
      </c>
      <c r="AO297">
        <v>0.57999999999999996</v>
      </c>
      <c r="AP297">
        <v>0.66</v>
      </c>
      <c r="AQ297">
        <v>0.63</v>
      </c>
      <c r="AR297">
        <v>0.6</v>
      </c>
      <c r="AS297">
        <v>0.52</v>
      </c>
      <c r="AT297">
        <v>0.5</v>
      </c>
      <c r="AU297">
        <v>0.38</v>
      </c>
      <c r="AV297">
        <v>0.45</v>
      </c>
      <c r="AW297">
        <v>0.45</v>
      </c>
      <c r="AX297">
        <v>0.43</v>
      </c>
      <c r="AY297">
        <v>0.4</v>
      </c>
      <c r="AZ297">
        <v>0.42</v>
      </c>
      <c r="BA297">
        <v>0.41</v>
      </c>
      <c r="BB297">
        <v>0.44</v>
      </c>
      <c r="BC297">
        <v>0.42</v>
      </c>
      <c r="BD297">
        <v>0.43</v>
      </c>
      <c r="BE297">
        <v>0.43</v>
      </c>
      <c r="BF297">
        <v>0.47</v>
      </c>
      <c r="BG297">
        <v>0.48</v>
      </c>
      <c r="BH297">
        <v>0.46</v>
      </c>
      <c r="BI297">
        <v>0.44</v>
      </c>
      <c r="BJ297">
        <v>0.47</v>
      </c>
      <c r="BK297">
        <v>0.49</v>
      </c>
      <c r="BL297">
        <v>0.49</v>
      </c>
      <c r="BM297">
        <v>0.46</v>
      </c>
      <c r="BN297">
        <v>0.47</v>
      </c>
      <c r="BO297">
        <v>0.46</v>
      </c>
      <c r="BP297">
        <v>0.53</v>
      </c>
      <c r="BQ297">
        <v>0.51</v>
      </c>
      <c r="BR297">
        <v>0.52</v>
      </c>
      <c r="BS297">
        <v>0.52</v>
      </c>
      <c r="BT297">
        <v>0.46</v>
      </c>
      <c r="BU297">
        <v>0.52</v>
      </c>
      <c r="BV297">
        <v>0.49</v>
      </c>
      <c r="BW297">
        <v>0.51</v>
      </c>
      <c r="BX297">
        <v>0.49</v>
      </c>
      <c r="BY297">
        <v>0.47</v>
      </c>
      <c r="BZ297">
        <v>0.56000000000000005</v>
      </c>
      <c r="CA297">
        <v>0.56000000000000005</v>
      </c>
      <c r="CB297">
        <v>0.56000000000000005</v>
      </c>
      <c r="CC297">
        <v>0.52</v>
      </c>
      <c r="CD297">
        <v>0.48</v>
      </c>
      <c r="CE297">
        <v>0.48</v>
      </c>
      <c r="CF297">
        <v>0.48</v>
      </c>
      <c r="CG297">
        <v>0.54</v>
      </c>
      <c r="CH297">
        <v>0.52</v>
      </c>
      <c r="CI297">
        <v>0.5</v>
      </c>
      <c r="CJ297">
        <v>0.49</v>
      </c>
      <c r="CK297">
        <v>0.48</v>
      </c>
      <c r="CL297">
        <v>0.47</v>
      </c>
      <c r="CM297">
        <v>0.47</v>
      </c>
      <c r="CN297">
        <v>0.5</v>
      </c>
      <c r="CO297">
        <v>0.51</v>
      </c>
      <c r="CP297">
        <v>0.52</v>
      </c>
      <c r="CQ297">
        <v>0.52</v>
      </c>
      <c r="CR297">
        <v>0.49</v>
      </c>
      <c r="CS297">
        <v>0.49</v>
      </c>
      <c r="CT297">
        <v>0.4</v>
      </c>
      <c r="CU297">
        <v>0.44</v>
      </c>
      <c r="CV297">
        <v>0.48</v>
      </c>
      <c r="CW297">
        <v>0.51</v>
      </c>
      <c r="CX297">
        <v>0.52</v>
      </c>
      <c r="CY297">
        <v>0.43</v>
      </c>
      <c r="CZ297">
        <v>0.52</v>
      </c>
      <c r="DA297">
        <v>0.44</v>
      </c>
      <c r="DB297">
        <v>0.49</v>
      </c>
      <c r="DC297">
        <v>0.49</v>
      </c>
      <c r="DD297">
        <v>0.41</v>
      </c>
      <c r="DE297">
        <v>0.44</v>
      </c>
      <c r="DF297">
        <v>0.45</v>
      </c>
      <c r="DG297">
        <v>0.42</v>
      </c>
      <c r="DH297">
        <v>0.41</v>
      </c>
      <c r="DI297">
        <v>0.41</v>
      </c>
      <c r="DJ297">
        <v>0.41</v>
      </c>
      <c r="DK297">
        <v>0.38</v>
      </c>
      <c r="DL297">
        <v>0.37</v>
      </c>
      <c r="DM297">
        <v>0.38</v>
      </c>
      <c r="DN297">
        <v>0.38</v>
      </c>
    </row>
    <row r="298" spans="1:118" x14ac:dyDescent="0.45">
      <c r="A298" s="3" t="s">
        <v>27</v>
      </c>
      <c r="B298" t="s">
        <v>58</v>
      </c>
      <c r="D298">
        <v>4.12</v>
      </c>
      <c r="E298">
        <v>4.5</v>
      </c>
      <c r="F298">
        <v>4.97</v>
      </c>
      <c r="G298">
        <v>4.82</v>
      </c>
      <c r="H298">
        <v>4.1399999999999997</v>
      </c>
      <c r="I298">
        <v>3.14</v>
      </c>
      <c r="J298">
        <v>3.75</v>
      </c>
      <c r="K298">
        <v>2.95</v>
      </c>
      <c r="L298">
        <v>3.7</v>
      </c>
      <c r="M298">
        <v>3.41</v>
      </c>
      <c r="N298">
        <v>1.83</v>
      </c>
      <c r="O298">
        <v>0.68</v>
      </c>
      <c r="P298">
        <v>0.79</v>
      </c>
      <c r="Q298">
        <v>1.0900000000000001</v>
      </c>
      <c r="R298">
        <v>0.28000000000000003</v>
      </c>
      <c r="S298">
        <v>-4.3600000000000003</v>
      </c>
      <c r="T298">
        <v>1.1399999999999999</v>
      </c>
      <c r="U298">
        <v>1.51</v>
      </c>
      <c r="V298">
        <v>1.53</v>
      </c>
      <c r="W298">
        <v>3.12</v>
      </c>
      <c r="X298">
        <v>2.11</v>
      </c>
      <c r="Y298">
        <v>2.11</v>
      </c>
      <c r="Z298">
        <v>-5.43</v>
      </c>
      <c r="AA298">
        <v>-7.79</v>
      </c>
      <c r="AB298">
        <v>5.55</v>
      </c>
      <c r="AC298">
        <v>4.79</v>
      </c>
      <c r="AD298">
        <v>6.18</v>
      </c>
      <c r="AE298">
        <v>10.25</v>
      </c>
      <c r="AF298">
        <v>9.66</v>
      </c>
      <c r="AG298">
        <v>11.55</v>
      </c>
      <c r="AH298">
        <v>8.76</v>
      </c>
      <c r="AI298">
        <v>9.74</v>
      </c>
      <c r="AJ298">
        <v>11.74</v>
      </c>
      <c r="AK298">
        <v>11.01</v>
      </c>
      <c r="AL298">
        <v>9.24</v>
      </c>
      <c r="AM298">
        <v>10.32</v>
      </c>
      <c r="AN298">
        <v>10.58</v>
      </c>
      <c r="AO298">
        <v>10.9</v>
      </c>
      <c r="AP298">
        <v>8.07</v>
      </c>
      <c r="AQ298">
        <v>10.48</v>
      </c>
      <c r="AR298">
        <v>10.66</v>
      </c>
      <c r="AS298">
        <v>11.03</v>
      </c>
      <c r="AT298">
        <v>11.51</v>
      </c>
      <c r="AU298">
        <v>13.5</v>
      </c>
      <c r="AV298">
        <v>13.93</v>
      </c>
      <c r="AW298">
        <v>12.89</v>
      </c>
      <c r="AX298">
        <v>12.31</v>
      </c>
      <c r="AY298">
        <v>13.89</v>
      </c>
      <c r="AZ298">
        <v>12.61</v>
      </c>
      <c r="BA298">
        <v>5.46</v>
      </c>
      <c r="BB298">
        <v>-1.81</v>
      </c>
      <c r="BC298">
        <v>2.15</v>
      </c>
      <c r="BD298">
        <v>-1.69</v>
      </c>
      <c r="BE298">
        <v>7.2</v>
      </c>
      <c r="BF298">
        <v>6.82</v>
      </c>
      <c r="BG298">
        <v>8.15</v>
      </c>
      <c r="BH298">
        <v>7.16</v>
      </c>
      <c r="BI298">
        <v>6.6</v>
      </c>
      <c r="BJ298">
        <v>5.54</v>
      </c>
      <c r="BK298">
        <v>7.07</v>
      </c>
      <c r="BL298">
        <v>6.66</v>
      </c>
      <c r="BM298">
        <v>4.88</v>
      </c>
      <c r="BN298">
        <v>4.43</v>
      </c>
      <c r="BO298">
        <v>6.27</v>
      </c>
      <c r="BP298">
        <v>7.5</v>
      </c>
      <c r="BQ298">
        <v>5.58</v>
      </c>
      <c r="BR298">
        <v>5.1100000000000003</v>
      </c>
      <c r="BS298">
        <v>8.14</v>
      </c>
      <c r="BT298">
        <v>6.15</v>
      </c>
      <c r="BU298">
        <v>6.11</v>
      </c>
      <c r="BV298">
        <v>7.49</v>
      </c>
      <c r="BW298">
        <v>6.79</v>
      </c>
      <c r="BX298">
        <v>9.16</v>
      </c>
      <c r="BY298">
        <v>9.68</v>
      </c>
      <c r="BZ298">
        <v>9.4499999999999993</v>
      </c>
      <c r="CA298">
        <v>5.69</v>
      </c>
      <c r="CB298">
        <v>5.88</v>
      </c>
      <c r="CC298">
        <v>6.39</v>
      </c>
      <c r="CD298">
        <v>8.23</v>
      </c>
      <c r="CE298">
        <v>5.92</v>
      </c>
      <c r="CF298">
        <v>6.4</v>
      </c>
      <c r="CG298">
        <v>5.56</v>
      </c>
      <c r="CH298">
        <v>9.9499999999999993</v>
      </c>
      <c r="CI298">
        <v>7.26</v>
      </c>
      <c r="CJ298">
        <v>5.97</v>
      </c>
      <c r="CK298">
        <v>5.36</v>
      </c>
      <c r="CL298">
        <v>7.12</v>
      </c>
      <c r="CM298">
        <v>6.42</v>
      </c>
      <c r="CN298">
        <v>6.66</v>
      </c>
      <c r="CO298">
        <v>6.76</v>
      </c>
      <c r="CP298">
        <v>6.19</v>
      </c>
      <c r="CQ298">
        <v>4.91</v>
      </c>
      <c r="CR298">
        <v>6.61</v>
      </c>
      <c r="CS298">
        <v>7.71</v>
      </c>
      <c r="CT298">
        <v>6.28</v>
      </c>
      <c r="CU298">
        <v>5.37</v>
      </c>
      <c r="CV298">
        <v>0.8</v>
      </c>
      <c r="CW298">
        <v>3.74</v>
      </c>
      <c r="CX298">
        <v>6.17</v>
      </c>
      <c r="CY298">
        <v>12.19</v>
      </c>
      <c r="CZ298">
        <v>9.02</v>
      </c>
      <c r="DA298">
        <v>8.86</v>
      </c>
      <c r="DB298">
        <v>10.3</v>
      </c>
      <c r="DC298">
        <v>10.5</v>
      </c>
      <c r="DD298">
        <v>21.88</v>
      </c>
      <c r="DE298">
        <v>8.01</v>
      </c>
      <c r="DF298">
        <v>9.9600000000000009</v>
      </c>
      <c r="DG298">
        <v>16</v>
      </c>
      <c r="DH298">
        <v>12.76</v>
      </c>
      <c r="DI298">
        <v>15.37</v>
      </c>
      <c r="DJ298">
        <v>14.17</v>
      </c>
      <c r="DK298">
        <v>16.670000000000002</v>
      </c>
      <c r="DL298">
        <v>19.11</v>
      </c>
      <c r="DM298">
        <v>16.38</v>
      </c>
      <c r="DN298">
        <v>16.579999999999998</v>
      </c>
    </row>
    <row r="299" spans="1:118" x14ac:dyDescent="0.45">
      <c r="A299" s="3" t="s">
        <v>27</v>
      </c>
      <c r="B299" t="s">
        <v>59</v>
      </c>
      <c r="G299" s="4">
        <v>7.7899999999999997E-2</v>
      </c>
      <c r="H299" s="4">
        <v>8.7599999999999997E-2</v>
      </c>
      <c r="I299" s="4">
        <v>8.7099999999999997E-2</v>
      </c>
      <c r="J299" s="4">
        <v>0.1026</v>
      </c>
      <c r="K299" s="4">
        <v>8.5900000000000004E-2</v>
      </c>
      <c r="L299" s="4">
        <v>8.3299999999999999E-2</v>
      </c>
      <c r="M299" s="4">
        <v>8.7300000000000003E-2</v>
      </c>
      <c r="N299" s="4">
        <v>7.9799999999999996E-2</v>
      </c>
      <c r="O299" s="4">
        <v>6.1800000000000001E-2</v>
      </c>
      <c r="P299" s="4">
        <v>4.8599999999999997E-2</v>
      </c>
      <c r="Q299" s="4">
        <v>7.9500000000000001E-2</v>
      </c>
      <c r="R299" s="4">
        <v>6.7400000000000002E-2</v>
      </c>
      <c r="S299" s="4">
        <v>2.29E-2</v>
      </c>
      <c r="T299" s="4">
        <v>4.5900000000000003E-2</v>
      </c>
      <c r="U299" s="4">
        <v>3.7000000000000002E-3</v>
      </c>
      <c r="V299" s="4">
        <v>1.8800000000000001E-2</v>
      </c>
      <c r="W299" s="4">
        <v>8.3699999999999997E-2</v>
      </c>
      <c r="X299" s="4">
        <v>6.3299999999999995E-2</v>
      </c>
      <c r="Y299" s="4">
        <v>6.2899999999999998E-2</v>
      </c>
      <c r="Z299" s="4">
        <v>3.0000000000000001E-3</v>
      </c>
      <c r="AA299" s="4">
        <v>-7.4899999999999994E-2</v>
      </c>
      <c r="AB299" s="4">
        <v>-6.2799999999999995E-2</v>
      </c>
      <c r="AC299" s="4">
        <v>-5.2600000000000001E-2</v>
      </c>
      <c r="AD299" s="4">
        <v>1.6500000000000001E-2</v>
      </c>
      <c r="AE299" s="4">
        <v>0.1066</v>
      </c>
      <c r="AF299" s="4">
        <v>0.1123</v>
      </c>
      <c r="AG299" s="4">
        <v>0.13880000000000001</v>
      </c>
      <c r="AH299" s="4">
        <v>0.1424</v>
      </c>
      <c r="AI299" s="4">
        <v>0.14169999999999999</v>
      </c>
      <c r="AJ299" s="4">
        <v>0.14480000000000001</v>
      </c>
      <c r="AK299" s="4">
        <v>0.1542</v>
      </c>
      <c r="AL299" s="4">
        <v>0.14560000000000001</v>
      </c>
      <c r="AM299" s="4">
        <v>0.15229999999999999</v>
      </c>
      <c r="AN299" s="4">
        <v>0.1477</v>
      </c>
      <c r="AO299" s="4">
        <v>0.1396</v>
      </c>
      <c r="AP299" s="4">
        <v>0.13700000000000001</v>
      </c>
      <c r="AQ299" s="4">
        <v>0.1454</v>
      </c>
      <c r="AR299" s="4">
        <v>0.1507</v>
      </c>
      <c r="AS299" s="4">
        <v>0.16189999999999999</v>
      </c>
      <c r="AT299" s="4">
        <v>0.15859999999999999</v>
      </c>
      <c r="AU299" s="4">
        <v>0.16619999999999999</v>
      </c>
      <c r="AV299" s="4">
        <v>0.15459999999999999</v>
      </c>
      <c r="AW299" s="4">
        <v>0.15720000000000001</v>
      </c>
      <c r="AX299" s="4">
        <v>0.16350000000000001</v>
      </c>
      <c r="AY299" s="4">
        <v>0.16520000000000001</v>
      </c>
      <c r="AZ299" s="4">
        <v>0.1686</v>
      </c>
      <c r="BA299" s="4">
        <v>0.15720000000000001</v>
      </c>
      <c r="BB299" s="4">
        <v>0.1119</v>
      </c>
      <c r="BC299" s="4">
        <v>7.8799999999999995E-2</v>
      </c>
      <c r="BD299" s="4">
        <v>2.3400000000000001E-2</v>
      </c>
      <c r="BE299" s="4">
        <v>2.5000000000000001E-2</v>
      </c>
      <c r="BF299" s="4">
        <v>5.0700000000000002E-2</v>
      </c>
      <c r="BG299" s="4">
        <v>6.5000000000000002E-2</v>
      </c>
      <c r="BH299" s="4">
        <v>9.7500000000000003E-2</v>
      </c>
      <c r="BI299" s="4">
        <v>0.1007</v>
      </c>
      <c r="BJ299" s="4">
        <v>9.5000000000000001E-2</v>
      </c>
      <c r="BK299" s="4">
        <v>9.5699999999999993E-2</v>
      </c>
      <c r="BL299" s="4">
        <v>9.2799999999999994E-2</v>
      </c>
      <c r="BM299" s="4">
        <v>8.6999999999999994E-2</v>
      </c>
      <c r="BN299" s="4">
        <v>8.5099999999999995E-2</v>
      </c>
      <c r="BO299" s="4">
        <v>8.2900000000000001E-2</v>
      </c>
      <c r="BP299" s="4">
        <v>7.9000000000000001E-2</v>
      </c>
      <c r="BQ299" s="4">
        <v>8.2799999999999999E-2</v>
      </c>
      <c r="BR299" s="4">
        <v>8.3900000000000002E-2</v>
      </c>
      <c r="BS299" s="4">
        <v>9.2200000000000004E-2</v>
      </c>
      <c r="BT299" s="4">
        <v>9.1700000000000004E-2</v>
      </c>
      <c r="BU299" s="4">
        <v>9.1800000000000007E-2</v>
      </c>
      <c r="BV299" s="4">
        <v>9.6299999999999997E-2</v>
      </c>
      <c r="BW299" s="4">
        <v>9.0800000000000006E-2</v>
      </c>
      <c r="BX299" s="4">
        <v>9.9099999999999994E-2</v>
      </c>
      <c r="BY299" s="4">
        <v>0.10440000000000001</v>
      </c>
      <c r="BZ299" s="4">
        <v>0.10349999999999999</v>
      </c>
      <c r="CA299" s="4">
        <v>0.10299999999999999</v>
      </c>
      <c r="CB299" s="4">
        <v>9.6600000000000005E-2</v>
      </c>
      <c r="CC299" s="4">
        <v>9.2700000000000005E-2</v>
      </c>
      <c r="CD299" s="4">
        <v>8.7800000000000003E-2</v>
      </c>
      <c r="CE299" s="4">
        <v>8.7099999999999997E-2</v>
      </c>
      <c r="CF299" s="4">
        <v>8.43E-2</v>
      </c>
      <c r="CG299" s="4">
        <v>7.6899999999999996E-2</v>
      </c>
      <c r="CH299" s="4">
        <v>8.7300000000000003E-2</v>
      </c>
      <c r="CI299" s="4">
        <v>9.1999999999999998E-2</v>
      </c>
      <c r="CJ299" s="4">
        <v>9.1300000000000006E-2</v>
      </c>
      <c r="CK299" s="4">
        <v>9.0200000000000002E-2</v>
      </c>
      <c r="CL299" s="4">
        <v>8.1699999999999995E-2</v>
      </c>
      <c r="CM299" s="4">
        <v>8.2400000000000001E-2</v>
      </c>
      <c r="CN299" s="4">
        <v>8.6300000000000002E-2</v>
      </c>
      <c r="CO299" s="4">
        <v>9.5200000000000007E-2</v>
      </c>
      <c r="CP299" s="4">
        <v>9.5600000000000004E-2</v>
      </c>
      <c r="CQ299" s="4">
        <v>9.35E-2</v>
      </c>
      <c r="CR299" s="4">
        <v>9.1899999999999996E-2</v>
      </c>
      <c r="CS299" s="4">
        <v>9.2799999999999994E-2</v>
      </c>
      <c r="CT299" s="4">
        <v>9.7900000000000001E-2</v>
      </c>
      <c r="CU299" s="4">
        <v>9.2299999999999993E-2</v>
      </c>
      <c r="CV299" s="4">
        <v>7.6600000000000001E-2</v>
      </c>
      <c r="CW299" s="4">
        <v>5.3900000000000003E-2</v>
      </c>
      <c r="CX299" s="4">
        <v>5.0200000000000002E-2</v>
      </c>
      <c r="CY299" s="4">
        <v>7.1800000000000003E-2</v>
      </c>
      <c r="CZ299" s="4">
        <v>9.0399999999999994E-2</v>
      </c>
      <c r="DA299" s="4">
        <v>0.1105</v>
      </c>
      <c r="DB299" s="4">
        <v>0.1172</v>
      </c>
      <c r="DC299" s="4">
        <v>0.11559999999999999</v>
      </c>
      <c r="DD299" s="4">
        <v>0.15540000000000001</v>
      </c>
      <c r="DE299" s="4">
        <v>0.1545</v>
      </c>
      <c r="DF299" s="4">
        <v>0.15310000000000001</v>
      </c>
      <c r="DG299" s="4">
        <v>0.15529999999999999</v>
      </c>
      <c r="DH299" s="4">
        <v>0.1215</v>
      </c>
      <c r="DI299" s="4">
        <v>0.14030000000000001</v>
      </c>
      <c r="DJ299" s="4">
        <v>0.15029999999999999</v>
      </c>
      <c r="DK299" s="4">
        <v>0.14399999999999999</v>
      </c>
      <c r="DL299" s="4">
        <v>0.15290000000000001</v>
      </c>
      <c r="DM299" s="4">
        <v>0.15390000000000001</v>
      </c>
    </row>
    <row r="300" spans="1:118" x14ac:dyDescent="0.45">
      <c r="A300" s="3" t="s">
        <v>27</v>
      </c>
      <c r="B300" t="s">
        <v>62</v>
      </c>
      <c r="C300" s="4">
        <v>8.9999999999999993E-3</v>
      </c>
      <c r="D300" s="4">
        <v>1.0999999999999999E-2</v>
      </c>
      <c r="E300" s="4">
        <v>1.2E-2</v>
      </c>
      <c r="F300" s="4">
        <v>1.0999999999999999E-2</v>
      </c>
      <c r="G300" s="4">
        <v>0.01</v>
      </c>
      <c r="H300" s="4">
        <v>1.0999999999999999E-2</v>
      </c>
      <c r="I300" s="4">
        <v>0.01</v>
      </c>
      <c r="J300" s="4">
        <v>8.9999999999999993E-3</v>
      </c>
      <c r="K300" s="4">
        <v>8.9999999999999993E-3</v>
      </c>
      <c r="L300" s="4">
        <v>8.9999999999999993E-3</v>
      </c>
      <c r="M300" s="4">
        <v>1.2E-2</v>
      </c>
      <c r="N300" s="4">
        <v>1.6E-2</v>
      </c>
      <c r="O300" s="4">
        <v>1.4E-2</v>
      </c>
      <c r="P300" s="4">
        <v>0.02</v>
      </c>
      <c r="Q300" s="4">
        <v>0.02</v>
      </c>
      <c r="R300" s="4">
        <v>2.1999999999999999E-2</v>
      </c>
      <c r="S300" s="4">
        <v>2.5000000000000001E-2</v>
      </c>
      <c r="T300" s="4">
        <v>2.1999999999999999E-2</v>
      </c>
      <c r="U300" s="4">
        <v>2.7E-2</v>
      </c>
      <c r="V300" s="4">
        <v>1.4999999999999999E-2</v>
      </c>
      <c r="W300" s="4">
        <v>1.0999999999999999E-2</v>
      </c>
      <c r="X300" s="4">
        <v>1.0999999999999999E-2</v>
      </c>
      <c r="Y300" s="4">
        <v>1.2E-2</v>
      </c>
      <c r="Z300" s="4">
        <v>1.0999999999999999E-2</v>
      </c>
      <c r="AA300" s="4">
        <v>0.01</v>
      </c>
      <c r="AB300" s="4">
        <v>8.9999999999999993E-3</v>
      </c>
      <c r="AC300" s="4">
        <v>8.9999999999999993E-3</v>
      </c>
      <c r="AD300" s="4">
        <v>0.01</v>
      </c>
      <c r="AE300" s="4">
        <v>8.9999999999999993E-3</v>
      </c>
      <c r="AF300" s="4">
        <v>8.9999999999999993E-3</v>
      </c>
      <c r="AG300" s="4">
        <v>7.0000000000000001E-3</v>
      </c>
      <c r="AH300" s="4">
        <v>8.0000000000000002E-3</v>
      </c>
      <c r="AI300" s="4">
        <v>8.0000000000000002E-3</v>
      </c>
      <c r="AJ300" s="4">
        <v>7.0000000000000001E-3</v>
      </c>
      <c r="AK300" s="4">
        <v>7.0000000000000001E-3</v>
      </c>
      <c r="AL300" s="4">
        <v>7.0000000000000001E-3</v>
      </c>
      <c r="AM300" s="4">
        <v>6.0000000000000001E-3</v>
      </c>
      <c r="AN300" s="4">
        <v>6.0000000000000001E-3</v>
      </c>
      <c r="AO300" s="4">
        <v>5.0000000000000001E-3</v>
      </c>
      <c r="AP300" s="4">
        <v>5.0000000000000001E-3</v>
      </c>
      <c r="AQ300" s="4">
        <v>4.0000000000000001E-3</v>
      </c>
      <c r="AR300" s="4">
        <v>4.0000000000000001E-3</v>
      </c>
      <c r="AS300" s="4">
        <v>4.0000000000000001E-3</v>
      </c>
      <c r="AT300" s="4">
        <v>4.0000000000000001E-3</v>
      </c>
      <c r="AU300" s="4">
        <v>5.0000000000000001E-3</v>
      </c>
      <c r="AV300" s="4">
        <v>5.0000000000000001E-3</v>
      </c>
      <c r="AW300" s="4">
        <v>5.0000000000000001E-3</v>
      </c>
      <c r="AX300" s="4">
        <v>6.0000000000000001E-3</v>
      </c>
      <c r="AY300" s="4">
        <v>7.0000000000000001E-3</v>
      </c>
      <c r="AZ300" s="4">
        <v>7.0000000000000001E-3</v>
      </c>
      <c r="BA300" s="4">
        <v>8.9999999999999993E-3</v>
      </c>
      <c r="BB300" s="4">
        <v>8.9999999999999993E-3</v>
      </c>
      <c r="BC300" s="4">
        <v>7.0000000000000001E-3</v>
      </c>
      <c r="BD300" s="4">
        <v>1.0999999999999999E-2</v>
      </c>
      <c r="BE300" s="4">
        <v>1.0999999999999999E-2</v>
      </c>
      <c r="BF300" s="4">
        <v>8.9999999999999993E-3</v>
      </c>
      <c r="BG300" s="4">
        <v>0.01</v>
      </c>
      <c r="BH300" s="4">
        <v>8.9999999999999993E-3</v>
      </c>
      <c r="BI300" s="4">
        <v>8.9999999999999993E-3</v>
      </c>
      <c r="BJ300" s="4">
        <v>0.01</v>
      </c>
      <c r="BK300" s="4">
        <v>0.01</v>
      </c>
      <c r="BL300" s="4">
        <v>8.9999999999999993E-3</v>
      </c>
      <c r="BM300" s="4">
        <v>8.9999999999999993E-3</v>
      </c>
      <c r="BN300" s="4">
        <v>0.01</v>
      </c>
      <c r="BO300" s="4">
        <v>8.9999999999999993E-3</v>
      </c>
      <c r="BP300" s="4">
        <v>8.9999999999999993E-3</v>
      </c>
      <c r="BQ300" s="4">
        <v>8.0000000000000002E-3</v>
      </c>
      <c r="BR300" s="4">
        <v>8.9999999999999993E-3</v>
      </c>
      <c r="BS300" s="4">
        <v>3.5999999999999997E-2</v>
      </c>
      <c r="BT300" s="4">
        <v>3.1E-2</v>
      </c>
      <c r="BU300" s="4">
        <v>3.4000000000000002E-2</v>
      </c>
      <c r="BV300" s="4">
        <v>3.2000000000000001E-2</v>
      </c>
      <c r="BW300" s="4">
        <v>8.9999999999999993E-3</v>
      </c>
      <c r="BX300" s="4">
        <v>0.01</v>
      </c>
      <c r="BY300" s="4">
        <v>8.9999999999999993E-3</v>
      </c>
      <c r="BZ300" s="4">
        <v>8.9999999999999993E-3</v>
      </c>
      <c r="CA300" s="4">
        <v>2.8000000000000001E-2</v>
      </c>
      <c r="CB300" s="4">
        <v>2.9000000000000001E-2</v>
      </c>
      <c r="CC300" s="4">
        <v>2.8000000000000001E-2</v>
      </c>
      <c r="CD300" s="4">
        <v>2.7E-2</v>
      </c>
      <c r="CE300" s="4">
        <v>8.9999999999999993E-3</v>
      </c>
      <c r="CF300" s="4">
        <v>8.9999999999999993E-3</v>
      </c>
      <c r="CG300" s="4">
        <v>8.0000000000000002E-3</v>
      </c>
      <c r="CH300" s="4">
        <v>1.7000000000000001E-2</v>
      </c>
      <c r="CI300" s="4">
        <v>2.3E-2</v>
      </c>
      <c r="CJ300" s="4">
        <v>2.1999999999999999E-2</v>
      </c>
      <c r="CK300" s="4">
        <v>2.9000000000000001E-2</v>
      </c>
      <c r="CL300" s="4">
        <v>2.3E-2</v>
      </c>
      <c r="CM300" s="4">
        <v>2.1999999999999999E-2</v>
      </c>
      <c r="CN300" s="4">
        <v>2.1000000000000001E-2</v>
      </c>
      <c r="CO300" s="4">
        <v>2.1999999999999999E-2</v>
      </c>
      <c r="CP300" s="4">
        <v>2.5999999999999999E-2</v>
      </c>
      <c r="CQ300" s="4">
        <v>2.8000000000000001E-2</v>
      </c>
      <c r="CR300" s="4">
        <v>2.5000000000000001E-2</v>
      </c>
      <c r="CS300" s="4">
        <v>2.4E-2</v>
      </c>
      <c r="CT300" s="4">
        <v>1.7000000000000001E-2</v>
      </c>
      <c r="CU300" s="4">
        <v>2.4E-2</v>
      </c>
      <c r="CV300" s="4">
        <v>3.2000000000000001E-2</v>
      </c>
      <c r="CW300" s="4">
        <v>2.1000000000000001E-2</v>
      </c>
      <c r="CX300" s="4">
        <v>0.02</v>
      </c>
      <c r="CY300" s="4">
        <v>7.0000000000000001E-3</v>
      </c>
      <c r="CZ300" s="4">
        <v>6.0000000000000001E-3</v>
      </c>
      <c r="DA300" s="4">
        <v>1.2999999999999999E-2</v>
      </c>
      <c r="DB300" s="4">
        <v>1.4E-2</v>
      </c>
      <c r="DC300" s="4">
        <v>2.4E-2</v>
      </c>
      <c r="DD300" s="4">
        <v>0.02</v>
      </c>
      <c r="DE300" s="4">
        <v>2.1999999999999999E-2</v>
      </c>
      <c r="DF300" s="4">
        <v>2.4E-2</v>
      </c>
      <c r="DG300" s="4">
        <v>1.2E-2</v>
      </c>
      <c r="DH300" s="4">
        <v>2.1999999999999999E-2</v>
      </c>
      <c r="DI300" s="4">
        <v>1.4999999999999999E-2</v>
      </c>
      <c r="DJ300" s="4">
        <v>2.1999999999999999E-2</v>
      </c>
      <c r="DK300" s="4">
        <v>2.7E-2</v>
      </c>
      <c r="DL300" s="4">
        <v>1.6E-2</v>
      </c>
      <c r="DM300" s="4">
        <v>2.5000000000000001E-2</v>
      </c>
      <c r="DN300" s="4">
        <v>1.1999999999999999E-3</v>
      </c>
    </row>
    <row r="301" spans="1:118" x14ac:dyDescent="0.45">
      <c r="A301" s="3" t="s">
        <v>27</v>
      </c>
      <c r="B301" t="s">
        <v>63</v>
      </c>
      <c r="D301" s="4">
        <v>0.16700000000000001</v>
      </c>
      <c r="E301" s="4">
        <v>0.13900000000000001</v>
      </c>
      <c r="F301" s="4">
        <v>0.122</v>
      </c>
      <c r="G301" s="4">
        <v>0.11600000000000001</v>
      </c>
      <c r="H301" s="4">
        <v>0.113</v>
      </c>
      <c r="I301" s="4">
        <v>0.16200000000000001</v>
      </c>
      <c r="J301" s="4">
        <v>0.128</v>
      </c>
      <c r="K301" s="4">
        <v>0.13600000000000001</v>
      </c>
      <c r="L301" s="4">
        <v>0.16700000000000001</v>
      </c>
      <c r="M301" s="4">
        <v>0.189</v>
      </c>
      <c r="N301" s="4">
        <v>0.318</v>
      </c>
      <c r="O301" s="4">
        <v>-1.167</v>
      </c>
      <c r="P301" s="4">
        <v>-2.6669999999999998</v>
      </c>
      <c r="Q301" s="4">
        <v>0.61499999999999999</v>
      </c>
      <c r="R301" s="4">
        <v>-8</v>
      </c>
      <c r="S301" s="4">
        <v>-8.6999999999999994E-2</v>
      </c>
      <c r="T301" s="4">
        <v>0.8</v>
      </c>
      <c r="U301" s="4">
        <v>0.53300000000000003</v>
      </c>
      <c r="V301" s="4">
        <v>0.5</v>
      </c>
      <c r="W301" s="4">
        <v>0.19500000000000001</v>
      </c>
      <c r="X301" s="4">
        <v>0.36399999999999999</v>
      </c>
      <c r="Y301" s="4">
        <v>0.42099999999999999</v>
      </c>
      <c r="Z301" s="4">
        <v>-8.4000000000000005E-2</v>
      </c>
      <c r="AA301" s="4">
        <v>-6.3E-2</v>
      </c>
      <c r="AB301" s="4">
        <v>0.13100000000000001</v>
      </c>
      <c r="AC301" s="4">
        <v>0.16700000000000001</v>
      </c>
      <c r="AD301" s="4">
        <v>0.113</v>
      </c>
      <c r="AE301" s="4">
        <v>6.6000000000000003E-2</v>
      </c>
      <c r="AF301" s="4">
        <v>7.8E-2</v>
      </c>
      <c r="AG301" s="4">
        <v>0.06</v>
      </c>
      <c r="AH301" s="4">
        <v>7.3999999999999996E-2</v>
      </c>
      <c r="AI301" s="4">
        <v>6.0999999999999999E-2</v>
      </c>
      <c r="AJ301" s="4">
        <v>4.9000000000000002E-2</v>
      </c>
      <c r="AK301" s="4">
        <v>5.1999999999999998E-2</v>
      </c>
      <c r="AL301" s="4">
        <v>5.8999999999999997E-2</v>
      </c>
      <c r="AM301" s="4">
        <v>4.9000000000000002E-2</v>
      </c>
      <c r="AN301" s="4">
        <v>5.2999999999999999E-2</v>
      </c>
      <c r="AO301" s="4">
        <v>4.8000000000000001E-2</v>
      </c>
      <c r="AP301" s="4">
        <v>5.2999999999999999E-2</v>
      </c>
      <c r="AQ301" s="4">
        <v>3.9E-2</v>
      </c>
      <c r="AR301" s="4">
        <v>4.8000000000000001E-2</v>
      </c>
      <c r="AS301" s="4">
        <v>4.7E-2</v>
      </c>
      <c r="AT301" s="4">
        <v>4.3999999999999997E-2</v>
      </c>
      <c r="AU301" s="4">
        <v>3.9E-2</v>
      </c>
      <c r="AV301" s="4">
        <v>5.1999999999999998E-2</v>
      </c>
      <c r="AW301" s="4">
        <v>5.1999999999999998E-2</v>
      </c>
      <c r="AX301" s="4">
        <v>5.1999999999999998E-2</v>
      </c>
      <c r="AY301" s="4">
        <v>4.4999999999999998E-2</v>
      </c>
      <c r="AZ301" s="4">
        <v>4.7E-2</v>
      </c>
      <c r="BA301" s="4">
        <v>0.127</v>
      </c>
      <c r="BB301" s="4">
        <v>-0.36</v>
      </c>
      <c r="BC301" s="4">
        <v>0.24299999999999999</v>
      </c>
      <c r="BD301" s="4">
        <v>-0.46200000000000002</v>
      </c>
      <c r="BE301" s="4">
        <v>9.9000000000000005E-2</v>
      </c>
      <c r="BF301" s="4">
        <v>9.9000000000000005E-2</v>
      </c>
      <c r="BG301" s="4">
        <v>7.1999999999999995E-2</v>
      </c>
      <c r="BH301" s="4">
        <v>7.9000000000000001E-2</v>
      </c>
      <c r="BI301" s="4">
        <v>9.7000000000000003E-2</v>
      </c>
      <c r="BJ301" s="4">
        <v>0.111</v>
      </c>
      <c r="BK301" s="4">
        <v>8.2000000000000003E-2</v>
      </c>
      <c r="BL301" s="4">
        <v>8.5999999999999993E-2</v>
      </c>
      <c r="BM301" s="4">
        <v>0.14000000000000001</v>
      </c>
      <c r="BN301" s="4">
        <v>0.14699999999999999</v>
      </c>
      <c r="BO301" s="4">
        <v>9.5000000000000001E-2</v>
      </c>
      <c r="BP301" s="4">
        <v>8.3000000000000004E-2</v>
      </c>
      <c r="BQ301" s="4">
        <v>0.115</v>
      </c>
      <c r="BR301" s="4">
        <v>0.123</v>
      </c>
      <c r="BS301" s="4">
        <v>0.9</v>
      </c>
      <c r="BT301" s="4">
        <v>0.106</v>
      </c>
      <c r="BU301" s="4">
        <v>0.11899999999999999</v>
      </c>
      <c r="BV301" s="4">
        <v>0.1</v>
      </c>
      <c r="BW301" s="4">
        <v>0.105</v>
      </c>
      <c r="BX301" s="4">
        <v>7.6999999999999999E-2</v>
      </c>
      <c r="BY301" s="4">
        <v>7.9000000000000001E-2</v>
      </c>
      <c r="BZ301" s="4">
        <v>7.4999999999999997E-2</v>
      </c>
      <c r="CA301" s="4">
        <v>1.2749999999999999</v>
      </c>
      <c r="CB301" s="4">
        <v>0.11799999999999999</v>
      </c>
      <c r="CC301" s="4">
        <v>0.123</v>
      </c>
      <c r="CD301" s="4">
        <v>9.8000000000000004E-2</v>
      </c>
      <c r="CE301" s="4">
        <v>0.13600000000000001</v>
      </c>
      <c r="CF301" s="4">
        <v>0.125</v>
      </c>
      <c r="CG301" s="4">
        <v>0.14799999999999999</v>
      </c>
      <c r="CH301" s="4">
        <v>0.35099999999999998</v>
      </c>
      <c r="CI301" s="4">
        <v>0.505</v>
      </c>
      <c r="CJ301" s="4">
        <v>0.13</v>
      </c>
      <c r="CK301" s="4">
        <v>0.73599999999999999</v>
      </c>
      <c r="CL301" s="4">
        <v>0.107</v>
      </c>
      <c r="CM301" s="4">
        <v>0.52300000000000002</v>
      </c>
      <c r="CN301" s="4">
        <v>0.105</v>
      </c>
      <c r="CO301" s="4">
        <v>0.45700000000000002</v>
      </c>
      <c r="CP301" s="4">
        <v>0.51100000000000001</v>
      </c>
      <c r="CQ301" s="4">
        <v>0.629</v>
      </c>
      <c r="CR301" s="4">
        <v>0.104</v>
      </c>
      <c r="CS301" s="4">
        <v>0.53500000000000003</v>
      </c>
      <c r="CT301" s="4">
        <v>0.127</v>
      </c>
      <c r="CU301" s="4">
        <v>1.3640000000000001</v>
      </c>
      <c r="CV301" s="4">
        <v>-5.444</v>
      </c>
      <c r="CW301" s="4">
        <v>0.314</v>
      </c>
      <c r="CX301" s="4">
        <v>0.14599999999999999</v>
      </c>
      <c r="CY301" s="4">
        <v>7.1999999999999995E-2</v>
      </c>
      <c r="CZ301" s="4">
        <v>9.6000000000000002E-2</v>
      </c>
      <c r="DA301" s="4">
        <v>0.49399999999999999</v>
      </c>
      <c r="DB301" s="4">
        <v>9.2999999999999999E-2</v>
      </c>
      <c r="DC301" s="4">
        <v>0.70399999999999996</v>
      </c>
      <c r="DD301" s="4">
        <v>4.1000000000000002E-2</v>
      </c>
      <c r="DE301" s="4">
        <v>0.92400000000000004</v>
      </c>
      <c r="DF301" s="4">
        <v>0.121</v>
      </c>
      <c r="DG301" s="4">
        <v>7.2999999999999995E-2</v>
      </c>
      <c r="DH301" s="4">
        <v>0.56100000000000005</v>
      </c>
      <c r="DI301" s="4">
        <v>8.3000000000000004E-2</v>
      </c>
      <c r="DJ301" s="4">
        <v>0.49199999999999999</v>
      </c>
      <c r="DK301" s="4">
        <v>0.41199999999999998</v>
      </c>
      <c r="DL301" s="4">
        <v>6.6000000000000003E-2</v>
      </c>
      <c r="DM301" s="4">
        <v>0.44400000000000001</v>
      </c>
      <c r="DN301" s="4">
        <v>1.8499999999999999E-2</v>
      </c>
    </row>
    <row r="302" spans="1:118" x14ac:dyDescent="0.45">
      <c r="A302" s="3" t="s">
        <v>27</v>
      </c>
      <c r="B302" t="s">
        <v>60</v>
      </c>
      <c r="H302" s="4">
        <v>2.6599999999999999E-2</v>
      </c>
      <c r="I302" s="4">
        <v>6.4999999999999997E-3</v>
      </c>
      <c r="J302" s="4">
        <v>-2.7000000000000001E-3</v>
      </c>
      <c r="K302" s="4">
        <v>-2.8999999999999998E-3</v>
      </c>
      <c r="L302" s="4">
        <v>-2.69E-2</v>
      </c>
      <c r="M302" s="4">
        <v>9.7000000000000003E-3</v>
      </c>
      <c r="N302" s="4">
        <v>5.4300000000000001E-2</v>
      </c>
      <c r="O302" s="4">
        <v>0.1036</v>
      </c>
      <c r="P302" s="4">
        <v>0.13830000000000001</v>
      </c>
      <c r="Q302" s="4">
        <v>0.12239999999999999</v>
      </c>
      <c r="R302" s="4">
        <v>9.9400000000000002E-2</v>
      </c>
      <c r="S302" s="4">
        <v>3.2899999999999999E-2</v>
      </c>
      <c r="T302" s="4">
        <v>3.1099999999999999E-2</v>
      </c>
      <c r="U302" s="4">
        <v>1.15E-2</v>
      </c>
      <c r="V302" s="4">
        <v>5.9999999999999995E-4</v>
      </c>
      <c r="W302" s="4">
        <v>4.4999999999999997E-3</v>
      </c>
      <c r="X302" s="4">
        <v>-0.1003</v>
      </c>
      <c r="Y302" s="4">
        <v>-0.16500000000000001</v>
      </c>
      <c r="Z302" s="4">
        <v>-0.16450000000000001</v>
      </c>
      <c r="AA302" s="4">
        <v>-0.2923</v>
      </c>
      <c r="AB302" s="4">
        <v>-0.22639999999999999</v>
      </c>
      <c r="AC302" s="4">
        <v>-0.16239999999999999</v>
      </c>
      <c r="AD302" s="4">
        <v>-0.15329999999999999</v>
      </c>
      <c r="AE302" s="4">
        <v>-1.5900000000000001E-2</v>
      </c>
      <c r="AF302" s="4">
        <v>-0.10290000000000001</v>
      </c>
      <c r="AG302" s="4">
        <v>-0.1076</v>
      </c>
      <c r="AH302" s="4">
        <v>-0.12740000000000001</v>
      </c>
      <c r="AI302" s="4">
        <v>-0.1081</v>
      </c>
      <c r="AJ302" s="4">
        <v>-1.8599999999999998E-2</v>
      </c>
      <c r="AK302" s="4">
        <v>-0.01</v>
      </c>
      <c r="AL302" s="4">
        <v>-2.8999999999999998E-3</v>
      </c>
      <c r="AM302" s="4">
        <v>-8.0000000000000002E-3</v>
      </c>
      <c r="AN302" s="4">
        <v>-1.32E-2</v>
      </c>
      <c r="AO302" s="4">
        <v>-8.0999999999999996E-3</v>
      </c>
      <c r="AP302" s="4">
        <v>-1.1299999999999999E-2</v>
      </c>
      <c r="AQ302" s="4">
        <v>-9.7000000000000003E-3</v>
      </c>
      <c r="AR302" s="4">
        <v>-1.32E-2</v>
      </c>
      <c r="AS302" s="4">
        <v>-1.15E-2</v>
      </c>
      <c r="AT302" s="4">
        <v>-2.8999999999999998E-3</v>
      </c>
      <c r="AU302" s="4">
        <v>-2.5000000000000001E-3</v>
      </c>
      <c r="AV302" s="4">
        <v>1.2999999999999999E-3</v>
      </c>
      <c r="AW302" s="4">
        <v>-1.03E-2</v>
      </c>
      <c r="AX302" s="4">
        <v>2.1299999999999999E-2</v>
      </c>
      <c r="AY302" s="4">
        <v>4.4499999999999998E-2</v>
      </c>
      <c r="AZ302" s="4">
        <v>9.0399999999999994E-2</v>
      </c>
      <c r="BA302" s="4">
        <v>0.14829999999999999</v>
      </c>
      <c r="BB302" s="4">
        <v>0.1303</v>
      </c>
      <c r="BC302" s="4">
        <v>0.11940000000000001</v>
      </c>
      <c r="BD302" s="4">
        <v>8.5599999999999996E-2</v>
      </c>
      <c r="BE302" s="4">
        <v>4.2999999999999997E-2</v>
      </c>
      <c r="BF302" s="4">
        <v>1.7100000000000001E-2</v>
      </c>
      <c r="BG302" s="4">
        <v>3.0999999999999999E-3</v>
      </c>
      <c r="BH302" s="4">
        <v>5.4199999999999998E-2</v>
      </c>
      <c r="BI302" s="4">
        <v>4.3999999999999997E-2</v>
      </c>
      <c r="BJ302" s="4">
        <v>7.2800000000000004E-2</v>
      </c>
      <c r="BK302" s="4">
        <v>9.7699999999999995E-2</v>
      </c>
      <c r="BL302" s="4">
        <v>7.6999999999999999E-2</v>
      </c>
      <c r="BM302" s="4">
        <v>7.3899999999999993E-2</v>
      </c>
      <c r="BN302" s="4">
        <v>5.5899999999999998E-2</v>
      </c>
      <c r="BO302" s="4">
        <v>5.4699999999999999E-2</v>
      </c>
      <c r="BP302" s="4">
        <v>2.2499999999999999E-2</v>
      </c>
      <c r="BQ302" s="4">
        <v>2.3400000000000001E-2</v>
      </c>
      <c r="BR302" s="4">
        <v>2.1399999999999999E-2</v>
      </c>
      <c r="BS302" s="4">
        <v>9.4000000000000004E-3</v>
      </c>
      <c r="BT302" s="4">
        <v>1.35E-2</v>
      </c>
      <c r="BU302" s="4">
        <v>1.6500000000000001E-2</v>
      </c>
      <c r="BV302" s="4">
        <v>1.3299999999999999E-2</v>
      </c>
      <c r="BW302" s="4">
        <v>5.5999999999999999E-3</v>
      </c>
      <c r="BX302" s="4">
        <v>5.5E-2</v>
      </c>
      <c r="BY302" s="4">
        <v>6.1499999999999999E-2</v>
      </c>
      <c r="BZ302" s="4">
        <v>5.7599999999999998E-2</v>
      </c>
      <c r="CA302" s="4">
        <v>6.0299999999999999E-2</v>
      </c>
      <c r="CB302" s="4">
        <v>2.12E-2</v>
      </c>
      <c r="CC302" s="4">
        <v>2.2100000000000002E-2</v>
      </c>
      <c r="CD302" s="4">
        <v>3.27E-2</v>
      </c>
      <c r="CE302" s="4">
        <v>2.86E-2</v>
      </c>
      <c r="CF302" s="4">
        <v>2.5600000000000001E-2</v>
      </c>
      <c r="CG302" s="4">
        <v>1.7899999999999999E-2</v>
      </c>
      <c r="CH302" s="4">
        <v>5.0000000000000001E-3</v>
      </c>
      <c r="CI302" s="4">
        <v>1.55E-2</v>
      </c>
      <c r="CJ302" s="4">
        <v>1.12E-2</v>
      </c>
      <c r="CK302" s="4">
        <v>1.12E-2</v>
      </c>
      <c r="CL302" s="4">
        <v>1.2E-2</v>
      </c>
      <c r="CM302" s="4">
        <v>-3.5000000000000001E-3</v>
      </c>
      <c r="CN302" s="4">
        <v>-2.7000000000000001E-3</v>
      </c>
      <c r="CO302" s="4">
        <v>-3.5999999999999999E-3</v>
      </c>
      <c r="CP302" s="4">
        <v>-4.4000000000000003E-3</v>
      </c>
      <c r="CQ302" s="4">
        <v>-2.7000000000000001E-3</v>
      </c>
      <c r="CR302" s="4">
        <v>-3.8999999999999998E-3</v>
      </c>
      <c r="CS302" s="4">
        <v>-3.3999999999999998E-3</v>
      </c>
      <c r="CT302" s="4">
        <v>-2.5000000000000001E-3</v>
      </c>
      <c r="CU302" s="4">
        <v>-2.7000000000000001E-3</v>
      </c>
      <c r="CV302" s="4">
        <v>-2.2000000000000001E-3</v>
      </c>
      <c r="CW302" s="4">
        <v>2.4E-2</v>
      </c>
      <c r="CX302" s="4">
        <v>2.8199999999999999E-2</v>
      </c>
      <c r="CY302" s="4">
        <v>2.9700000000000001E-2</v>
      </c>
      <c r="CZ302" s="4">
        <v>3.3000000000000002E-2</v>
      </c>
      <c r="DA302" s="4">
        <v>7.4999999999999997E-3</v>
      </c>
      <c r="DB302" s="4">
        <v>2.7000000000000001E-3</v>
      </c>
      <c r="DC302" s="4">
        <v>8.8999999999999999E-3</v>
      </c>
      <c r="DD302" s="4">
        <v>3.2000000000000002E-3</v>
      </c>
      <c r="DE302" s="4">
        <v>3.3E-3</v>
      </c>
      <c r="DF302" s="4">
        <v>3.8E-3</v>
      </c>
      <c r="DG302" s="4">
        <v>-1.9E-3</v>
      </c>
      <c r="DH302" s="4">
        <v>6.6E-3</v>
      </c>
      <c r="DI302" s="4">
        <v>1.67E-2</v>
      </c>
      <c r="DJ302" s="4">
        <v>2.92E-2</v>
      </c>
      <c r="DK302" s="4">
        <v>2.86E-2</v>
      </c>
      <c r="DL302" s="4">
        <v>2.6200000000000001E-2</v>
      </c>
      <c r="DM302" s="4">
        <v>1.9599999999999999E-2</v>
      </c>
      <c r="DN302" s="4">
        <v>2.0400000000000001E-2</v>
      </c>
    </row>
    <row r="303" spans="1:118" x14ac:dyDescent="0.45">
      <c r="A303" s="3" t="s">
        <v>27</v>
      </c>
      <c r="B303" t="s">
        <v>61</v>
      </c>
      <c r="C303" s="4">
        <v>8.9999999999999993E-3</v>
      </c>
      <c r="D303" s="4">
        <v>1.0999999999999999E-2</v>
      </c>
      <c r="E303" s="4">
        <v>1.2E-2</v>
      </c>
      <c r="F303" s="4">
        <v>1.0999999999999999E-2</v>
      </c>
      <c r="G303" s="4">
        <v>0.01</v>
      </c>
      <c r="H303" s="4">
        <v>3.7600000000000001E-2</v>
      </c>
      <c r="I303" s="4">
        <v>1.6500000000000001E-2</v>
      </c>
      <c r="J303" s="4">
        <v>6.3E-3</v>
      </c>
      <c r="K303" s="4">
        <v>6.1000000000000004E-3</v>
      </c>
      <c r="L303" s="4">
        <v>-1.7899999999999999E-2</v>
      </c>
      <c r="M303" s="4">
        <v>2.1700000000000001E-2</v>
      </c>
      <c r="N303" s="4">
        <v>7.0300000000000001E-2</v>
      </c>
      <c r="O303" s="4">
        <v>0.1176</v>
      </c>
      <c r="P303" s="4">
        <v>0.1583</v>
      </c>
      <c r="Q303" s="4">
        <v>0.1424</v>
      </c>
      <c r="R303" s="4">
        <v>0.12139999999999999</v>
      </c>
      <c r="S303" s="4">
        <v>5.79E-2</v>
      </c>
      <c r="T303" s="4">
        <v>5.3100000000000001E-2</v>
      </c>
      <c r="U303" s="4">
        <v>3.85E-2</v>
      </c>
      <c r="V303" s="4">
        <v>1.5599999999999999E-2</v>
      </c>
      <c r="W303" s="4">
        <v>1.55E-2</v>
      </c>
      <c r="X303" s="4">
        <v>-8.9300000000000004E-2</v>
      </c>
      <c r="Y303" s="4">
        <v>-0.153</v>
      </c>
      <c r="Z303" s="4">
        <v>-0.1535</v>
      </c>
      <c r="AA303" s="4">
        <v>-0.2823</v>
      </c>
      <c r="AB303" s="4">
        <v>-0.21740000000000001</v>
      </c>
      <c r="AC303" s="4">
        <v>-0.15340000000000001</v>
      </c>
      <c r="AD303" s="4">
        <v>-0.14330000000000001</v>
      </c>
      <c r="AE303" s="4">
        <v>-6.8999999999999999E-3</v>
      </c>
      <c r="AF303" s="4">
        <v>-9.3899999999999997E-2</v>
      </c>
      <c r="AG303" s="4">
        <v>-0.10059999999999999</v>
      </c>
      <c r="AH303" s="4">
        <v>-0.11940000000000001</v>
      </c>
      <c r="AI303" s="4">
        <v>-0.10009999999999999</v>
      </c>
      <c r="AJ303" s="4">
        <v>-1.1599999999999999E-2</v>
      </c>
      <c r="AK303" s="4">
        <v>-3.0000000000000001E-3</v>
      </c>
      <c r="AL303" s="4">
        <v>4.1000000000000003E-3</v>
      </c>
      <c r="AM303" s="4">
        <v>-2E-3</v>
      </c>
      <c r="AN303" s="4">
        <v>-7.1999999999999998E-3</v>
      </c>
      <c r="AO303" s="4">
        <v>-3.0999999999999999E-3</v>
      </c>
      <c r="AP303" s="4">
        <v>-6.3E-3</v>
      </c>
      <c r="AQ303" s="4">
        <v>-5.7000000000000002E-3</v>
      </c>
      <c r="AR303" s="4">
        <v>-9.1999999999999998E-3</v>
      </c>
      <c r="AS303" s="4">
        <v>-7.4999999999999997E-3</v>
      </c>
      <c r="AT303" s="4">
        <v>1.1000000000000001E-3</v>
      </c>
      <c r="AU303" s="4">
        <v>2.5000000000000001E-3</v>
      </c>
      <c r="AV303" s="4">
        <v>6.3E-3</v>
      </c>
      <c r="AW303" s="4">
        <v>-5.3E-3</v>
      </c>
      <c r="AX303" s="4">
        <v>2.7300000000000001E-2</v>
      </c>
      <c r="AY303" s="4">
        <v>5.1499999999999997E-2</v>
      </c>
      <c r="AZ303" s="4">
        <v>9.74E-2</v>
      </c>
      <c r="BA303" s="4">
        <v>0.1573</v>
      </c>
      <c r="BB303" s="4">
        <v>0.13930000000000001</v>
      </c>
      <c r="BC303" s="4">
        <v>0.12640000000000001</v>
      </c>
      <c r="BD303" s="4">
        <v>9.6600000000000005E-2</v>
      </c>
      <c r="BE303" s="4">
        <v>5.3999999999999999E-2</v>
      </c>
      <c r="BF303" s="4">
        <v>2.6100000000000002E-2</v>
      </c>
      <c r="BG303" s="4">
        <v>1.3100000000000001E-2</v>
      </c>
      <c r="BH303" s="4">
        <v>6.3200000000000006E-2</v>
      </c>
      <c r="BI303" s="4">
        <v>5.2999999999999999E-2</v>
      </c>
      <c r="BJ303" s="4">
        <v>8.2799999999999999E-2</v>
      </c>
      <c r="BK303" s="4">
        <v>0.1077</v>
      </c>
      <c r="BL303" s="4">
        <v>8.5999999999999993E-2</v>
      </c>
      <c r="BM303" s="4">
        <v>8.2900000000000001E-2</v>
      </c>
      <c r="BN303" s="4">
        <v>6.59E-2</v>
      </c>
      <c r="BO303" s="4">
        <v>6.3700000000000007E-2</v>
      </c>
      <c r="BP303" s="4">
        <v>3.15E-2</v>
      </c>
      <c r="BQ303" s="4">
        <v>3.1399999999999997E-2</v>
      </c>
      <c r="BR303" s="4">
        <v>3.04E-2</v>
      </c>
      <c r="BS303" s="4">
        <v>4.5400000000000003E-2</v>
      </c>
      <c r="BT303" s="4">
        <v>4.4499999999999998E-2</v>
      </c>
      <c r="BU303" s="4">
        <v>5.0500000000000003E-2</v>
      </c>
      <c r="BV303" s="4">
        <v>4.53E-2</v>
      </c>
      <c r="BW303" s="4">
        <v>1.46E-2</v>
      </c>
      <c r="BX303" s="4">
        <v>6.5000000000000002E-2</v>
      </c>
      <c r="BY303" s="4">
        <v>7.0499999999999993E-2</v>
      </c>
      <c r="BZ303" s="4">
        <v>6.6600000000000006E-2</v>
      </c>
      <c r="CA303" s="4">
        <v>8.8300000000000003E-2</v>
      </c>
      <c r="CB303" s="4">
        <v>5.0200000000000002E-2</v>
      </c>
      <c r="CC303" s="4">
        <v>5.0099999999999999E-2</v>
      </c>
      <c r="CD303" s="4">
        <v>5.9700000000000003E-2</v>
      </c>
      <c r="CE303" s="4">
        <v>3.7600000000000001E-2</v>
      </c>
      <c r="CF303" s="4">
        <v>3.4599999999999999E-2</v>
      </c>
      <c r="CG303" s="4">
        <v>2.5899999999999999E-2</v>
      </c>
      <c r="CH303" s="4">
        <v>2.1999999999999999E-2</v>
      </c>
      <c r="CI303" s="4">
        <v>3.85E-2</v>
      </c>
      <c r="CJ303" s="4">
        <v>3.32E-2</v>
      </c>
      <c r="CK303" s="4">
        <v>4.02E-2</v>
      </c>
      <c r="CL303" s="4">
        <v>3.5000000000000003E-2</v>
      </c>
      <c r="CM303" s="4">
        <v>1.8499999999999999E-2</v>
      </c>
      <c r="CN303" s="4">
        <v>1.83E-2</v>
      </c>
      <c r="CO303" s="4">
        <v>1.84E-2</v>
      </c>
      <c r="CP303" s="4">
        <v>2.1600000000000001E-2</v>
      </c>
      <c r="CQ303" s="4">
        <v>2.53E-2</v>
      </c>
      <c r="CR303" s="4">
        <v>2.1100000000000001E-2</v>
      </c>
      <c r="CS303" s="4">
        <v>2.06E-2</v>
      </c>
      <c r="CT303" s="4">
        <v>1.4500000000000001E-2</v>
      </c>
      <c r="CU303" s="4">
        <v>2.1299999999999999E-2</v>
      </c>
      <c r="CV303" s="4">
        <v>2.98E-2</v>
      </c>
      <c r="CW303" s="4">
        <v>4.4999999999999998E-2</v>
      </c>
      <c r="CX303" s="4">
        <v>4.82E-2</v>
      </c>
      <c r="CY303" s="4">
        <v>3.6700000000000003E-2</v>
      </c>
      <c r="CZ303" s="4">
        <v>3.9E-2</v>
      </c>
      <c r="DA303" s="4">
        <v>2.0500000000000001E-2</v>
      </c>
      <c r="DB303" s="4">
        <v>1.67E-2</v>
      </c>
      <c r="DC303" s="4">
        <v>3.2899999999999999E-2</v>
      </c>
      <c r="DD303" s="4">
        <v>2.3199999999999998E-2</v>
      </c>
      <c r="DE303" s="4">
        <v>2.53E-2</v>
      </c>
      <c r="DF303" s="4">
        <v>2.7799999999999998E-2</v>
      </c>
      <c r="DG303" s="4">
        <v>1.01E-2</v>
      </c>
      <c r="DH303" s="4">
        <v>2.86E-2</v>
      </c>
      <c r="DI303" s="4">
        <v>3.1699999999999999E-2</v>
      </c>
      <c r="DJ303" s="4">
        <v>5.1200000000000002E-2</v>
      </c>
      <c r="DK303" s="4">
        <v>5.5599999999999997E-2</v>
      </c>
      <c r="DL303" s="4">
        <v>4.2200000000000001E-2</v>
      </c>
      <c r="DM303" s="4">
        <v>4.4600000000000001E-2</v>
      </c>
      <c r="DN303" s="4">
        <v>2.1600000000000001E-2</v>
      </c>
    </row>
    <row r="304" spans="1:118" x14ac:dyDescent="0.45">
      <c r="A304" s="2" t="s">
        <v>28</v>
      </c>
      <c r="B304" t="s">
        <v>49</v>
      </c>
      <c r="G304">
        <v>2082</v>
      </c>
      <c r="H304">
        <v>1858</v>
      </c>
      <c r="I304">
        <v>2277</v>
      </c>
      <c r="J304">
        <v>2432</v>
      </c>
      <c r="K304">
        <v>2426</v>
      </c>
      <c r="L304">
        <v>2532</v>
      </c>
      <c r="M304">
        <v>2615</v>
      </c>
      <c r="N304">
        <v>2644</v>
      </c>
      <c r="O304">
        <v>2843</v>
      </c>
      <c r="P304">
        <v>2296</v>
      </c>
      <c r="Q304">
        <v>3000</v>
      </c>
      <c r="R304">
        <v>2515</v>
      </c>
      <c r="S304">
        <v>2722</v>
      </c>
      <c r="T304">
        <v>2822</v>
      </c>
      <c r="U304">
        <v>2028</v>
      </c>
      <c r="V304">
        <v>2162</v>
      </c>
      <c r="W304">
        <v>2758</v>
      </c>
      <c r="X304">
        <v>2461</v>
      </c>
      <c r="Y304">
        <v>2592</v>
      </c>
      <c r="Z304">
        <v>2576</v>
      </c>
      <c r="AA304">
        <v>2660</v>
      </c>
      <c r="AB304">
        <v>2715</v>
      </c>
      <c r="AC304">
        <v>2421</v>
      </c>
      <c r="AD304">
        <v>2082</v>
      </c>
      <c r="AE304">
        <v>1978</v>
      </c>
      <c r="AF304">
        <v>1566</v>
      </c>
      <c r="AG304">
        <v>1832</v>
      </c>
      <c r="AH304">
        <v>2057</v>
      </c>
      <c r="AI304">
        <v>2798</v>
      </c>
      <c r="AJ304">
        <v>2910</v>
      </c>
      <c r="AK304">
        <v>2909</v>
      </c>
      <c r="AL304">
        <v>2845</v>
      </c>
      <c r="AM304">
        <v>3117</v>
      </c>
      <c r="AN304">
        <v>3126</v>
      </c>
      <c r="AO304">
        <v>3388</v>
      </c>
      <c r="AP304">
        <v>3291</v>
      </c>
      <c r="AQ304">
        <v>3103</v>
      </c>
      <c r="AR304">
        <v>3187</v>
      </c>
      <c r="AS304">
        <v>2990</v>
      </c>
      <c r="AT304">
        <v>3009</v>
      </c>
      <c r="AU304">
        <v>3364</v>
      </c>
      <c r="AV304">
        <v>3154</v>
      </c>
      <c r="AW304">
        <v>3262</v>
      </c>
      <c r="AX304">
        <v>3252</v>
      </c>
      <c r="AY304">
        <v>3108</v>
      </c>
      <c r="AZ304">
        <v>2271</v>
      </c>
      <c r="BA304">
        <v>1731</v>
      </c>
      <c r="BB304">
        <v>1565</v>
      </c>
      <c r="BC304">
        <v>993</v>
      </c>
      <c r="BD304">
        <v>871</v>
      </c>
      <c r="BE304">
        <v>751</v>
      </c>
      <c r="BF304">
        <v>1216</v>
      </c>
      <c r="BG304">
        <v>1375</v>
      </c>
      <c r="BH304">
        <v>1749</v>
      </c>
      <c r="BI304">
        <v>1599</v>
      </c>
      <c r="BJ304">
        <v>1510</v>
      </c>
      <c r="BK304">
        <v>1508</v>
      </c>
      <c r="BL304">
        <v>1886</v>
      </c>
      <c r="BM304">
        <v>1794</v>
      </c>
      <c r="BN304">
        <v>1449</v>
      </c>
      <c r="BO304">
        <v>1766</v>
      </c>
      <c r="BP304">
        <v>1828</v>
      </c>
      <c r="BQ304">
        <v>1837</v>
      </c>
      <c r="BR304">
        <v>1802</v>
      </c>
      <c r="BS304">
        <v>1721</v>
      </c>
      <c r="BT304">
        <v>1910</v>
      </c>
      <c r="BU304">
        <v>1988</v>
      </c>
      <c r="BV304">
        <v>1912</v>
      </c>
      <c r="BW304">
        <v>2276</v>
      </c>
      <c r="BX304">
        <v>2174</v>
      </c>
      <c r="BY304">
        <v>2040</v>
      </c>
      <c r="BZ304">
        <v>1799</v>
      </c>
      <c r="CA304">
        <v>1902</v>
      </c>
      <c r="CB304">
        <v>2021</v>
      </c>
      <c r="CC304">
        <v>1998</v>
      </c>
      <c r="CD304">
        <v>1832</v>
      </c>
      <c r="CE304">
        <v>1909</v>
      </c>
      <c r="CF304">
        <v>1518</v>
      </c>
      <c r="CG304">
        <v>1584</v>
      </c>
      <c r="CH304">
        <v>2011</v>
      </c>
      <c r="CI304">
        <v>2268</v>
      </c>
      <c r="CJ304">
        <v>2047</v>
      </c>
      <c r="CK304">
        <v>1980</v>
      </c>
      <c r="CL304">
        <v>2719</v>
      </c>
      <c r="CM304">
        <v>3545</v>
      </c>
      <c r="CN304">
        <v>2933</v>
      </c>
      <c r="CO304">
        <v>3899</v>
      </c>
      <c r="CP304">
        <v>5209</v>
      </c>
      <c r="CQ304">
        <v>4298</v>
      </c>
      <c r="CR304">
        <v>4931</v>
      </c>
      <c r="CS304">
        <v>5603</v>
      </c>
      <c r="CT304">
        <v>5193</v>
      </c>
      <c r="CU304">
        <v>5165</v>
      </c>
      <c r="CV304">
        <v>4958</v>
      </c>
      <c r="CW304">
        <v>4732</v>
      </c>
      <c r="CX304">
        <v>4366</v>
      </c>
      <c r="CY304">
        <v>5025</v>
      </c>
      <c r="CZ304">
        <v>5218</v>
      </c>
      <c r="DA304">
        <v>4771</v>
      </c>
      <c r="DB304">
        <v>4250</v>
      </c>
      <c r="DC304">
        <v>3742</v>
      </c>
      <c r="DD304">
        <v>3601</v>
      </c>
      <c r="DE304">
        <v>3056</v>
      </c>
      <c r="DF304">
        <v>2635</v>
      </c>
      <c r="DG304">
        <v>3143</v>
      </c>
      <c r="DH304">
        <v>3496</v>
      </c>
      <c r="DI304">
        <v>3088</v>
      </c>
      <c r="DJ304">
        <v>2692</v>
      </c>
      <c r="DK304">
        <v>3119</v>
      </c>
      <c r="DL304">
        <v>3983</v>
      </c>
      <c r="DM304">
        <v>3819</v>
      </c>
      <c r="DN304">
        <v>4040</v>
      </c>
    </row>
    <row r="305" spans="1:118" x14ac:dyDescent="0.45">
      <c r="A305" s="2" t="s">
        <v>28</v>
      </c>
      <c r="B305" t="s">
        <v>50</v>
      </c>
      <c r="K305" s="4">
        <v>0.16520000000000001</v>
      </c>
      <c r="L305" s="4">
        <v>0.3629</v>
      </c>
      <c r="M305" s="4">
        <v>0.14799999999999999</v>
      </c>
      <c r="N305" s="4">
        <v>8.6999999999999994E-2</v>
      </c>
      <c r="O305" s="4">
        <v>0.1721</v>
      </c>
      <c r="P305" s="4">
        <v>-9.3200000000000005E-2</v>
      </c>
      <c r="Q305" s="4">
        <v>0.14749999999999999</v>
      </c>
      <c r="R305" s="4">
        <v>-4.87E-2</v>
      </c>
      <c r="S305" s="4">
        <v>-4.2799999999999998E-2</v>
      </c>
      <c r="T305" s="4">
        <v>0.22919999999999999</v>
      </c>
      <c r="U305" s="4">
        <v>-0.32419999999999999</v>
      </c>
      <c r="V305" s="4">
        <v>-0.14030000000000001</v>
      </c>
      <c r="W305" s="4">
        <v>1.35E-2</v>
      </c>
      <c r="X305" s="4">
        <v>-0.12790000000000001</v>
      </c>
      <c r="Y305" s="4">
        <v>0.27829999999999999</v>
      </c>
      <c r="Z305" s="4">
        <v>0.19170000000000001</v>
      </c>
      <c r="AA305" s="4">
        <v>-3.5700000000000003E-2</v>
      </c>
      <c r="AB305" s="4">
        <v>0.1033</v>
      </c>
      <c r="AC305" s="4">
        <v>-6.6100000000000006E-2</v>
      </c>
      <c r="AD305" s="4">
        <v>-0.19170000000000001</v>
      </c>
      <c r="AE305" s="4">
        <v>-0.25650000000000001</v>
      </c>
      <c r="AF305" s="4">
        <v>-0.42320000000000002</v>
      </c>
      <c r="AG305" s="4">
        <v>-0.24340000000000001</v>
      </c>
      <c r="AH305" s="4">
        <v>-1.21E-2</v>
      </c>
      <c r="AI305" s="4">
        <v>0.41499999999999998</v>
      </c>
      <c r="AJ305" s="4">
        <v>0.85819999999999996</v>
      </c>
      <c r="AK305" s="4">
        <v>0.58840000000000003</v>
      </c>
      <c r="AL305" s="4">
        <v>0.38290000000000002</v>
      </c>
      <c r="AM305" s="4">
        <v>0.1138</v>
      </c>
      <c r="AN305" s="4">
        <v>7.4300000000000005E-2</v>
      </c>
      <c r="AO305" s="4">
        <v>0.16470000000000001</v>
      </c>
      <c r="AP305" s="4">
        <v>0.15690000000000001</v>
      </c>
      <c r="AQ305" s="4">
        <v>-4.4999999999999997E-3</v>
      </c>
      <c r="AR305" s="4">
        <v>1.9400000000000001E-2</v>
      </c>
      <c r="AS305" s="4">
        <v>-0.1177</v>
      </c>
      <c r="AT305" s="4">
        <v>-8.5699999999999998E-2</v>
      </c>
      <c r="AU305" s="4">
        <v>8.4199999999999997E-2</v>
      </c>
      <c r="AV305" s="4">
        <v>-1.0500000000000001E-2</v>
      </c>
      <c r="AW305" s="4">
        <v>9.0999999999999998E-2</v>
      </c>
      <c r="AX305" s="4">
        <v>8.0699999999999994E-2</v>
      </c>
      <c r="AY305" s="4">
        <v>-7.6100000000000001E-2</v>
      </c>
      <c r="AZ305" s="4">
        <v>-0.27989999999999998</v>
      </c>
      <c r="BA305" s="4">
        <v>-0.46949999999999997</v>
      </c>
      <c r="BB305" s="4">
        <v>-0.51859999999999995</v>
      </c>
      <c r="BC305" s="4">
        <v>-0.6804</v>
      </c>
      <c r="BD305" s="4">
        <v>-0.61639999999999995</v>
      </c>
      <c r="BE305" s="4">
        <v>-0.56630000000000003</v>
      </c>
      <c r="BF305" s="4">
        <v>-0.22320000000000001</v>
      </c>
      <c r="BG305" s="4">
        <v>0.38419999999999999</v>
      </c>
      <c r="BH305" s="4">
        <v>1.0078</v>
      </c>
      <c r="BI305" s="4">
        <v>1.1307</v>
      </c>
      <c r="BJ305" s="4">
        <v>0.24199999999999999</v>
      </c>
      <c r="BK305" s="4">
        <v>9.6699999999999994E-2</v>
      </c>
      <c r="BL305" s="4">
        <v>7.8100000000000003E-2</v>
      </c>
      <c r="BM305" s="4">
        <v>0.1216</v>
      </c>
      <c r="BN305" s="4">
        <v>-4.0899999999999999E-2</v>
      </c>
      <c r="BO305" s="4">
        <v>0.1711</v>
      </c>
      <c r="BP305" s="4">
        <v>-3.0700000000000002E-2</v>
      </c>
      <c r="BQ305" s="4">
        <v>2.3900000000000001E-2</v>
      </c>
      <c r="BR305" s="4">
        <v>0.2437</v>
      </c>
      <c r="BS305" s="4">
        <v>-2.53E-2</v>
      </c>
      <c r="BT305" s="4">
        <v>4.4699999999999997E-2</v>
      </c>
      <c r="BU305" s="4">
        <v>8.2400000000000001E-2</v>
      </c>
      <c r="BV305" s="4">
        <v>6.1499999999999999E-2</v>
      </c>
      <c r="BW305" s="4">
        <v>0.32229999999999998</v>
      </c>
      <c r="BX305" s="4">
        <v>0.1386</v>
      </c>
      <c r="BY305" s="4">
        <v>2.6100000000000002E-2</v>
      </c>
      <c r="BZ305" s="4">
        <v>-5.9400000000000001E-2</v>
      </c>
      <c r="CA305" s="4">
        <v>-0.16450000000000001</v>
      </c>
      <c r="CB305" s="4">
        <v>-7.0499999999999993E-2</v>
      </c>
      <c r="CC305" s="4">
        <v>-2.0500000000000001E-2</v>
      </c>
      <c r="CD305" s="4">
        <v>1.8599999999999998E-2</v>
      </c>
      <c r="CE305" s="4">
        <v>3.8999999999999998E-3</v>
      </c>
      <c r="CF305" s="4">
        <v>-0.24909999999999999</v>
      </c>
      <c r="CG305" s="4">
        <v>-0.20710000000000001</v>
      </c>
      <c r="CH305" s="4">
        <v>9.74E-2</v>
      </c>
      <c r="CI305" s="4">
        <v>0.18770000000000001</v>
      </c>
      <c r="CJ305" s="4">
        <v>0.34849999999999998</v>
      </c>
      <c r="CK305" s="4">
        <v>0.24990000000000001</v>
      </c>
      <c r="CL305" s="4">
        <v>0.35260000000000002</v>
      </c>
      <c r="CM305" s="4">
        <v>0.56330000000000002</v>
      </c>
      <c r="CN305" s="4">
        <v>0.43330000000000002</v>
      </c>
      <c r="CO305" s="4">
        <v>0.96919999999999995</v>
      </c>
      <c r="CP305" s="4">
        <v>0.9153</v>
      </c>
      <c r="CQ305" s="4">
        <v>0.21240000000000001</v>
      </c>
      <c r="CR305" s="4">
        <v>0.68089999999999995</v>
      </c>
      <c r="CS305" s="4">
        <v>0.43709999999999999</v>
      </c>
      <c r="CT305" s="4">
        <v>-3.0000000000000001E-3</v>
      </c>
      <c r="CU305" s="4">
        <v>0.20180000000000001</v>
      </c>
      <c r="CV305" s="4">
        <v>5.5999999999999999E-3</v>
      </c>
      <c r="CW305" s="4">
        <v>-0.15540000000000001</v>
      </c>
      <c r="CX305" s="4">
        <v>-0.15920000000000001</v>
      </c>
      <c r="CY305" s="4">
        <v>-2.7099999999999999E-2</v>
      </c>
      <c r="CZ305" s="4">
        <v>5.2400000000000002E-2</v>
      </c>
      <c r="DA305" s="4">
        <v>8.3000000000000001E-3</v>
      </c>
      <c r="DB305" s="4">
        <v>-2.6700000000000002E-2</v>
      </c>
      <c r="DC305" s="4">
        <v>-0.25530000000000003</v>
      </c>
      <c r="DD305" s="4">
        <v>-0.30990000000000001</v>
      </c>
      <c r="DE305" s="4">
        <v>-0.35949999999999999</v>
      </c>
      <c r="DF305" s="4">
        <v>-0.38009999999999999</v>
      </c>
      <c r="DG305" s="4">
        <v>-0.16009999999999999</v>
      </c>
      <c r="DH305" s="4">
        <v>-2.9100000000000001E-2</v>
      </c>
      <c r="DI305" s="4">
        <v>1.0500000000000001E-2</v>
      </c>
      <c r="DJ305" s="4">
        <v>2.1899999999999999E-2</v>
      </c>
      <c r="DK305" s="4">
        <v>-7.6E-3</v>
      </c>
      <c r="DL305" s="4">
        <v>0.13930000000000001</v>
      </c>
      <c r="DM305" s="4">
        <v>0.23680000000000001</v>
      </c>
      <c r="DN305" s="4">
        <v>0.23680000000000001</v>
      </c>
    </row>
    <row r="306" spans="1:118" x14ac:dyDescent="0.45">
      <c r="A306" s="2" t="s">
        <v>28</v>
      </c>
      <c r="B306" t="s">
        <v>51</v>
      </c>
      <c r="C306">
        <v>91</v>
      </c>
      <c r="G306">
        <v>2125</v>
      </c>
      <c r="H306">
        <v>1962</v>
      </c>
      <c r="I306">
        <v>2362</v>
      </c>
      <c r="J306">
        <v>2509</v>
      </c>
      <c r="K306">
        <v>2492</v>
      </c>
      <c r="L306">
        <v>2518</v>
      </c>
      <c r="M306">
        <v>2679</v>
      </c>
      <c r="N306">
        <v>2818</v>
      </c>
      <c r="O306">
        <v>2951</v>
      </c>
      <c r="P306">
        <v>2341</v>
      </c>
      <c r="Q306">
        <v>3118</v>
      </c>
      <c r="R306">
        <v>2580</v>
      </c>
      <c r="S306">
        <v>2814</v>
      </c>
      <c r="T306">
        <v>3008</v>
      </c>
      <c r="U306">
        <v>2210</v>
      </c>
      <c r="V306">
        <v>2353</v>
      </c>
      <c r="W306">
        <v>2914</v>
      </c>
      <c r="X306">
        <v>2589</v>
      </c>
      <c r="Y306">
        <v>2754</v>
      </c>
      <c r="Z306">
        <v>2757</v>
      </c>
      <c r="AA306">
        <v>2887</v>
      </c>
      <c r="AB306">
        <v>2942</v>
      </c>
      <c r="AC306">
        <v>2603</v>
      </c>
      <c r="AD306">
        <v>2372</v>
      </c>
      <c r="AE306">
        <v>2338</v>
      </c>
      <c r="AF306">
        <v>1924</v>
      </c>
      <c r="AG306">
        <v>2227</v>
      </c>
      <c r="AH306">
        <v>2481</v>
      </c>
      <c r="AI306">
        <v>3228</v>
      </c>
      <c r="AJ306">
        <v>3297</v>
      </c>
      <c r="AK306">
        <v>3354</v>
      </c>
      <c r="AL306">
        <v>3280</v>
      </c>
      <c r="AM306">
        <v>3537</v>
      </c>
      <c r="AN306">
        <v>3567</v>
      </c>
      <c r="AO306">
        <v>3855</v>
      </c>
      <c r="AP306">
        <v>3739</v>
      </c>
      <c r="AQ306">
        <v>3562</v>
      </c>
      <c r="AR306">
        <v>3648</v>
      </c>
      <c r="AS306">
        <v>3451</v>
      </c>
      <c r="AT306">
        <v>3470</v>
      </c>
      <c r="AU306">
        <v>3710</v>
      </c>
      <c r="AV306">
        <v>3607</v>
      </c>
      <c r="AW306">
        <v>4069</v>
      </c>
      <c r="AX306">
        <v>3763</v>
      </c>
      <c r="AY306">
        <v>3565</v>
      </c>
      <c r="AZ306">
        <v>2777</v>
      </c>
      <c r="BA306">
        <v>2302</v>
      </c>
      <c r="BB306">
        <v>2073</v>
      </c>
      <c r="BC306">
        <v>1370</v>
      </c>
      <c r="BD306">
        <v>1471</v>
      </c>
      <c r="BE306">
        <v>1214</v>
      </c>
      <c r="BF306">
        <v>1675</v>
      </c>
      <c r="BG306">
        <v>1793</v>
      </c>
      <c r="BH306">
        <v>2161</v>
      </c>
      <c r="BI306">
        <v>2063</v>
      </c>
      <c r="BJ306">
        <v>1923</v>
      </c>
      <c r="BK306">
        <v>2001</v>
      </c>
      <c r="BL306">
        <v>2418</v>
      </c>
      <c r="BM306">
        <v>2280</v>
      </c>
      <c r="BN306">
        <v>1653</v>
      </c>
      <c r="BO306">
        <v>2125</v>
      </c>
      <c r="BP306">
        <v>2310</v>
      </c>
      <c r="BQ306">
        <v>2198</v>
      </c>
      <c r="BR306">
        <v>2094</v>
      </c>
      <c r="BS306">
        <v>2237</v>
      </c>
      <c r="BT306">
        <v>2424</v>
      </c>
      <c r="BU306">
        <v>2530</v>
      </c>
      <c r="BV306">
        <v>2443</v>
      </c>
      <c r="BW306">
        <v>2817</v>
      </c>
      <c r="BX306">
        <v>2861</v>
      </c>
      <c r="BY306">
        <v>2730</v>
      </c>
      <c r="BZ306">
        <v>2458</v>
      </c>
      <c r="CA306">
        <v>2578</v>
      </c>
      <c r="CB306">
        <v>2683</v>
      </c>
      <c r="CC306">
        <v>2654</v>
      </c>
      <c r="CD306">
        <v>2435</v>
      </c>
      <c r="CE306">
        <v>2498</v>
      </c>
      <c r="CF306">
        <v>2108</v>
      </c>
      <c r="CG306">
        <v>2175</v>
      </c>
      <c r="CH306">
        <v>2591</v>
      </c>
      <c r="CI306">
        <v>2903</v>
      </c>
      <c r="CJ306">
        <v>2678</v>
      </c>
      <c r="CK306">
        <v>2411</v>
      </c>
      <c r="CL306">
        <v>3174</v>
      </c>
      <c r="CM306">
        <v>4092</v>
      </c>
      <c r="CN306">
        <v>3410</v>
      </c>
      <c r="CO306">
        <v>4201</v>
      </c>
      <c r="CP306">
        <v>6240</v>
      </c>
      <c r="CQ306">
        <v>5132</v>
      </c>
      <c r="CR306">
        <v>5920</v>
      </c>
      <c r="CS306">
        <v>6527</v>
      </c>
      <c r="CT306">
        <v>5976</v>
      </c>
      <c r="CU306">
        <v>5807</v>
      </c>
      <c r="CV306">
        <v>5435</v>
      </c>
      <c r="CW306">
        <v>5120</v>
      </c>
      <c r="CX306">
        <v>5187</v>
      </c>
      <c r="CY306">
        <v>5992</v>
      </c>
      <c r="CZ306">
        <v>5793</v>
      </c>
      <c r="DA306">
        <v>5789</v>
      </c>
      <c r="DB306">
        <v>5252</v>
      </c>
      <c r="DC306">
        <v>4716</v>
      </c>
      <c r="DD306">
        <v>4689</v>
      </c>
      <c r="DE306">
        <v>4093</v>
      </c>
      <c r="DF306">
        <v>3772</v>
      </c>
      <c r="DG306">
        <v>4318</v>
      </c>
      <c r="DH306">
        <v>4823</v>
      </c>
      <c r="DI306">
        <v>4403</v>
      </c>
      <c r="DJ306">
        <v>3968</v>
      </c>
      <c r="DK306">
        <v>4444</v>
      </c>
      <c r="DL306">
        <v>5246</v>
      </c>
      <c r="DM306">
        <v>5102</v>
      </c>
      <c r="DN306">
        <v>5918</v>
      </c>
    </row>
    <row r="307" spans="1:118" x14ac:dyDescent="0.45">
      <c r="A307" s="2" t="s">
        <v>28</v>
      </c>
      <c r="B307" t="s">
        <v>52</v>
      </c>
      <c r="G307">
        <v>15.71</v>
      </c>
      <c r="H307">
        <v>13.19</v>
      </c>
      <c r="I307">
        <v>20.239999999999998</v>
      </c>
      <c r="J307">
        <v>21.83</v>
      </c>
      <c r="K307">
        <v>20.57</v>
      </c>
      <c r="L307">
        <v>15.81</v>
      </c>
      <c r="M307">
        <v>13.4</v>
      </c>
      <c r="N307">
        <v>5.18</v>
      </c>
      <c r="O307">
        <v>5.57</v>
      </c>
      <c r="P307">
        <v>4.71</v>
      </c>
      <c r="Q307">
        <v>6.16</v>
      </c>
      <c r="R307">
        <v>13.44</v>
      </c>
      <c r="S307">
        <v>13.54</v>
      </c>
      <c r="T307">
        <v>14.8</v>
      </c>
      <c r="U307">
        <v>11.28</v>
      </c>
      <c r="V307">
        <v>17.48</v>
      </c>
      <c r="W307">
        <v>30.31</v>
      </c>
      <c r="X307">
        <v>37.46</v>
      </c>
      <c r="Y307">
        <v>6.54</v>
      </c>
      <c r="Z307">
        <v>6.12</v>
      </c>
      <c r="AA307">
        <v>6.98</v>
      </c>
      <c r="AB307">
        <v>7.27</v>
      </c>
      <c r="AC307">
        <v>112.06</v>
      </c>
      <c r="AD307">
        <v>-125.44</v>
      </c>
      <c r="AE307">
        <v>-241.16</v>
      </c>
      <c r="AF307">
        <v>-391.55</v>
      </c>
      <c r="AG307">
        <v>128.08000000000001</v>
      </c>
      <c r="AH307">
        <v>27.25</v>
      </c>
      <c r="AI307">
        <v>22.64</v>
      </c>
      <c r="AJ307">
        <v>18.399999999999999</v>
      </c>
      <c r="AK307">
        <v>14.7</v>
      </c>
      <c r="AL307">
        <v>13.46</v>
      </c>
      <c r="AM307">
        <v>12.98</v>
      </c>
      <c r="AN307">
        <v>12.02</v>
      </c>
      <c r="AO307">
        <v>12.28</v>
      </c>
      <c r="AP307">
        <v>13.59</v>
      </c>
      <c r="AQ307">
        <v>12.14</v>
      </c>
      <c r="AR307">
        <v>12.57</v>
      </c>
      <c r="AS307">
        <v>12.21</v>
      </c>
      <c r="AT307">
        <v>9.76</v>
      </c>
      <c r="AU307">
        <v>11.72</v>
      </c>
      <c r="AV307">
        <v>10.75</v>
      </c>
      <c r="AW307">
        <v>11.4</v>
      </c>
      <c r="AX307">
        <v>12.3</v>
      </c>
      <c r="AY307">
        <v>15.13</v>
      </c>
      <c r="AZ307">
        <v>15.32</v>
      </c>
      <c r="BA307">
        <v>17.84</v>
      </c>
      <c r="BB307">
        <v>-125.23</v>
      </c>
      <c r="BC307">
        <v>-33.56</v>
      </c>
      <c r="BD307">
        <v>-17.28</v>
      </c>
      <c r="BE307">
        <v>-38.49</v>
      </c>
      <c r="BF307">
        <v>13.85</v>
      </c>
      <c r="BG307">
        <v>8.35</v>
      </c>
      <c r="BH307">
        <v>8.01</v>
      </c>
      <c r="BI307">
        <v>7.46</v>
      </c>
      <c r="BJ307">
        <v>8.0299999999999994</v>
      </c>
      <c r="BK307">
        <v>8.48</v>
      </c>
      <c r="BL307">
        <v>10.41</v>
      </c>
      <c r="BM307">
        <v>12.8</v>
      </c>
      <c r="BN307">
        <v>13.62</v>
      </c>
      <c r="BO307">
        <v>23.71</v>
      </c>
      <c r="BP307">
        <v>27.45</v>
      </c>
      <c r="BQ307">
        <v>25.44</v>
      </c>
      <c r="BR307">
        <v>14.32</v>
      </c>
      <c r="BS307">
        <v>16.649999999999999</v>
      </c>
      <c r="BT307">
        <v>16.16</v>
      </c>
      <c r="BU307">
        <v>13.26</v>
      </c>
      <c r="BV307">
        <v>11.63</v>
      </c>
      <c r="BW307">
        <v>10.46</v>
      </c>
      <c r="BX307">
        <v>11.19</v>
      </c>
      <c r="BY307">
        <v>12.02</v>
      </c>
      <c r="BZ307">
        <v>17.25</v>
      </c>
      <c r="CA307">
        <v>16.61</v>
      </c>
      <c r="CB307">
        <v>21.76</v>
      </c>
      <c r="CC307">
        <v>17.63</v>
      </c>
      <c r="CD307">
        <v>12.51</v>
      </c>
      <c r="CE307">
        <v>22.28</v>
      </c>
      <c r="CF307">
        <v>21.65</v>
      </c>
      <c r="CG307">
        <v>35.68</v>
      </c>
      <c r="CH307">
        <v>-205.16</v>
      </c>
      <c r="CI307">
        <v>134.97999999999999</v>
      </c>
      <c r="CJ307">
        <v>110.03</v>
      </c>
      <c r="CK307">
        <v>38.67</v>
      </c>
      <c r="CL307">
        <v>23.61</v>
      </c>
      <c r="CM307">
        <v>29.32</v>
      </c>
      <c r="CN307">
        <v>16.760000000000002</v>
      </c>
      <c r="CO307">
        <v>22.15</v>
      </c>
      <c r="CP307">
        <v>23.62</v>
      </c>
      <c r="CQ307">
        <v>22.61</v>
      </c>
      <c r="CR307">
        <v>16.91</v>
      </c>
      <c r="CS307">
        <v>14.9</v>
      </c>
      <c r="CT307">
        <v>12.58</v>
      </c>
      <c r="CU307">
        <v>9.73</v>
      </c>
      <c r="CV307">
        <v>11.27</v>
      </c>
      <c r="CW307">
        <v>10.66</v>
      </c>
      <c r="CX307">
        <v>9.99</v>
      </c>
      <c r="CY307">
        <v>12.26</v>
      </c>
      <c r="CZ307">
        <v>11.12</v>
      </c>
      <c r="DA307">
        <v>17.02</v>
      </c>
      <c r="DB307">
        <v>51.32</v>
      </c>
      <c r="DC307">
        <v>-30.25</v>
      </c>
      <c r="DD307">
        <v>-10.81</v>
      </c>
      <c r="DE307">
        <v>-8.91</v>
      </c>
      <c r="DF307">
        <v>-7.7</v>
      </c>
      <c r="DG307">
        <v>-10.97</v>
      </c>
      <c r="DH307">
        <v>-12.47</v>
      </c>
      <c r="DI307">
        <v>-10.11</v>
      </c>
      <c r="DJ307">
        <v>-7.14</v>
      </c>
      <c r="DK307">
        <v>-11.46</v>
      </c>
      <c r="DL307">
        <v>-33</v>
      </c>
      <c r="DM307">
        <v>73.73</v>
      </c>
      <c r="DN307">
        <v>78.11</v>
      </c>
    </row>
    <row r="308" spans="1:118" x14ac:dyDescent="0.45">
      <c r="A308" s="2" t="s">
        <v>28</v>
      </c>
      <c r="B308" t="s">
        <v>53</v>
      </c>
      <c r="G308">
        <v>1.37</v>
      </c>
      <c r="H308">
        <v>1.22</v>
      </c>
      <c r="I308">
        <v>1.49</v>
      </c>
      <c r="J308">
        <v>1.58</v>
      </c>
      <c r="K308">
        <v>1.59</v>
      </c>
      <c r="L308">
        <v>1.61</v>
      </c>
      <c r="M308">
        <v>1.69</v>
      </c>
      <c r="N308">
        <v>1.29</v>
      </c>
      <c r="O308">
        <v>1.36</v>
      </c>
      <c r="P308">
        <v>1.1000000000000001</v>
      </c>
      <c r="Q308">
        <v>1.4</v>
      </c>
      <c r="R308">
        <v>1.43</v>
      </c>
      <c r="S308">
        <v>1.5</v>
      </c>
      <c r="T308">
        <v>1.51</v>
      </c>
      <c r="U308">
        <v>1.04</v>
      </c>
      <c r="V308">
        <v>1.1100000000000001</v>
      </c>
      <c r="W308">
        <v>1.41</v>
      </c>
      <c r="X308">
        <v>1.27</v>
      </c>
      <c r="Y308">
        <v>1.05</v>
      </c>
      <c r="Z308">
        <v>1.04</v>
      </c>
      <c r="AA308">
        <v>1.05</v>
      </c>
      <c r="AB308">
        <v>1.05</v>
      </c>
      <c r="AC308">
        <v>1.18</v>
      </c>
      <c r="AD308">
        <v>0.97</v>
      </c>
      <c r="AE308">
        <v>0.86</v>
      </c>
      <c r="AF308">
        <v>0.63</v>
      </c>
      <c r="AG308">
        <v>0.68</v>
      </c>
      <c r="AH308">
        <v>0.72</v>
      </c>
      <c r="AI308">
        <v>0.95</v>
      </c>
      <c r="AJ308">
        <v>0.97</v>
      </c>
      <c r="AK308">
        <v>0.97</v>
      </c>
      <c r="AL308">
        <v>0.94</v>
      </c>
      <c r="AM308">
        <v>1.02</v>
      </c>
      <c r="AN308">
        <v>1.03</v>
      </c>
      <c r="AO308">
        <v>1.1000000000000001</v>
      </c>
      <c r="AP308">
        <v>1.08</v>
      </c>
      <c r="AQ308">
        <v>1.1000000000000001</v>
      </c>
      <c r="AR308">
        <v>1.1200000000000001</v>
      </c>
      <c r="AS308">
        <v>1.06</v>
      </c>
      <c r="AT308">
        <v>1.08</v>
      </c>
      <c r="AU308">
        <v>1.18</v>
      </c>
      <c r="AV308">
        <v>1.07</v>
      </c>
      <c r="AW308">
        <v>1.1299999999999999</v>
      </c>
      <c r="AX308">
        <v>1.1200000000000001</v>
      </c>
      <c r="AY308">
        <v>1.07</v>
      </c>
      <c r="AZ308">
        <v>0.79</v>
      </c>
      <c r="BA308">
        <v>0.6</v>
      </c>
      <c r="BB308">
        <v>0.55000000000000004</v>
      </c>
      <c r="BC308">
        <v>0.36</v>
      </c>
      <c r="BD308">
        <v>0.32</v>
      </c>
      <c r="BE308">
        <v>0.28000000000000003</v>
      </c>
      <c r="BF308">
        <v>0.44</v>
      </c>
      <c r="BG308">
        <v>0.5</v>
      </c>
      <c r="BH308">
        <v>0.64</v>
      </c>
      <c r="BI308">
        <v>0.6</v>
      </c>
      <c r="BJ308">
        <v>0.59</v>
      </c>
      <c r="BK308">
        <v>0.56999999999999995</v>
      </c>
      <c r="BL308">
        <v>0.71</v>
      </c>
      <c r="BM308">
        <v>0.69</v>
      </c>
      <c r="BN308">
        <v>0.56999999999999995</v>
      </c>
      <c r="BO308">
        <v>0.71</v>
      </c>
      <c r="BP308">
        <v>0.74</v>
      </c>
      <c r="BQ308">
        <v>0.76</v>
      </c>
      <c r="BR308">
        <v>0.73</v>
      </c>
      <c r="BS308">
        <v>0.7</v>
      </c>
      <c r="BT308">
        <v>0.77</v>
      </c>
      <c r="BU308">
        <v>0.81</v>
      </c>
      <c r="BV308">
        <v>0.79</v>
      </c>
      <c r="BW308">
        <v>0.94</v>
      </c>
      <c r="BX308">
        <v>0.92</v>
      </c>
      <c r="BY308">
        <v>0.88</v>
      </c>
      <c r="BZ308">
        <v>0.81</v>
      </c>
      <c r="CA308">
        <v>0.87</v>
      </c>
      <c r="CB308">
        <v>0.94</v>
      </c>
      <c r="CC308">
        <v>0.91</v>
      </c>
      <c r="CD308">
        <v>0.8</v>
      </c>
      <c r="CE308">
        <v>0.82</v>
      </c>
      <c r="CF308">
        <v>0.62</v>
      </c>
      <c r="CG308">
        <v>0.64</v>
      </c>
      <c r="CH308">
        <v>0.81</v>
      </c>
      <c r="CI308">
        <v>0.9</v>
      </c>
      <c r="CJ308">
        <v>0.8</v>
      </c>
      <c r="CK308">
        <v>0.76</v>
      </c>
      <c r="CL308">
        <v>1.02</v>
      </c>
      <c r="CM308">
        <v>1.3</v>
      </c>
      <c r="CN308">
        <v>1.06</v>
      </c>
      <c r="CO308">
        <v>1.38</v>
      </c>
      <c r="CP308">
        <v>1.57</v>
      </c>
      <c r="CQ308">
        <v>1.1499999999999999</v>
      </c>
      <c r="CR308">
        <v>1.1599999999999999</v>
      </c>
      <c r="CS308">
        <v>1.17</v>
      </c>
      <c r="CT308">
        <v>1.07</v>
      </c>
      <c r="CU308">
        <v>1.02</v>
      </c>
      <c r="CV308">
        <v>0.99</v>
      </c>
      <c r="CW308">
        <v>0.95</v>
      </c>
      <c r="CX308">
        <v>0.86</v>
      </c>
      <c r="CY308">
        <v>0.97</v>
      </c>
      <c r="CZ308">
        <v>0.98</v>
      </c>
      <c r="DA308">
        <v>0.85</v>
      </c>
      <c r="DB308">
        <v>0.75</v>
      </c>
      <c r="DC308">
        <v>0.65</v>
      </c>
      <c r="DD308">
        <v>0.63</v>
      </c>
      <c r="DE308">
        <v>0.54</v>
      </c>
      <c r="DF308">
        <v>0.47</v>
      </c>
      <c r="DG308">
        <v>0.56999999999999995</v>
      </c>
      <c r="DH308">
        <v>0.64</v>
      </c>
      <c r="DI308">
        <v>0.57999999999999996</v>
      </c>
      <c r="DJ308">
        <v>0.53</v>
      </c>
      <c r="DK308">
        <v>0.63</v>
      </c>
      <c r="DL308">
        <v>0.83</v>
      </c>
      <c r="DM308">
        <v>0.82</v>
      </c>
      <c r="DN308">
        <v>0.86</v>
      </c>
    </row>
    <row r="309" spans="1:118" x14ac:dyDescent="0.45">
      <c r="A309" s="2" t="s">
        <v>28</v>
      </c>
      <c r="B309" t="s">
        <v>54</v>
      </c>
      <c r="G309">
        <v>1.41</v>
      </c>
      <c r="H309">
        <v>1.26</v>
      </c>
      <c r="I309">
        <v>1.55</v>
      </c>
      <c r="J309">
        <v>1.62</v>
      </c>
      <c r="K309">
        <v>1.58</v>
      </c>
      <c r="L309">
        <v>1.64</v>
      </c>
      <c r="M309">
        <v>1.5</v>
      </c>
      <c r="N309">
        <v>1.32</v>
      </c>
      <c r="O309">
        <v>1.56</v>
      </c>
      <c r="P309">
        <v>1.23</v>
      </c>
      <c r="Q309">
        <v>1.55</v>
      </c>
      <c r="R309">
        <v>1.36</v>
      </c>
      <c r="S309">
        <v>1.59</v>
      </c>
      <c r="T309">
        <v>1.63</v>
      </c>
      <c r="U309">
        <v>1.2</v>
      </c>
      <c r="V309">
        <v>1.29</v>
      </c>
      <c r="W309">
        <v>1.62</v>
      </c>
      <c r="X309">
        <v>1.46</v>
      </c>
      <c r="Y309">
        <v>1.32</v>
      </c>
      <c r="Z309">
        <v>1.23</v>
      </c>
      <c r="AA309">
        <v>1.39</v>
      </c>
      <c r="AB309">
        <v>1.39</v>
      </c>
      <c r="AC309">
        <v>1.2</v>
      </c>
      <c r="AD309">
        <v>1.05</v>
      </c>
      <c r="AE309">
        <v>1.1000000000000001</v>
      </c>
      <c r="AF309">
        <v>0.91</v>
      </c>
      <c r="AG309">
        <v>1.04</v>
      </c>
      <c r="AH309">
        <v>1.18</v>
      </c>
      <c r="AI309">
        <v>1.54</v>
      </c>
      <c r="AJ309">
        <v>1.53</v>
      </c>
      <c r="AK309">
        <v>1.55</v>
      </c>
      <c r="AL309">
        <v>1.45</v>
      </c>
      <c r="AM309">
        <v>1.53</v>
      </c>
      <c r="AN309">
        <v>1.52</v>
      </c>
      <c r="AO309">
        <v>1.55</v>
      </c>
      <c r="AP309">
        <v>1.57</v>
      </c>
      <c r="AQ309">
        <v>1.44</v>
      </c>
      <c r="AR309">
        <v>1.46</v>
      </c>
      <c r="AS309">
        <v>1.4</v>
      </c>
      <c r="AT309">
        <v>1.34</v>
      </c>
      <c r="AU309">
        <v>1.47</v>
      </c>
      <c r="AV309">
        <v>1.36</v>
      </c>
      <c r="AW309">
        <v>1.42</v>
      </c>
      <c r="AX309">
        <v>1.4</v>
      </c>
      <c r="AY309">
        <v>1.36</v>
      </c>
      <c r="AZ309">
        <v>1.04</v>
      </c>
      <c r="BA309">
        <v>0.85</v>
      </c>
      <c r="BB309">
        <v>0.87</v>
      </c>
      <c r="BC309">
        <v>0.6</v>
      </c>
      <c r="BD309">
        <v>0.56000000000000005</v>
      </c>
      <c r="BE309">
        <v>0.44</v>
      </c>
      <c r="BF309">
        <v>0.64</v>
      </c>
      <c r="BG309">
        <v>0.72</v>
      </c>
      <c r="BH309">
        <v>0.88</v>
      </c>
      <c r="BI309">
        <v>0.77</v>
      </c>
      <c r="BJ309">
        <v>0.69</v>
      </c>
      <c r="BK309">
        <v>0.71</v>
      </c>
      <c r="BL309">
        <v>0.89</v>
      </c>
      <c r="BM309">
        <v>0.84</v>
      </c>
      <c r="BN309">
        <v>0.65</v>
      </c>
      <c r="BO309">
        <v>0.83</v>
      </c>
      <c r="BP309">
        <v>0.86</v>
      </c>
      <c r="BQ309">
        <v>0.86</v>
      </c>
      <c r="BR309">
        <v>0.82</v>
      </c>
      <c r="BS309">
        <v>0.8</v>
      </c>
      <c r="BT309">
        <v>0.88</v>
      </c>
      <c r="BU309">
        <v>0.99</v>
      </c>
      <c r="BV309">
        <v>0.95</v>
      </c>
      <c r="BW309">
        <v>1.1100000000000001</v>
      </c>
      <c r="BX309">
        <v>1.01</v>
      </c>
      <c r="BY309">
        <v>0.95</v>
      </c>
      <c r="BZ309">
        <v>0.86</v>
      </c>
      <c r="CA309">
        <v>0.91</v>
      </c>
      <c r="CB309">
        <v>0.96</v>
      </c>
      <c r="CC309">
        <v>0.99</v>
      </c>
      <c r="CD309">
        <v>0.91</v>
      </c>
      <c r="CE309">
        <v>0.96</v>
      </c>
      <c r="CF309">
        <v>0.74</v>
      </c>
      <c r="CG309">
        <v>0.75</v>
      </c>
      <c r="CH309">
        <v>0.97</v>
      </c>
      <c r="CI309">
        <v>1.1499999999999999</v>
      </c>
      <c r="CJ309">
        <v>1.03</v>
      </c>
      <c r="CK309">
        <v>0.97</v>
      </c>
      <c r="CL309">
        <v>1.31</v>
      </c>
      <c r="CM309">
        <v>1.68</v>
      </c>
      <c r="CN309">
        <v>1.42</v>
      </c>
      <c r="CO309">
        <v>1.91</v>
      </c>
      <c r="CP309">
        <v>1.7</v>
      </c>
      <c r="CQ309">
        <v>1.41</v>
      </c>
      <c r="CR309">
        <v>1.49</v>
      </c>
      <c r="CS309">
        <v>1.52</v>
      </c>
      <c r="CT309">
        <v>1.33</v>
      </c>
      <c r="CU309">
        <v>1.3</v>
      </c>
      <c r="CV309">
        <v>1.32</v>
      </c>
      <c r="CW309">
        <v>1.1299999999999999</v>
      </c>
      <c r="CX309">
        <v>1</v>
      </c>
      <c r="CY309">
        <v>1.1000000000000001</v>
      </c>
      <c r="CZ309">
        <v>1.2</v>
      </c>
      <c r="DA309">
        <v>1.1100000000000001</v>
      </c>
      <c r="DB309">
        <v>1.02</v>
      </c>
      <c r="DC309">
        <v>0.93</v>
      </c>
      <c r="DD309">
        <v>1.06</v>
      </c>
      <c r="DE309">
        <v>1.07</v>
      </c>
      <c r="DF309">
        <v>1.08</v>
      </c>
      <c r="DG309">
        <v>1.18</v>
      </c>
      <c r="DH309">
        <v>1.32</v>
      </c>
      <c r="DI309">
        <v>1.23</v>
      </c>
      <c r="DJ309">
        <v>1.1399999999999999</v>
      </c>
      <c r="DK309">
        <v>1.25</v>
      </c>
      <c r="DL309">
        <v>1.54</v>
      </c>
      <c r="DM309">
        <v>1.43</v>
      </c>
      <c r="DN309">
        <v>1.51</v>
      </c>
    </row>
    <row r="310" spans="1:118" x14ac:dyDescent="0.45">
      <c r="A310" s="2" t="s">
        <v>28</v>
      </c>
      <c r="B310" t="s">
        <v>55</v>
      </c>
      <c r="G310">
        <v>12.41</v>
      </c>
      <c r="H310">
        <v>11.43</v>
      </c>
      <c r="I310">
        <v>12.5</v>
      </c>
      <c r="J310">
        <v>15.3</v>
      </c>
      <c r="K310">
        <v>17.14</v>
      </c>
      <c r="L310">
        <v>17.2</v>
      </c>
      <c r="M310">
        <v>22.88</v>
      </c>
      <c r="N310">
        <v>20.95</v>
      </c>
      <c r="O310">
        <v>21.94</v>
      </c>
      <c r="P310">
        <v>40.28</v>
      </c>
      <c r="Q310">
        <v>43.11</v>
      </c>
      <c r="R310">
        <v>99.79</v>
      </c>
      <c r="S310">
        <v>228.7</v>
      </c>
      <c r="T310">
        <v>42.82</v>
      </c>
      <c r="U310">
        <v>54.8</v>
      </c>
      <c r="V310">
        <v>25.95</v>
      </c>
      <c r="W310">
        <v>37.479999999999997</v>
      </c>
      <c r="X310">
        <v>25.48</v>
      </c>
      <c r="Y310">
        <v>21.25</v>
      </c>
      <c r="Z310">
        <v>16.309999999999999</v>
      </c>
      <c r="AA310">
        <v>14.1</v>
      </c>
      <c r="AB310">
        <v>11.21</v>
      </c>
      <c r="AC310">
        <v>11.48</v>
      </c>
      <c r="AD310">
        <v>7.69</v>
      </c>
      <c r="AE310">
        <v>5</v>
      </c>
      <c r="AF310">
        <v>3.76</v>
      </c>
      <c r="AG310">
        <v>2.7</v>
      </c>
      <c r="AH310">
        <v>3.34</v>
      </c>
      <c r="AI310">
        <v>4.96</v>
      </c>
      <c r="AJ310">
        <v>4.96</v>
      </c>
      <c r="AK310">
        <v>8.0399999999999991</v>
      </c>
      <c r="AL310">
        <v>9.11</v>
      </c>
      <c r="AM310">
        <v>11.16</v>
      </c>
      <c r="AN310">
        <v>13.26</v>
      </c>
      <c r="AO310">
        <v>9.91</v>
      </c>
      <c r="AP310">
        <v>7.96</v>
      </c>
      <c r="AQ310">
        <v>9.6999999999999993</v>
      </c>
      <c r="AR310">
        <v>10.88</v>
      </c>
      <c r="AS310">
        <v>12.08</v>
      </c>
      <c r="AT310">
        <v>14.69</v>
      </c>
      <c r="AU310">
        <v>12.51</v>
      </c>
      <c r="AV310">
        <v>11.35</v>
      </c>
      <c r="AW310">
        <v>12.55</v>
      </c>
      <c r="AX310">
        <v>12.7</v>
      </c>
      <c r="AY310">
        <v>13.14</v>
      </c>
      <c r="AZ310">
        <v>12.87</v>
      </c>
      <c r="BA310">
        <v>12.9</v>
      </c>
      <c r="BB310">
        <v>13.48</v>
      </c>
      <c r="BC310">
        <v>20.65</v>
      </c>
      <c r="BD310">
        <v>30.67</v>
      </c>
      <c r="BE310">
        <v>9.44</v>
      </c>
      <c r="BF310">
        <v>14.09</v>
      </c>
      <c r="BG310">
        <v>8.8800000000000008</v>
      </c>
      <c r="BH310">
        <v>11.31</v>
      </c>
      <c r="BI310">
        <v>13.29</v>
      </c>
      <c r="BJ310">
        <v>19.34</v>
      </c>
      <c r="BK310">
        <v>23.49</v>
      </c>
      <c r="BL310">
        <v>16.899999999999999</v>
      </c>
      <c r="BM310">
        <v>52.14</v>
      </c>
      <c r="BN310">
        <v>-190.61</v>
      </c>
      <c r="BO310">
        <v>-56.79</v>
      </c>
      <c r="BP310">
        <v>-38</v>
      </c>
      <c r="BQ310">
        <v>417.4</v>
      </c>
      <c r="BR310">
        <v>22.92</v>
      </c>
      <c r="BS310">
        <v>26</v>
      </c>
      <c r="BT310">
        <v>19.93</v>
      </c>
      <c r="BU310">
        <v>22.11</v>
      </c>
      <c r="BV310">
        <v>11.89</v>
      </c>
      <c r="BW310">
        <v>10.38</v>
      </c>
      <c r="BX310">
        <v>12.6</v>
      </c>
      <c r="BY310">
        <v>9.5399999999999991</v>
      </c>
      <c r="BZ310">
        <v>14.13</v>
      </c>
      <c r="CA310">
        <v>14.36</v>
      </c>
      <c r="CB310">
        <v>16.350000000000001</v>
      </c>
      <c r="CC310">
        <v>14.26</v>
      </c>
      <c r="CD310">
        <v>9.14</v>
      </c>
      <c r="CE310">
        <v>8.64</v>
      </c>
      <c r="CF310">
        <v>5.65</v>
      </c>
      <c r="CG310">
        <v>6.07</v>
      </c>
      <c r="CH310">
        <v>8.7200000000000006</v>
      </c>
      <c r="CI310">
        <v>9.94</v>
      </c>
      <c r="CJ310">
        <v>10.11</v>
      </c>
      <c r="CK310">
        <v>8.76</v>
      </c>
      <c r="CL310">
        <v>11.27</v>
      </c>
      <c r="CM310">
        <v>15.39</v>
      </c>
      <c r="CN310">
        <v>11.59</v>
      </c>
      <c r="CO310">
        <v>14.4</v>
      </c>
      <c r="CP310">
        <v>15.72</v>
      </c>
      <c r="CQ310">
        <v>9.1</v>
      </c>
      <c r="CR310">
        <v>10.31</v>
      </c>
      <c r="CS310">
        <v>10.79</v>
      </c>
      <c r="CT310">
        <v>10.52</v>
      </c>
      <c r="CU310">
        <v>11.51</v>
      </c>
      <c r="CV310">
        <v>11.99</v>
      </c>
      <c r="CW310">
        <v>10</v>
      </c>
      <c r="CX310">
        <v>12.57</v>
      </c>
      <c r="CY310">
        <v>12.58</v>
      </c>
      <c r="CZ310">
        <v>10.72</v>
      </c>
      <c r="DA310">
        <v>12.46</v>
      </c>
      <c r="DB310">
        <v>9.32</v>
      </c>
      <c r="DC310">
        <v>12.65</v>
      </c>
      <c r="DD310">
        <v>27.61</v>
      </c>
      <c r="DE310">
        <v>-89.88</v>
      </c>
      <c r="DF310">
        <v>-15.44</v>
      </c>
      <c r="DG310">
        <v>-12.87</v>
      </c>
      <c r="DH310">
        <v>-16.260000000000002</v>
      </c>
      <c r="DI310">
        <v>-14.09</v>
      </c>
      <c r="DJ310">
        <v>-14.28</v>
      </c>
      <c r="DK310">
        <v>-16.5</v>
      </c>
      <c r="DL310">
        <v>-25.45</v>
      </c>
      <c r="DM310">
        <v>-58.67</v>
      </c>
      <c r="DN310">
        <v>-58.67</v>
      </c>
    </row>
    <row r="311" spans="1:118" x14ac:dyDescent="0.45">
      <c r="A311" s="2" t="s">
        <v>28</v>
      </c>
      <c r="B311" t="s">
        <v>56</v>
      </c>
      <c r="G311">
        <v>12.2</v>
      </c>
      <c r="H311">
        <v>11.22</v>
      </c>
      <c r="I311">
        <v>12.3</v>
      </c>
      <c r="J311">
        <v>15.03</v>
      </c>
      <c r="K311">
        <v>15.79</v>
      </c>
      <c r="L311">
        <v>15.89</v>
      </c>
      <c r="M311">
        <v>20.69</v>
      </c>
      <c r="N311">
        <v>19.12</v>
      </c>
      <c r="O311">
        <v>20.16</v>
      </c>
      <c r="P311">
        <v>33.57</v>
      </c>
      <c r="Q311">
        <v>37.04</v>
      </c>
      <c r="R311">
        <v>68.709999999999994</v>
      </c>
      <c r="S311">
        <v>168</v>
      </c>
      <c r="T311">
        <v>40.200000000000003</v>
      </c>
      <c r="U311">
        <v>49.1</v>
      </c>
      <c r="V311">
        <v>24.68</v>
      </c>
      <c r="W311">
        <v>34.69</v>
      </c>
      <c r="X311">
        <v>24.01</v>
      </c>
      <c r="Y311">
        <v>19.91</v>
      </c>
      <c r="Z311">
        <v>15.45</v>
      </c>
      <c r="AA311">
        <v>13.87</v>
      </c>
      <c r="AB311">
        <v>11.06</v>
      </c>
      <c r="AC311">
        <v>11.12</v>
      </c>
      <c r="AD311">
        <v>7.72</v>
      </c>
      <c r="AE311">
        <v>5</v>
      </c>
      <c r="AF311">
        <v>3.61</v>
      </c>
      <c r="AG311">
        <v>2.64</v>
      </c>
      <c r="AH311">
        <v>3.23</v>
      </c>
      <c r="AI311">
        <v>4.78</v>
      </c>
      <c r="AJ311">
        <v>4.84</v>
      </c>
      <c r="AK311">
        <v>7.58</v>
      </c>
      <c r="AL311">
        <v>8.4700000000000006</v>
      </c>
      <c r="AM311">
        <v>10.45</v>
      </c>
      <c r="AN311">
        <v>12.64</v>
      </c>
      <c r="AO311">
        <v>10.99</v>
      </c>
      <c r="AP311">
        <v>8.19</v>
      </c>
      <c r="AQ311">
        <v>8.24</v>
      </c>
      <c r="AR311">
        <v>9.19</v>
      </c>
      <c r="AS311">
        <v>8.76</v>
      </c>
      <c r="AT311">
        <v>10.77</v>
      </c>
      <c r="AU311">
        <v>10.98</v>
      </c>
      <c r="AV311">
        <v>10.02</v>
      </c>
      <c r="AW311">
        <v>11.04</v>
      </c>
      <c r="AX311">
        <v>10.98</v>
      </c>
      <c r="AY311">
        <v>12.33</v>
      </c>
      <c r="AZ311">
        <v>11.48</v>
      </c>
      <c r="BA311">
        <v>10.84</v>
      </c>
      <c r="BB311">
        <v>11.41</v>
      </c>
      <c r="BC311">
        <v>14.35</v>
      </c>
      <c r="BD311">
        <v>19.579999999999998</v>
      </c>
      <c r="BE311">
        <v>8.1300000000000008</v>
      </c>
      <c r="BF311">
        <v>12.81</v>
      </c>
      <c r="BG311">
        <v>8.41</v>
      </c>
      <c r="BH311">
        <v>10.77</v>
      </c>
      <c r="BI311">
        <v>12.63</v>
      </c>
      <c r="BJ311">
        <v>18.07</v>
      </c>
      <c r="BK311">
        <v>25.78</v>
      </c>
      <c r="BL311">
        <v>17.760000000000002</v>
      </c>
      <c r="BM311">
        <v>60.39</v>
      </c>
      <c r="BN311">
        <v>-122.76</v>
      </c>
      <c r="BO311">
        <v>-70.64</v>
      </c>
      <c r="BP311">
        <v>-42.91</v>
      </c>
      <c r="BQ311">
        <v>174.91</v>
      </c>
      <c r="BR311">
        <v>21.27</v>
      </c>
      <c r="BS311">
        <v>26.2</v>
      </c>
      <c r="BT311">
        <v>20.89</v>
      </c>
      <c r="BU311">
        <v>23.22</v>
      </c>
      <c r="BV311">
        <v>32.409999999999997</v>
      </c>
      <c r="BW311">
        <v>18.64</v>
      </c>
      <c r="BX311">
        <v>27.91</v>
      </c>
      <c r="BY311">
        <v>17.27</v>
      </c>
      <c r="BZ311">
        <v>13.99</v>
      </c>
      <c r="CA311">
        <v>14.23</v>
      </c>
      <c r="CB311">
        <v>16.100000000000001</v>
      </c>
      <c r="CC311">
        <v>14.1</v>
      </c>
      <c r="CD311">
        <v>9.08</v>
      </c>
      <c r="CE311">
        <v>8.8800000000000008</v>
      </c>
      <c r="CF311">
        <v>5.77</v>
      </c>
      <c r="CG311">
        <v>6.31</v>
      </c>
      <c r="CH311">
        <v>9.23</v>
      </c>
      <c r="CI311">
        <v>9.43</v>
      </c>
      <c r="CJ311">
        <v>9.67</v>
      </c>
      <c r="CK311">
        <v>8.6999999999999993</v>
      </c>
      <c r="CL311">
        <v>11.6</v>
      </c>
      <c r="CM311">
        <v>14.73</v>
      </c>
      <c r="CN311">
        <v>11.02</v>
      </c>
      <c r="CO311">
        <v>11.89</v>
      </c>
      <c r="CP311">
        <v>12.36</v>
      </c>
      <c r="CQ311">
        <v>7.97</v>
      </c>
      <c r="CR311">
        <v>8.9</v>
      </c>
      <c r="CS311">
        <v>9.59</v>
      </c>
      <c r="CT311">
        <v>9.27</v>
      </c>
      <c r="CU311">
        <v>9.67</v>
      </c>
      <c r="CV311">
        <v>9.77</v>
      </c>
      <c r="CW311">
        <v>8.43</v>
      </c>
      <c r="CX311">
        <v>10.42</v>
      </c>
      <c r="CY311">
        <v>11.22</v>
      </c>
      <c r="CZ311">
        <v>9.91</v>
      </c>
      <c r="DA311">
        <v>11.31</v>
      </c>
      <c r="DB311">
        <v>8.43</v>
      </c>
      <c r="DC311">
        <v>10.67</v>
      </c>
      <c r="DD311">
        <v>18.760000000000002</v>
      </c>
      <c r="DE311">
        <v>132.87</v>
      </c>
      <c r="DF311">
        <v>-20.74</v>
      </c>
      <c r="DG311">
        <v>-14.95</v>
      </c>
      <c r="DH311">
        <v>-18.71</v>
      </c>
      <c r="DI311">
        <v>-16.59</v>
      </c>
      <c r="DJ311">
        <v>-18.61</v>
      </c>
      <c r="DK311">
        <v>-23.24</v>
      </c>
      <c r="DL311">
        <v>-41.32</v>
      </c>
      <c r="DM311">
        <v>-1591.41</v>
      </c>
      <c r="DN311">
        <v>-1591.41</v>
      </c>
    </row>
    <row r="312" spans="1:118" x14ac:dyDescent="0.45">
      <c r="A312" s="2" t="s">
        <v>28</v>
      </c>
      <c r="B312" t="s">
        <v>57</v>
      </c>
      <c r="C312">
        <v>7.0000000000000007E-2</v>
      </c>
      <c r="G312">
        <v>0.04</v>
      </c>
      <c r="H312">
        <v>0.08</v>
      </c>
      <c r="I312">
        <v>7.0000000000000007E-2</v>
      </c>
      <c r="J312">
        <v>0.06</v>
      </c>
      <c r="K312">
        <v>0.05</v>
      </c>
      <c r="L312">
        <v>0</v>
      </c>
      <c r="M312">
        <v>0.05</v>
      </c>
      <c r="N312">
        <v>0.09</v>
      </c>
      <c r="O312">
        <v>0.06</v>
      </c>
      <c r="P312">
        <v>0.03</v>
      </c>
      <c r="Q312">
        <v>7.0000000000000007E-2</v>
      </c>
      <c r="R312">
        <v>0.04</v>
      </c>
      <c r="S312">
        <v>7.0000000000000007E-2</v>
      </c>
      <c r="T312">
        <v>0.12</v>
      </c>
      <c r="U312">
        <v>0.12</v>
      </c>
      <c r="V312">
        <v>0.13</v>
      </c>
      <c r="W312">
        <v>0.11</v>
      </c>
      <c r="X312">
        <v>0.09</v>
      </c>
      <c r="Y312">
        <v>0.09</v>
      </c>
      <c r="Z312">
        <v>0.1</v>
      </c>
      <c r="AA312">
        <v>0.13</v>
      </c>
      <c r="AB312">
        <v>0.13</v>
      </c>
      <c r="AC312">
        <v>0.11</v>
      </c>
      <c r="AD312">
        <v>0.15</v>
      </c>
      <c r="AE312">
        <v>0.21</v>
      </c>
      <c r="AF312">
        <v>0.22</v>
      </c>
      <c r="AG312">
        <v>0.24</v>
      </c>
      <c r="AH312">
        <v>0.25</v>
      </c>
      <c r="AI312">
        <v>0.27</v>
      </c>
      <c r="AJ312">
        <v>0.26</v>
      </c>
      <c r="AK312">
        <v>0.27</v>
      </c>
      <c r="AL312">
        <v>0.26</v>
      </c>
      <c r="AM312">
        <v>0.25</v>
      </c>
      <c r="AN312">
        <v>0.25</v>
      </c>
      <c r="AO312">
        <v>0.23</v>
      </c>
      <c r="AP312">
        <v>0.24</v>
      </c>
      <c r="AQ312">
        <v>0.23</v>
      </c>
      <c r="AR312">
        <v>0.23</v>
      </c>
      <c r="AS312">
        <v>0.24</v>
      </c>
      <c r="AT312">
        <v>0.22</v>
      </c>
      <c r="AU312">
        <v>0.22</v>
      </c>
      <c r="AV312">
        <v>0.22</v>
      </c>
      <c r="AW312">
        <v>0.37</v>
      </c>
      <c r="AX312">
        <v>0.24</v>
      </c>
      <c r="AY312">
        <v>0.24</v>
      </c>
      <c r="AZ312">
        <v>0.26</v>
      </c>
      <c r="BA312">
        <v>0.31</v>
      </c>
      <c r="BB312">
        <v>0.31</v>
      </c>
      <c r="BC312">
        <v>0.34</v>
      </c>
      <c r="BD312">
        <v>0.43</v>
      </c>
      <c r="BE312">
        <v>0.33</v>
      </c>
      <c r="BF312">
        <v>0.3</v>
      </c>
      <c r="BG312">
        <v>0.28999999999999998</v>
      </c>
      <c r="BH312">
        <v>0.28000000000000003</v>
      </c>
      <c r="BI312">
        <v>0.27</v>
      </c>
      <c r="BJ312">
        <v>0.26</v>
      </c>
      <c r="BK312">
        <v>0.28999999999999998</v>
      </c>
      <c r="BL312">
        <v>0.28999999999999998</v>
      </c>
      <c r="BM312">
        <v>0.28999999999999998</v>
      </c>
      <c r="BN312">
        <v>0.3</v>
      </c>
      <c r="BO312">
        <v>0.28999999999999998</v>
      </c>
      <c r="BP312">
        <v>0.28999999999999998</v>
      </c>
      <c r="BQ312">
        <v>0.28000000000000003</v>
      </c>
      <c r="BR312">
        <v>0.28000000000000003</v>
      </c>
      <c r="BS312">
        <v>0.28000000000000003</v>
      </c>
      <c r="BT312">
        <v>0.28000000000000003</v>
      </c>
      <c r="BU312">
        <v>0.31</v>
      </c>
      <c r="BV312">
        <v>0.3</v>
      </c>
      <c r="BW312">
        <v>0.3</v>
      </c>
      <c r="BX312">
        <v>0.35</v>
      </c>
      <c r="BY312">
        <v>0.35</v>
      </c>
      <c r="BZ312">
        <v>0.36</v>
      </c>
      <c r="CA312">
        <v>0.36</v>
      </c>
      <c r="CB312">
        <v>0.36</v>
      </c>
      <c r="CC312">
        <v>0.37</v>
      </c>
      <c r="CD312">
        <v>0.37</v>
      </c>
      <c r="CE312">
        <v>0.38</v>
      </c>
      <c r="CF312">
        <v>0.37</v>
      </c>
      <c r="CG312">
        <v>0.36</v>
      </c>
      <c r="CH312">
        <v>0.36</v>
      </c>
      <c r="CI312">
        <v>0.38</v>
      </c>
      <c r="CJ312">
        <v>0.38</v>
      </c>
      <c r="CK312">
        <v>0.28999999999999998</v>
      </c>
      <c r="CL312">
        <v>0.28000000000000003</v>
      </c>
      <c r="CM312">
        <v>0.28000000000000003</v>
      </c>
      <c r="CN312">
        <v>0.28999999999999998</v>
      </c>
      <c r="CO312">
        <v>0.47</v>
      </c>
      <c r="CP312">
        <v>0.37</v>
      </c>
      <c r="CQ312">
        <v>0.3</v>
      </c>
      <c r="CR312">
        <v>0.33</v>
      </c>
      <c r="CS312">
        <v>0.28000000000000003</v>
      </c>
      <c r="CT312">
        <v>0.24</v>
      </c>
      <c r="CU312">
        <v>0.2</v>
      </c>
      <c r="CV312">
        <v>0.21</v>
      </c>
      <c r="CW312">
        <v>0.19</v>
      </c>
      <c r="CX312">
        <v>0.27</v>
      </c>
      <c r="CY312">
        <v>0.26</v>
      </c>
      <c r="CZ312">
        <v>0.26</v>
      </c>
      <c r="DA312">
        <v>0.26</v>
      </c>
      <c r="DB312">
        <v>0.27</v>
      </c>
      <c r="DC312">
        <v>0.28000000000000003</v>
      </c>
      <c r="DD312">
        <v>0.41</v>
      </c>
      <c r="DE312">
        <v>0.49</v>
      </c>
      <c r="DF312">
        <v>0.56999999999999995</v>
      </c>
      <c r="DG312">
        <v>0.52</v>
      </c>
      <c r="DH312">
        <v>0.52</v>
      </c>
      <c r="DI312">
        <v>0.55000000000000004</v>
      </c>
      <c r="DJ312">
        <v>0.59</v>
      </c>
      <c r="DK312">
        <v>0.55000000000000004</v>
      </c>
      <c r="DL312">
        <v>0.54</v>
      </c>
      <c r="DM312">
        <v>0.52</v>
      </c>
      <c r="DN312">
        <v>0.52</v>
      </c>
    </row>
    <row r="313" spans="1:118" x14ac:dyDescent="0.45">
      <c r="A313" s="2" t="s">
        <v>28</v>
      </c>
      <c r="B313" t="s">
        <v>58</v>
      </c>
      <c r="D313">
        <v>9.94</v>
      </c>
      <c r="E313">
        <v>11.41</v>
      </c>
      <c r="F313">
        <v>12.55</v>
      </c>
      <c r="G313">
        <v>14.47</v>
      </c>
      <c r="H313">
        <v>15.29</v>
      </c>
      <c r="I313">
        <v>4.0599999999999996</v>
      </c>
      <c r="J313">
        <v>18</v>
      </c>
      <c r="K313">
        <v>17.13</v>
      </c>
      <c r="L313">
        <v>39.46</v>
      </c>
      <c r="M313">
        <v>17.39</v>
      </c>
      <c r="N313">
        <v>157.47</v>
      </c>
      <c r="O313">
        <v>14.57</v>
      </c>
      <c r="P313">
        <v>18.579999999999998</v>
      </c>
      <c r="Q313">
        <v>16.940000000000001</v>
      </c>
      <c r="R313">
        <v>21.33</v>
      </c>
      <c r="S313">
        <v>24.5</v>
      </c>
      <c r="T313">
        <v>12.78</v>
      </c>
      <c r="U313">
        <v>6.62</v>
      </c>
      <c r="V313">
        <v>1.76</v>
      </c>
      <c r="W313">
        <v>7.02</v>
      </c>
      <c r="X313">
        <v>5.71</v>
      </c>
      <c r="Y313">
        <v>162.85</v>
      </c>
      <c r="Z313">
        <v>4.41</v>
      </c>
      <c r="AA313">
        <v>-2.88</v>
      </c>
      <c r="AB313">
        <v>3.88</v>
      </c>
      <c r="AC313">
        <v>1.96</v>
      </c>
      <c r="AD313">
        <v>-3.35</v>
      </c>
      <c r="AE313">
        <v>-0.18</v>
      </c>
      <c r="AF313">
        <v>2.72</v>
      </c>
      <c r="AG313">
        <v>3.74</v>
      </c>
      <c r="AH313">
        <v>6.05</v>
      </c>
      <c r="AI313">
        <v>5.16</v>
      </c>
      <c r="AJ313">
        <v>5.53</v>
      </c>
      <c r="AK313">
        <v>7.07</v>
      </c>
      <c r="AL313">
        <v>6.47</v>
      </c>
      <c r="AM313">
        <v>8.67</v>
      </c>
      <c r="AN313">
        <v>7.55</v>
      </c>
      <c r="AO313">
        <v>8.19</v>
      </c>
      <c r="AP313">
        <v>2.6</v>
      </c>
      <c r="AQ313">
        <v>2.83</v>
      </c>
      <c r="AR313">
        <v>6.75</v>
      </c>
      <c r="AS313">
        <v>7.34</v>
      </c>
      <c r="AT313">
        <v>8.81</v>
      </c>
      <c r="AU313">
        <v>2.4</v>
      </c>
      <c r="AV313">
        <v>4.45</v>
      </c>
      <c r="AW313">
        <v>3.55</v>
      </c>
      <c r="AX313">
        <v>3.78</v>
      </c>
      <c r="AY313">
        <v>0.3</v>
      </c>
      <c r="AZ313">
        <v>1.6</v>
      </c>
      <c r="BA313">
        <v>1.34</v>
      </c>
      <c r="BB313">
        <v>-1.65</v>
      </c>
      <c r="BC313">
        <v>-0.11</v>
      </c>
      <c r="BD313">
        <v>0.76</v>
      </c>
      <c r="BE313">
        <v>2.91</v>
      </c>
      <c r="BF313">
        <v>4.2699999999999996</v>
      </c>
      <c r="BH313">
        <v>3.77</v>
      </c>
      <c r="BI313">
        <v>3.2</v>
      </c>
      <c r="BJ313">
        <v>4.1100000000000003</v>
      </c>
      <c r="BK313">
        <v>4.99</v>
      </c>
      <c r="BL313">
        <v>4.53</v>
      </c>
      <c r="BM313">
        <v>0.28999999999999998</v>
      </c>
      <c r="BN313">
        <v>0.81</v>
      </c>
      <c r="BO313">
        <v>2.39</v>
      </c>
      <c r="BP313">
        <v>3.65</v>
      </c>
      <c r="BQ313">
        <v>0.87</v>
      </c>
      <c r="BR313">
        <v>4.59</v>
      </c>
      <c r="BS313">
        <v>0.88</v>
      </c>
      <c r="BT313">
        <v>4.55</v>
      </c>
      <c r="BU313">
        <v>2.9</v>
      </c>
      <c r="BV313">
        <v>5.09</v>
      </c>
      <c r="BW313">
        <v>4.12</v>
      </c>
      <c r="BX313">
        <v>3.28</v>
      </c>
      <c r="BY313">
        <v>1.5</v>
      </c>
      <c r="BZ313">
        <v>1.18</v>
      </c>
      <c r="CA313">
        <v>4.9000000000000004</v>
      </c>
      <c r="CB313">
        <v>1.6</v>
      </c>
      <c r="CC313">
        <v>2.38</v>
      </c>
      <c r="CD313">
        <v>2.93</v>
      </c>
      <c r="CE313">
        <v>1.07</v>
      </c>
      <c r="CF313">
        <v>0.71</v>
      </c>
      <c r="CG313">
        <v>1.1200000000000001</v>
      </c>
      <c r="CH313">
        <v>-0.42</v>
      </c>
      <c r="CI313">
        <v>2.69</v>
      </c>
      <c r="CJ313">
        <v>0.83</v>
      </c>
      <c r="CK313">
        <v>3.43</v>
      </c>
      <c r="CL313">
        <v>4.75</v>
      </c>
      <c r="CM313">
        <v>3.1</v>
      </c>
      <c r="CN313">
        <v>3.32</v>
      </c>
      <c r="CO313">
        <v>2.77</v>
      </c>
      <c r="CP313">
        <v>2.2999999999999998</v>
      </c>
      <c r="CQ313">
        <v>1.18</v>
      </c>
      <c r="CR313">
        <v>5.7</v>
      </c>
      <c r="CS313">
        <v>4.91</v>
      </c>
      <c r="CT313">
        <v>5.26</v>
      </c>
      <c r="CU313">
        <v>4.37</v>
      </c>
      <c r="CV313">
        <v>2.75</v>
      </c>
      <c r="CW313">
        <v>4.13</v>
      </c>
      <c r="CX313">
        <v>4.22</v>
      </c>
      <c r="CY313">
        <v>1.94</v>
      </c>
      <c r="CZ313">
        <v>3.13</v>
      </c>
      <c r="DA313">
        <v>-0.51</v>
      </c>
      <c r="DB313">
        <v>-1.07</v>
      </c>
      <c r="DC313">
        <v>-2.77</v>
      </c>
      <c r="DD313">
        <v>-1.1399999999999999</v>
      </c>
      <c r="DE313">
        <v>-0.77</v>
      </c>
      <c r="DF313">
        <v>-0.38</v>
      </c>
      <c r="DG313">
        <v>0.16</v>
      </c>
      <c r="DH313">
        <v>-0.34</v>
      </c>
      <c r="DI313">
        <v>-0.48</v>
      </c>
      <c r="DJ313">
        <v>-0.22</v>
      </c>
      <c r="DK313">
        <v>2.1</v>
      </c>
      <c r="DL313">
        <v>2.4700000000000002</v>
      </c>
      <c r="DM313">
        <v>2.88</v>
      </c>
      <c r="DN313">
        <v>1.17</v>
      </c>
    </row>
    <row r="314" spans="1:118" x14ac:dyDescent="0.45">
      <c r="A314" s="2" t="s">
        <v>28</v>
      </c>
      <c r="B314" t="s">
        <v>59</v>
      </c>
      <c r="G314" s="4">
        <v>6.8500000000000005E-2</v>
      </c>
      <c r="H314" s="4">
        <v>7.0599999999999996E-2</v>
      </c>
      <c r="I314" s="4">
        <v>5.8999999999999997E-2</v>
      </c>
      <c r="J314" s="4">
        <v>5.5800000000000002E-2</v>
      </c>
      <c r="K314" s="4">
        <v>5.8999999999999997E-2</v>
      </c>
      <c r="L314" s="4">
        <v>8.8099999999999998E-2</v>
      </c>
      <c r="M314" s="4">
        <v>8.6499999999999994E-2</v>
      </c>
      <c r="N314" s="4">
        <v>0.21590000000000001</v>
      </c>
      <c r="O314" s="4">
        <v>0.24540000000000001</v>
      </c>
      <c r="P314" s="4">
        <v>0.23630000000000001</v>
      </c>
      <c r="Q314" s="4">
        <v>0.22020000000000001</v>
      </c>
      <c r="R314" s="4">
        <v>8.7400000000000005E-2</v>
      </c>
      <c r="S314" s="4">
        <v>9.8199999999999996E-2</v>
      </c>
      <c r="T314" s="4">
        <v>8.9599999999999999E-2</v>
      </c>
      <c r="U314" s="4">
        <v>8.7099999999999997E-2</v>
      </c>
      <c r="V314" s="4">
        <v>4.6100000000000002E-2</v>
      </c>
      <c r="W314" s="4">
        <v>3.1399999999999997E-2</v>
      </c>
      <c r="X314" s="4">
        <v>2.07E-2</v>
      </c>
      <c r="Y314" s="4">
        <v>0.1749</v>
      </c>
      <c r="Z314" s="4">
        <v>0.18129999999999999</v>
      </c>
      <c r="AA314" s="4">
        <v>0.1658</v>
      </c>
      <c r="AB314" s="4">
        <v>0.16189999999999999</v>
      </c>
      <c r="AC314" s="4">
        <v>5.1999999999999998E-3</v>
      </c>
      <c r="AD314" s="4">
        <v>-1.6199999999999999E-2</v>
      </c>
      <c r="AE314" s="4">
        <v>-2.8999999999999998E-3</v>
      </c>
      <c r="AF314" s="4">
        <v>2.0000000000000001E-4</v>
      </c>
      <c r="AG314" s="4">
        <v>9.9000000000000008E-3</v>
      </c>
      <c r="AH314" s="4">
        <v>4.7500000000000001E-2</v>
      </c>
      <c r="AI314" s="4">
        <v>6.9000000000000006E-2</v>
      </c>
      <c r="AJ314" s="4">
        <v>8.2100000000000006E-2</v>
      </c>
      <c r="AK314" s="4">
        <v>9.9599999999999994E-2</v>
      </c>
      <c r="AL314" s="4">
        <v>0.1019</v>
      </c>
      <c r="AM314" s="4">
        <v>0.1096</v>
      </c>
      <c r="AN314" s="4">
        <v>0.1159</v>
      </c>
      <c r="AO314" s="4">
        <v>0.11650000000000001</v>
      </c>
      <c r="AP314" s="4">
        <v>0.10879999999999999</v>
      </c>
      <c r="AQ314" s="4">
        <v>0.1195</v>
      </c>
      <c r="AR314" s="4">
        <v>0.1171</v>
      </c>
      <c r="AS314" s="4">
        <v>0.1157</v>
      </c>
      <c r="AT314" s="4">
        <v>0.13120000000000001</v>
      </c>
      <c r="AU314" s="4">
        <v>0.12609999999999999</v>
      </c>
      <c r="AV314" s="4">
        <v>0.13020000000000001</v>
      </c>
      <c r="AW314" s="4">
        <v>0.1183</v>
      </c>
      <c r="AX314" s="4">
        <v>0.12590000000000001</v>
      </c>
      <c r="AY314" s="4">
        <v>8.8599999999999998E-2</v>
      </c>
      <c r="AZ314" s="4">
        <v>7.4999999999999997E-2</v>
      </c>
      <c r="BA314" s="4">
        <v>6.3600000000000004E-2</v>
      </c>
      <c r="BB314" s="4">
        <v>1.5100000000000001E-2</v>
      </c>
      <c r="BC314" s="4">
        <v>8.6E-3</v>
      </c>
      <c r="BD314" s="4">
        <v>-2.8E-3</v>
      </c>
      <c r="BE314" s="4">
        <v>3.5999999999999999E-3</v>
      </c>
      <c r="BF314" s="4">
        <v>5.79E-2</v>
      </c>
      <c r="BG314" s="4">
        <v>8.7499999999999994E-2</v>
      </c>
      <c r="BH314" s="4">
        <v>0.1038</v>
      </c>
      <c r="BI314" s="4">
        <v>9.7600000000000006E-2</v>
      </c>
      <c r="BJ314" s="4">
        <v>7.9899999999999999E-2</v>
      </c>
      <c r="BK314" s="4">
        <v>8.4699999999999998E-2</v>
      </c>
      <c r="BL314" s="4">
        <v>8.3299999999999999E-2</v>
      </c>
      <c r="BN314" s="4">
        <v>5.7000000000000002E-3</v>
      </c>
      <c r="BO314" s="4">
        <v>1.55E-2</v>
      </c>
      <c r="BP314" s="4">
        <v>1.9900000000000001E-2</v>
      </c>
      <c r="BQ314" s="4">
        <v>4.7399999999999998E-2</v>
      </c>
      <c r="BR314" s="4">
        <v>6.5799999999999997E-2</v>
      </c>
      <c r="BS314" s="4">
        <v>5.67E-2</v>
      </c>
      <c r="BT314" s="4">
        <v>6.3799999999999996E-2</v>
      </c>
      <c r="BU314" s="4">
        <v>8.0600000000000005E-2</v>
      </c>
      <c r="BV314" s="4">
        <v>8.6499999999999994E-2</v>
      </c>
      <c r="BW314" s="4">
        <v>0.1071</v>
      </c>
      <c r="BX314" s="4">
        <v>8.9800000000000005E-2</v>
      </c>
      <c r="BY314" s="4">
        <v>8.2100000000000006E-2</v>
      </c>
      <c r="BZ314" s="4">
        <v>6.3899999999999998E-2</v>
      </c>
      <c r="CA314" s="4">
        <v>6.7100000000000007E-2</v>
      </c>
      <c r="CB314" s="4">
        <v>6.4000000000000001E-2</v>
      </c>
      <c r="CC314" s="4">
        <v>7.3999999999999996E-2</v>
      </c>
      <c r="CD314" s="4">
        <v>8.3099999999999993E-2</v>
      </c>
      <c r="CE314" s="4">
        <v>7.8299999999999995E-2</v>
      </c>
      <c r="CF314" s="4">
        <v>6.7199999999999996E-2</v>
      </c>
      <c r="CG314" s="4">
        <v>6.1499999999999999E-2</v>
      </c>
      <c r="CH314" s="4">
        <v>3.78E-2</v>
      </c>
      <c r="CI314" s="4">
        <v>3.3000000000000002E-2</v>
      </c>
      <c r="CJ314" s="4">
        <v>3.3000000000000002E-2</v>
      </c>
      <c r="CK314" s="4">
        <v>3.9800000000000002E-2</v>
      </c>
      <c r="CL314" s="4">
        <v>6.59E-2</v>
      </c>
      <c r="CM314" s="4">
        <v>6.7100000000000007E-2</v>
      </c>
      <c r="CN314" s="4">
        <v>9.1300000000000006E-2</v>
      </c>
      <c r="CO314" s="4">
        <v>8.3299999999999999E-2</v>
      </c>
      <c r="CP314" s="4">
        <v>8.4099999999999994E-2</v>
      </c>
      <c r="CQ314" s="4">
        <v>8.5999999999999993E-2</v>
      </c>
      <c r="CR314" s="4">
        <v>0.1023</v>
      </c>
      <c r="CS314" s="4">
        <v>0.11600000000000001</v>
      </c>
      <c r="CT314" s="4">
        <v>0.1138</v>
      </c>
      <c r="CU314" s="4">
        <v>0.1404</v>
      </c>
      <c r="CV314" s="4">
        <v>0.12770000000000001</v>
      </c>
      <c r="CW314" s="4">
        <v>0.1193</v>
      </c>
      <c r="CX314" s="4">
        <v>0.1067</v>
      </c>
      <c r="CY314" s="4">
        <v>0.1096</v>
      </c>
      <c r="CZ314" s="4">
        <v>0.12989999999999999</v>
      </c>
      <c r="DA314" s="4">
        <v>9.4399999999999998E-2</v>
      </c>
      <c r="DB314" s="4">
        <v>5.4100000000000002E-2</v>
      </c>
      <c r="DC314" s="4">
        <v>-5.4000000000000003E-3</v>
      </c>
      <c r="DD314" s="4">
        <v>-5.5800000000000002E-2</v>
      </c>
      <c r="DE314" s="4">
        <v>-6.5500000000000003E-2</v>
      </c>
      <c r="DF314" s="4">
        <v>-6.13E-2</v>
      </c>
      <c r="DG314" s="4">
        <v>-2.7E-2</v>
      </c>
      <c r="DH314" s="4">
        <v>-1.9400000000000001E-2</v>
      </c>
      <c r="DI314" s="4">
        <v>-1.9199999999999998E-2</v>
      </c>
      <c r="DJ314" s="4">
        <v>-2.2700000000000001E-2</v>
      </c>
      <c r="DK314" s="4">
        <v>-2.9999999999999997E-4</v>
      </c>
      <c r="DL314" s="4">
        <v>3.6299999999999999E-2</v>
      </c>
      <c r="DM314" s="4">
        <v>7.2999999999999995E-2</v>
      </c>
    </row>
    <row r="315" spans="1:118" x14ac:dyDescent="0.45">
      <c r="A315" s="2" t="s">
        <v>28</v>
      </c>
      <c r="B315" t="s">
        <v>62</v>
      </c>
      <c r="C315" s="4">
        <v>4.2000000000000003E-2</v>
      </c>
      <c r="D315" s="4">
        <v>4.4999999999999998E-2</v>
      </c>
      <c r="E315" s="4">
        <v>4.4999999999999998E-2</v>
      </c>
      <c r="F315" s="4">
        <v>4.3999999999999997E-2</v>
      </c>
      <c r="G315" s="4">
        <v>3.9E-2</v>
      </c>
      <c r="H315" s="4">
        <v>4.4999999999999998E-2</v>
      </c>
      <c r="I315" s="4">
        <v>3.7999999999999999E-2</v>
      </c>
      <c r="J315" s="4">
        <v>3.5999999999999997E-2</v>
      </c>
      <c r="K315" s="4">
        <v>3.6999999999999998E-2</v>
      </c>
      <c r="L315" s="4">
        <v>3.5999999999999997E-2</v>
      </c>
      <c r="M315" s="4">
        <v>3.5999999999999997E-2</v>
      </c>
      <c r="N315" s="4">
        <v>0.04</v>
      </c>
      <c r="O315" s="4">
        <v>3.5999999999999997E-2</v>
      </c>
      <c r="P315" s="4">
        <v>4.2000000000000003E-2</v>
      </c>
      <c r="Q315" s="4">
        <v>3.3000000000000002E-2</v>
      </c>
      <c r="R315" s="4">
        <v>0.04</v>
      </c>
      <c r="S315" s="4">
        <v>3.6999999999999998E-2</v>
      </c>
      <c r="T315" s="4">
        <v>3.5999999999999997E-2</v>
      </c>
      <c r="U315" s="4">
        <v>4.9000000000000002E-2</v>
      </c>
      <c r="V315" s="4">
        <v>4.7E-2</v>
      </c>
      <c r="W315" s="4">
        <v>3.6999999999999998E-2</v>
      </c>
      <c r="X315" s="4">
        <v>4.2000000000000003E-2</v>
      </c>
      <c r="Y315" s="4">
        <v>0.04</v>
      </c>
      <c r="Z315" s="4">
        <v>4.1000000000000002E-2</v>
      </c>
      <c r="AA315" s="4">
        <v>0.10100000000000001</v>
      </c>
      <c r="AB315" s="4">
        <v>9.9000000000000005E-2</v>
      </c>
      <c r="AC315" s="4">
        <v>0.112</v>
      </c>
      <c r="AD315" s="4">
        <v>0.13100000000000001</v>
      </c>
      <c r="AE315" s="4">
        <v>5.7000000000000002E-2</v>
      </c>
      <c r="AF315" s="4">
        <v>7.1999999999999995E-2</v>
      </c>
      <c r="AG315" s="4">
        <v>6.0999999999999999E-2</v>
      </c>
      <c r="AH315" s="4">
        <v>5.3999999999999999E-2</v>
      </c>
      <c r="AI315" s="4">
        <v>0.04</v>
      </c>
      <c r="AJ315" s="4">
        <v>3.9E-2</v>
      </c>
      <c r="AK315" s="4">
        <v>3.9E-2</v>
      </c>
      <c r="AL315" s="4">
        <v>0.04</v>
      </c>
      <c r="AM315" s="4">
        <v>3.6999999999999998E-2</v>
      </c>
      <c r="AN315" s="4">
        <v>3.6999999999999998E-2</v>
      </c>
      <c r="AO315" s="4">
        <v>3.4000000000000002E-2</v>
      </c>
      <c r="AP315" s="4">
        <v>3.5999999999999997E-2</v>
      </c>
      <c r="AQ315" s="4">
        <v>3.7999999999999999E-2</v>
      </c>
      <c r="AR315" s="4">
        <v>3.6999999999999998E-2</v>
      </c>
      <c r="AS315" s="4">
        <v>0.04</v>
      </c>
      <c r="AT315" s="4">
        <v>0.04</v>
      </c>
      <c r="AU315" s="4">
        <v>3.5000000000000003E-2</v>
      </c>
      <c r="AV315" s="4">
        <v>3.7999999999999999E-2</v>
      </c>
      <c r="AW315" s="4">
        <v>3.5999999999999997E-2</v>
      </c>
      <c r="AX315" s="4">
        <v>3.5999999999999997E-2</v>
      </c>
      <c r="AY315" s="4">
        <v>3.7999999999999999E-2</v>
      </c>
      <c r="AZ315" s="4">
        <v>5.1999999999999998E-2</v>
      </c>
      <c r="BA315" s="4">
        <v>6.7000000000000004E-2</v>
      </c>
      <c r="BB315" s="4">
        <v>7.4999999999999997E-2</v>
      </c>
      <c r="BC315" s="4">
        <v>0.11799999999999999</v>
      </c>
      <c r="BD315" s="4">
        <v>0.13400000000000001</v>
      </c>
      <c r="BE315" s="4">
        <v>0.13400000000000001</v>
      </c>
      <c r="BF315" s="4">
        <v>6.9000000000000006E-2</v>
      </c>
      <c r="BG315" s="4">
        <v>4.9000000000000002E-2</v>
      </c>
      <c r="BH315" s="4">
        <v>2.9000000000000001E-2</v>
      </c>
      <c r="BI315" s="4">
        <v>3.3000000000000002E-2</v>
      </c>
      <c r="BJ315" s="4">
        <v>3.5000000000000003E-2</v>
      </c>
      <c r="BK315" s="4">
        <v>3.5999999999999997E-2</v>
      </c>
      <c r="BL315" s="4">
        <v>2.9000000000000001E-2</v>
      </c>
      <c r="BM315" s="4">
        <v>3.1E-2</v>
      </c>
      <c r="BN315" s="4">
        <v>3.9E-2</v>
      </c>
      <c r="BO315" s="4">
        <v>3.3000000000000002E-2</v>
      </c>
      <c r="BP315" s="4">
        <v>3.2000000000000001E-2</v>
      </c>
      <c r="BQ315" s="4">
        <v>3.1E-2</v>
      </c>
      <c r="BR315" s="4">
        <v>3.1E-2</v>
      </c>
      <c r="BS315" s="4">
        <v>3.3000000000000002E-2</v>
      </c>
      <c r="BT315" s="4">
        <v>2.9000000000000001E-2</v>
      </c>
      <c r="BU315" s="4">
        <v>2.8000000000000001E-2</v>
      </c>
      <c r="BV315" s="4">
        <v>2.9000000000000001E-2</v>
      </c>
      <c r="BW315" s="4">
        <v>2.3E-2</v>
      </c>
      <c r="BX315" s="4">
        <v>2.5000000000000001E-2</v>
      </c>
      <c r="BY315" s="4">
        <v>2.5999999999999999E-2</v>
      </c>
      <c r="BZ315" s="4">
        <v>2.8000000000000001E-2</v>
      </c>
      <c r="CA315" s="4">
        <v>2.7E-2</v>
      </c>
      <c r="CB315" s="4">
        <v>2.5000000000000001E-2</v>
      </c>
      <c r="CC315" s="4">
        <v>2.5000000000000001E-2</v>
      </c>
      <c r="CD315" s="4">
        <v>2.7E-2</v>
      </c>
      <c r="CE315" s="4">
        <v>2.5999999999999999E-2</v>
      </c>
      <c r="CF315" s="4">
        <v>3.2000000000000001E-2</v>
      </c>
      <c r="CG315" s="4">
        <v>3.1E-2</v>
      </c>
      <c r="CH315" s="4">
        <v>2.4E-2</v>
      </c>
      <c r="CI315" s="4">
        <v>2.1999999999999999E-2</v>
      </c>
      <c r="CJ315" s="4">
        <v>2.4E-2</v>
      </c>
      <c r="CK315" s="4">
        <v>2.5000000000000001E-2</v>
      </c>
      <c r="CL315" s="4">
        <v>1.7999999999999999E-2</v>
      </c>
      <c r="CM315" s="4">
        <v>1.4E-2</v>
      </c>
      <c r="CN315" s="4">
        <v>1.7000000000000001E-2</v>
      </c>
      <c r="CO315" s="4">
        <v>1.2999999999999999E-2</v>
      </c>
      <c r="CP315" s="4">
        <v>1.2E-2</v>
      </c>
      <c r="CQ315" s="4">
        <v>1.4E-2</v>
      </c>
      <c r="CR315" s="4">
        <v>1.2999999999999999E-2</v>
      </c>
      <c r="CS315" s="4">
        <v>1.0999999999999999E-2</v>
      </c>
      <c r="CT315" s="4">
        <v>1.2999999999999999E-2</v>
      </c>
      <c r="CU315" s="4">
        <v>1.2999999999999999E-2</v>
      </c>
      <c r="CV315" s="4">
        <v>1.4999999999999999E-2</v>
      </c>
      <c r="CW315" s="4">
        <v>1.6E-2</v>
      </c>
      <c r="CX315" s="4">
        <v>1.7999999999999999E-2</v>
      </c>
      <c r="CY315" s="4">
        <v>1.6E-2</v>
      </c>
      <c r="CZ315" s="4">
        <v>1.4999999999999999E-2</v>
      </c>
      <c r="DA315" s="4">
        <v>1.7000000000000001E-2</v>
      </c>
      <c r="DB315" s="4">
        <v>1.7999999999999999E-2</v>
      </c>
      <c r="DC315" s="4">
        <v>2.1000000000000001E-2</v>
      </c>
      <c r="DD315" s="4">
        <v>2.1999999999999999E-2</v>
      </c>
      <c r="DE315" s="4">
        <v>2.5999999999999999E-2</v>
      </c>
      <c r="DF315" s="4">
        <v>0.03</v>
      </c>
      <c r="DG315" s="4">
        <v>2.5000000000000001E-2</v>
      </c>
      <c r="DH315" s="4">
        <v>2.3E-2</v>
      </c>
      <c r="DI315" s="4">
        <v>2.5999999999999999E-2</v>
      </c>
      <c r="DJ315" s="4">
        <v>0.03</v>
      </c>
      <c r="DK315" s="4">
        <v>2.5000000000000001E-2</v>
      </c>
      <c r="DL315" s="4">
        <v>0.02</v>
      </c>
      <c r="DM315" s="4">
        <v>2.1000000000000001E-2</v>
      </c>
      <c r="DN315" s="4">
        <v>1.9900000000000001E-2</v>
      </c>
    </row>
    <row r="316" spans="1:118" x14ac:dyDescent="0.45">
      <c r="A316" s="2" t="s">
        <v>28</v>
      </c>
      <c r="B316" t="s">
        <v>63</v>
      </c>
      <c r="D316" s="4">
        <v>0.83299999999999996</v>
      </c>
      <c r="E316" s="4">
        <v>0.70499999999999996</v>
      </c>
      <c r="F316" s="4">
        <v>0.53900000000000003</v>
      </c>
      <c r="G316" s="4">
        <v>0.52400000000000002</v>
      </c>
      <c r="H316" s="4">
        <v>0.66700000000000004</v>
      </c>
      <c r="I316" s="4">
        <v>20</v>
      </c>
      <c r="J316" s="4">
        <v>0.60599999999999998</v>
      </c>
      <c r="K316" s="4">
        <v>0.48399999999999999</v>
      </c>
      <c r="L316" s="4">
        <v>0.32200000000000001</v>
      </c>
      <c r="M316" s="4">
        <v>0.69099999999999995</v>
      </c>
      <c r="N316" s="4">
        <v>7.4999999999999997E-2</v>
      </c>
      <c r="O316" s="4">
        <v>0.55100000000000005</v>
      </c>
      <c r="P316" s="4">
        <v>0.5</v>
      </c>
      <c r="Q316" s="4">
        <v>0.7</v>
      </c>
      <c r="R316" s="4">
        <v>0.49299999999999999</v>
      </c>
      <c r="S316" s="4">
        <v>0.41699999999999998</v>
      </c>
      <c r="T316" s="4">
        <v>0.625</v>
      </c>
      <c r="U316" s="4">
        <v>1.014</v>
      </c>
      <c r="V316" s="4">
        <v>-6.25</v>
      </c>
      <c r="W316" s="4">
        <v>0.91500000000000004</v>
      </c>
      <c r="X316" s="4">
        <v>1.6</v>
      </c>
      <c r="Y316" s="4">
        <v>7.5999999999999998E-2</v>
      </c>
      <c r="Z316" s="4">
        <v>1.333</v>
      </c>
      <c r="AA316" s="4">
        <v>-15.417</v>
      </c>
      <c r="AB316" s="4">
        <v>2.964</v>
      </c>
      <c r="AC316" s="4">
        <v>6.9169999999999998</v>
      </c>
      <c r="AD316" s="4">
        <v>-1.5369999999999999</v>
      </c>
      <c r="AE316" s="4">
        <v>-8.3000000000000007</v>
      </c>
      <c r="AF316" s="4">
        <v>2.0750000000000002</v>
      </c>
      <c r="AG316" s="4">
        <v>1.2210000000000001</v>
      </c>
      <c r="AH316" s="4">
        <v>0.64800000000000002</v>
      </c>
      <c r="AI316" s="4">
        <v>0.629</v>
      </c>
      <c r="AJ316" s="4">
        <v>0.58499999999999996</v>
      </c>
      <c r="AK316" s="4">
        <v>0.45600000000000002</v>
      </c>
      <c r="AL316" s="4">
        <v>0.50600000000000001</v>
      </c>
      <c r="AM316" s="4">
        <v>0.38800000000000001</v>
      </c>
      <c r="AN316" s="4">
        <v>0.42899999999999999</v>
      </c>
      <c r="AO316" s="4">
        <v>0.376</v>
      </c>
      <c r="AP316" s="4">
        <v>1.288</v>
      </c>
      <c r="AQ316" s="4">
        <v>0.33700000000000002</v>
      </c>
      <c r="AR316" s="4">
        <v>0.45800000000000002</v>
      </c>
      <c r="AS316" s="4">
        <v>0.43099999999999999</v>
      </c>
      <c r="AT316" s="4">
        <v>0.34599999999999997</v>
      </c>
      <c r="AU316" s="4">
        <v>0.44900000000000001</v>
      </c>
      <c r="AV316" s="4">
        <v>0.42099999999999999</v>
      </c>
      <c r="AW316" s="4">
        <v>0.48399999999999999</v>
      </c>
      <c r="AX316" s="4">
        <v>0.46</v>
      </c>
      <c r="AY316" s="4">
        <v>4.1360000000000001</v>
      </c>
      <c r="AZ316" s="4">
        <v>1.958</v>
      </c>
      <c r="BA316" s="4">
        <v>2.6110000000000002</v>
      </c>
      <c r="BB316" s="4">
        <v>-0.65300000000000002</v>
      </c>
      <c r="BC316" s="4">
        <v>-2.7650000000000001</v>
      </c>
      <c r="BD316" s="4">
        <v>-5.2220000000000004</v>
      </c>
      <c r="BE316" s="4">
        <v>0.29899999999999999</v>
      </c>
      <c r="BF316" s="4">
        <v>0.2</v>
      </c>
      <c r="BG316" s="4">
        <v>0.189</v>
      </c>
      <c r="BH316" s="4">
        <v>0.28599999999999998</v>
      </c>
      <c r="BI316" s="4">
        <v>0.36099999999999999</v>
      </c>
      <c r="BJ316" s="4">
        <v>0.379</v>
      </c>
      <c r="BK316" s="4">
        <v>0.24199999999999999</v>
      </c>
      <c r="BL316" s="4">
        <v>0.28199999999999997</v>
      </c>
      <c r="BM316" s="4">
        <v>-4</v>
      </c>
      <c r="BN316" s="4">
        <v>8</v>
      </c>
      <c r="BO316" s="4">
        <v>0.6</v>
      </c>
      <c r="BP316" s="4">
        <v>0.32900000000000001</v>
      </c>
      <c r="BQ316" s="4">
        <v>6</v>
      </c>
      <c r="BR316" s="4">
        <v>0.253</v>
      </c>
      <c r="BS316" s="4">
        <v>6</v>
      </c>
      <c r="BT316" s="4">
        <v>0.24</v>
      </c>
      <c r="BU316" s="4">
        <v>0.40699999999999997</v>
      </c>
      <c r="BV316" s="4">
        <v>0.19400000000000001</v>
      </c>
      <c r="BW316" s="4">
        <v>0.24199999999999999</v>
      </c>
      <c r="BX316" s="4">
        <v>0.38100000000000001</v>
      </c>
      <c r="BY316" s="4">
        <v>1.4119999999999999</v>
      </c>
      <c r="BZ316" s="4">
        <v>2.6669999999999998</v>
      </c>
      <c r="CA316" s="4">
        <v>0.19700000000000001</v>
      </c>
      <c r="CB316" s="4">
        <v>0.92300000000000004</v>
      </c>
      <c r="CC316" s="4">
        <v>0.42099999999999999</v>
      </c>
      <c r="CD316" s="4">
        <v>0.32900000000000001</v>
      </c>
      <c r="CE316" s="4">
        <v>2.6669999999999998</v>
      </c>
      <c r="CF316" s="4">
        <v>-6</v>
      </c>
      <c r="CG316" s="4">
        <v>3</v>
      </c>
      <c r="CH316" s="4">
        <v>-0.75</v>
      </c>
      <c r="CI316" s="4">
        <v>0.4</v>
      </c>
      <c r="CJ316" s="4">
        <v>-24</v>
      </c>
      <c r="CK316" s="4">
        <v>0.33800000000000002</v>
      </c>
      <c r="CL316" s="4">
        <v>0.26100000000000001</v>
      </c>
      <c r="CM316" s="4">
        <v>0.33800000000000002</v>
      </c>
      <c r="CN316" s="4">
        <v>0.23300000000000001</v>
      </c>
      <c r="CO316" s="4">
        <v>0.32900000000000001</v>
      </c>
      <c r="CP316" s="4">
        <v>0.16900000000000001</v>
      </c>
      <c r="CQ316" s="4">
        <v>-24</v>
      </c>
      <c r="CR316" s="4">
        <v>0.105</v>
      </c>
      <c r="CS316" s="4">
        <v>0.13400000000000001</v>
      </c>
      <c r="CT316" s="4">
        <v>0.13</v>
      </c>
      <c r="CU316" s="4">
        <v>0.15</v>
      </c>
      <c r="CV316" s="4">
        <v>0.312</v>
      </c>
      <c r="CW316" s="4">
        <v>0.155</v>
      </c>
      <c r="CX316" s="4">
        <v>0.16</v>
      </c>
      <c r="CY316" s="4">
        <v>0.20100000000000001</v>
      </c>
      <c r="CZ316" s="4">
        <v>0.16500000000000001</v>
      </c>
      <c r="DA316" s="4">
        <v>-0.32</v>
      </c>
      <c r="DB316" s="4">
        <v>-0.26300000000000001</v>
      </c>
      <c r="DC316" s="4">
        <v>-0.183</v>
      </c>
      <c r="DD316" s="4">
        <v>-0.22800000000000001</v>
      </c>
      <c r="DE316" s="4">
        <v>-0.27400000000000002</v>
      </c>
      <c r="DF316" s="4">
        <v>-0.26500000000000001</v>
      </c>
      <c r="DG316" s="4">
        <v>-0.36899999999999999</v>
      </c>
      <c r="DH316" s="4">
        <v>-0.248</v>
      </c>
      <c r="DI316" s="4">
        <v>-0.20399999999999999</v>
      </c>
      <c r="DJ316" s="4">
        <v>-0.13600000000000001</v>
      </c>
      <c r="DK316" s="4">
        <v>0.38800000000000001</v>
      </c>
      <c r="DL316" s="4">
        <v>0.27900000000000003</v>
      </c>
      <c r="DM316" s="4">
        <v>0.26500000000000001</v>
      </c>
      <c r="DN316" s="4">
        <v>1.548</v>
      </c>
    </row>
    <row r="317" spans="1:118" x14ac:dyDescent="0.45">
      <c r="A317" s="2" t="s">
        <v>28</v>
      </c>
      <c r="B317" t="s">
        <v>60</v>
      </c>
      <c r="K317" s="4">
        <v>-5.3E-3</v>
      </c>
      <c r="L317" s="4">
        <v>-6.3E-3</v>
      </c>
      <c r="M317" s="4">
        <v>-7.6E-3</v>
      </c>
      <c r="N317" s="4">
        <v>-0.1008</v>
      </c>
      <c r="O317" s="4">
        <v>-5.5599999999999997E-2</v>
      </c>
      <c r="P317" s="4">
        <v>2.24E-2</v>
      </c>
      <c r="Q317" s="4">
        <v>2.7400000000000001E-2</v>
      </c>
      <c r="R317" s="4">
        <v>0.12139999999999999</v>
      </c>
      <c r="S317" s="4">
        <v>8.72E-2</v>
      </c>
      <c r="T317" s="4">
        <v>3.3700000000000001E-2</v>
      </c>
      <c r="U317" s="4">
        <v>5.6899999999999999E-2</v>
      </c>
      <c r="V317" s="4">
        <v>5.7299999999999997E-2</v>
      </c>
      <c r="W317" s="4">
        <v>6.1400000000000003E-2</v>
      </c>
      <c r="X317" s="4">
        <v>4.7100000000000003E-2</v>
      </c>
      <c r="Y317" s="4">
        <v>2.1999999999999999E-2</v>
      </c>
      <c r="Z317" s="4">
        <v>1.1900000000000001E-2</v>
      </c>
      <c r="AA317" s="4">
        <v>8.8999999999999999E-3</v>
      </c>
      <c r="AB317" s="4">
        <v>1.5E-3</v>
      </c>
      <c r="AC317" s="4">
        <v>-2.5000000000000001E-3</v>
      </c>
      <c r="AD317" s="4">
        <v>-6.1999999999999998E-3</v>
      </c>
      <c r="AE317" s="4">
        <v>-5.5999999999999999E-3</v>
      </c>
      <c r="AF317" s="4">
        <v>-6.9999999999999999E-4</v>
      </c>
      <c r="AG317" s="4">
        <v>2E-3</v>
      </c>
      <c r="AH317" s="4">
        <v>4.3E-3</v>
      </c>
      <c r="AI317" s="4">
        <v>1.6000000000000001E-3</v>
      </c>
      <c r="AJ317" s="4">
        <v>-3.5999999999999999E-3</v>
      </c>
      <c r="AK317" s="4">
        <v>-1.12E-2</v>
      </c>
      <c r="AL317" s="4">
        <v>-1.3299999999999999E-2</v>
      </c>
      <c r="AM317" s="4">
        <v>-1.4800000000000001E-2</v>
      </c>
      <c r="AN317" s="4">
        <v>-1.5100000000000001E-2</v>
      </c>
      <c r="AO317" s="4">
        <v>-1.0500000000000001E-2</v>
      </c>
      <c r="AP317" s="4">
        <v>-1.3299999999999999E-2</v>
      </c>
      <c r="AQ317" s="4">
        <v>-4.4000000000000003E-3</v>
      </c>
      <c r="AR317" s="4">
        <v>4.8999999999999998E-3</v>
      </c>
      <c r="AS317" s="4">
        <v>6.1000000000000004E-3</v>
      </c>
      <c r="AT317" s="4">
        <v>1.7600000000000001E-2</v>
      </c>
      <c r="AU317" s="4">
        <v>2.53E-2</v>
      </c>
      <c r="AV317" s="4">
        <v>2.2200000000000001E-2</v>
      </c>
      <c r="AW317" s="4">
        <v>3.3000000000000002E-2</v>
      </c>
      <c r="AX317" s="4">
        <v>3.7400000000000003E-2</v>
      </c>
      <c r="AY317" s="4">
        <v>3.5200000000000002E-2</v>
      </c>
      <c r="AZ317" s="4">
        <v>4.0899999999999999E-2</v>
      </c>
      <c r="BA317" s="4">
        <v>5.3699999999999998E-2</v>
      </c>
      <c r="BB317" s="4">
        <v>4.2799999999999998E-2</v>
      </c>
      <c r="BC317" s="4">
        <v>3.78E-2</v>
      </c>
      <c r="BD317" s="4">
        <v>3.0300000000000001E-2</v>
      </c>
      <c r="BE317" s="4">
        <v>5.1999999999999998E-3</v>
      </c>
      <c r="BF317" s="4">
        <v>6.0000000000000001E-3</v>
      </c>
      <c r="BG317" s="4">
        <v>-6.9999999999999999E-4</v>
      </c>
      <c r="BH317" s="4">
        <v>-6.9999999999999999E-4</v>
      </c>
      <c r="BI317" s="4">
        <v>-4.0000000000000002E-4</v>
      </c>
      <c r="BJ317" s="4">
        <v>7.4999999999999997E-3</v>
      </c>
      <c r="BK317" s="4">
        <v>1.4500000000000001E-2</v>
      </c>
      <c r="BL317" s="4">
        <v>2.07E-2</v>
      </c>
      <c r="BM317" s="4">
        <v>3.2199999999999999E-2</v>
      </c>
      <c r="BN317" s="4">
        <v>2.3699999999999999E-2</v>
      </c>
      <c r="BO317" s="4">
        <v>1.61E-2</v>
      </c>
      <c r="BP317" s="4">
        <v>1.15E-2</v>
      </c>
      <c r="BQ317" s="4">
        <v>1.2E-2</v>
      </c>
      <c r="BR317" s="4">
        <v>2.9700000000000001E-2</v>
      </c>
      <c r="BS317" s="4">
        <v>3.49E-2</v>
      </c>
      <c r="BT317" s="4">
        <v>0.03</v>
      </c>
      <c r="BU317" s="4">
        <v>2.8199999999999999E-2</v>
      </c>
      <c r="BV317" s="4">
        <v>2.98E-2</v>
      </c>
      <c r="BW317" s="4">
        <v>4.58E-2</v>
      </c>
      <c r="BX317" s="4">
        <v>5.21E-2</v>
      </c>
      <c r="BY317" s="4">
        <v>4.6600000000000003E-2</v>
      </c>
      <c r="BZ317" s="4">
        <v>7.4499999999999997E-2</v>
      </c>
      <c r="CA317" s="4">
        <v>5.4199999999999998E-2</v>
      </c>
      <c r="CB317" s="4">
        <v>6.5500000000000003E-2</v>
      </c>
      <c r="CC317" s="4">
        <v>6.3500000000000001E-2</v>
      </c>
      <c r="CD317" s="4">
        <v>1.6500000000000001E-2</v>
      </c>
      <c r="CE317" s="4">
        <v>2.6800000000000001E-2</v>
      </c>
      <c r="CF317" s="4">
        <v>1.06E-2</v>
      </c>
      <c r="CG317" s="4">
        <v>1.34E-2</v>
      </c>
      <c r="CH317" s="4">
        <v>1.29E-2</v>
      </c>
      <c r="CI317" s="4">
        <v>1.2999999999999999E-3</v>
      </c>
      <c r="CJ317" s="4">
        <v>5.9999999999999995E-4</v>
      </c>
      <c r="CK317" s="4">
        <v>-3.0999999999999999E-3</v>
      </c>
      <c r="CL317" s="4">
        <v>-3.5000000000000001E-3</v>
      </c>
      <c r="CM317" s="4">
        <v>-5.1999999999999998E-3</v>
      </c>
      <c r="CN317" s="4">
        <v>-3.3E-3</v>
      </c>
      <c r="CO317" s="4">
        <v>-4.7999999999999996E-3</v>
      </c>
      <c r="CP317" s="4">
        <v>-0.26179999999999998</v>
      </c>
      <c r="CQ317" s="4">
        <v>-0.25840000000000002</v>
      </c>
      <c r="CR317" s="4">
        <v>-0.25829999999999997</v>
      </c>
      <c r="CS317" s="4">
        <v>-0.25990000000000002</v>
      </c>
      <c r="CT317" s="4">
        <v>-2.9000000000000001E-2</v>
      </c>
      <c r="CU317" s="4">
        <v>-2.93E-2</v>
      </c>
      <c r="CV317" s="4">
        <v>-2.9499999999999998E-2</v>
      </c>
      <c r="CW317" s="4">
        <v>-4.8999999999999998E-3</v>
      </c>
      <c r="CX317" s="4">
        <v>1.9300000000000001E-2</v>
      </c>
      <c r="CY317" s="4">
        <v>1.8599999999999998E-2</v>
      </c>
      <c r="CZ317" s="4">
        <v>1.8200000000000001E-2</v>
      </c>
      <c r="DA317" s="4">
        <v>1.0500000000000001E-2</v>
      </c>
      <c r="DB317" s="4">
        <v>2.6100000000000002E-2</v>
      </c>
      <c r="DC317" s="4">
        <v>2.6800000000000001E-2</v>
      </c>
      <c r="DD317" s="4">
        <v>2.7E-2</v>
      </c>
      <c r="DE317" s="4">
        <v>1.1900000000000001E-2</v>
      </c>
      <c r="DF317" s="4">
        <v>-3.5000000000000001E-3</v>
      </c>
      <c r="DG317" s="4">
        <v>-3.5999999999999999E-3</v>
      </c>
      <c r="DH317" s="4">
        <v>-4.3E-3</v>
      </c>
      <c r="DI317" s="4">
        <v>-3.0000000000000001E-3</v>
      </c>
      <c r="DJ317" s="4">
        <v>-3.2000000000000002E-3</v>
      </c>
      <c r="DK317" s="4">
        <v>-3.2000000000000002E-3</v>
      </c>
      <c r="DL317" s="4">
        <v>-5.7000000000000002E-3</v>
      </c>
      <c r="DM317" s="4">
        <v>-6.0000000000000001E-3</v>
      </c>
      <c r="DN317" s="4">
        <v>-8.3000000000000001E-3</v>
      </c>
    </row>
    <row r="318" spans="1:118" x14ac:dyDescent="0.45">
      <c r="A318" s="2" t="s">
        <v>28</v>
      </c>
      <c r="B318" t="s">
        <v>61</v>
      </c>
      <c r="C318" s="4">
        <v>4.2000000000000003E-2</v>
      </c>
      <c r="D318" s="4">
        <v>4.4999999999999998E-2</v>
      </c>
      <c r="E318" s="4">
        <v>4.4999999999999998E-2</v>
      </c>
      <c r="F318" s="4">
        <v>4.3999999999999997E-2</v>
      </c>
      <c r="G318" s="4">
        <v>3.9E-2</v>
      </c>
      <c r="H318" s="4">
        <v>4.4999999999999998E-2</v>
      </c>
      <c r="I318" s="4">
        <v>3.7999999999999999E-2</v>
      </c>
      <c r="J318" s="4">
        <v>3.5999999999999997E-2</v>
      </c>
      <c r="K318" s="4">
        <v>3.1699999999999999E-2</v>
      </c>
      <c r="L318" s="4">
        <v>2.9700000000000001E-2</v>
      </c>
      <c r="M318" s="4">
        <v>2.8400000000000002E-2</v>
      </c>
      <c r="N318" s="4">
        <v>-6.08E-2</v>
      </c>
      <c r="O318" s="4">
        <v>-1.9599999999999999E-2</v>
      </c>
      <c r="P318" s="4">
        <v>6.4399999999999999E-2</v>
      </c>
      <c r="Q318" s="4">
        <v>6.0400000000000002E-2</v>
      </c>
      <c r="R318" s="4">
        <v>0.16139999999999999</v>
      </c>
      <c r="S318" s="4">
        <v>0.1242</v>
      </c>
      <c r="T318" s="4">
        <v>6.9699999999999998E-2</v>
      </c>
      <c r="U318" s="4">
        <v>0.10589999999999999</v>
      </c>
      <c r="V318" s="4">
        <v>0.1043</v>
      </c>
      <c r="W318" s="4">
        <v>9.8400000000000001E-2</v>
      </c>
      <c r="X318" s="4">
        <v>8.9099999999999999E-2</v>
      </c>
      <c r="Y318" s="4">
        <v>6.2E-2</v>
      </c>
      <c r="Z318" s="4">
        <v>5.2900000000000003E-2</v>
      </c>
      <c r="AA318" s="4">
        <v>0.1099</v>
      </c>
      <c r="AB318" s="4">
        <v>0.10050000000000001</v>
      </c>
      <c r="AC318" s="4">
        <v>0.1095</v>
      </c>
      <c r="AD318" s="4">
        <v>0.12479999999999999</v>
      </c>
      <c r="AE318" s="4">
        <v>5.1400000000000001E-2</v>
      </c>
      <c r="AF318" s="4">
        <v>7.1300000000000002E-2</v>
      </c>
      <c r="AG318" s="4">
        <v>6.3E-2</v>
      </c>
      <c r="AH318" s="4">
        <v>5.8299999999999998E-2</v>
      </c>
      <c r="AI318" s="4">
        <v>4.1599999999999998E-2</v>
      </c>
      <c r="AJ318" s="4">
        <v>3.5400000000000001E-2</v>
      </c>
      <c r="AK318" s="4">
        <v>2.7799999999999998E-2</v>
      </c>
      <c r="AL318" s="4">
        <v>2.6700000000000002E-2</v>
      </c>
      <c r="AM318" s="4">
        <v>2.2200000000000001E-2</v>
      </c>
      <c r="AN318" s="4">
        <v>2.1899999999999999E-2</v>
      </c>
      <c r="AO318" s="4">
        <v>2.35E-2</v>
      </c>
      <c r="AP318" s="4">
        <v>2.2700000000000001E-2</v>
      </c>
      <c r="AQ318" s="4">
        <v>3.3599999999999998E-2</v>
      </c>
      <c r="AR318" s="4">
        <v>4.19E-2</v>
      </c>
      <c r="AS318" s="4">
        <v>4.6100000000000002E-2</v>
      </c>
      <c r="AT318" s="4">
        <v>5.7599999999999998E-2</v>
      </c>
      <c r="AU318" s="4">
        <v>6.0299999999999999E-2</v>
      </c>
      <c r="AV318" s="4">
        <v>6.0199999999999997E-2</v>
      </c>
      <c r="AW318" s="4">
        <v>6.9000000000000006E-2</v>
      </c>
      <c r="AX318" s="4">
        <v>7.3400000000000007E-2</v>
      </c>
      <c r="AY318" s="4">
        <v>7.3200000000000001E-2</v>
      </c>
      <c r="AZ318" s="4">
        <v>9.2899999999999996E-2</v>
      </c>
      <c r="BA318" s="4">
        <v>0.1207</v>
      </c>
      <c r="BB318" s="4">
        <v>0.1178</v>
      </c>
      <c r="BC318" s="4">
        <v>0.15579999999999999</v>
      </c>
      <c r="BD318" s="4">
        <v>0.1643</v>
      </c>
      <c r="BE318" s="4">
        <v>0.13919999999999999</v>
      </c>
      <c r="BF318" s="4">
        <v>7.4999999999999997E-2</v>
      </c>
      <c r="BG318" s="4">
        <v>4.8300000000000003E-2</v>
      </c>
      <c r="BH318" s="4">
        <v>2.8299999999999999E-2</v>
      </c>
      <c r="BI318" s="4">
        <v>3.2599999999999997E-2</v>
      </c>
      <c r="BJ318" s="4">
        <v>4.2500000000000003E-2</v>
      </c>
      <c r="BK318" s="4">
        <v>5.0500000000000003E-2</v>
      </c>
      <c r="BL318" s="4">
        <v>4.9700000000000001E-2</v>
      </c>
      <c r="BM318" s="4">
        <v>6.3200000000000006E-2</v>
      </c>
      <c r="BN318" s="4">
        <v>6.2700000000000006E-2</v>
      </c>
      <c r="BO318" s="4">
        <v>4.9099999999999998E-2</v>
      </c>
      <c r="BP318" s="4">
        <v>4.3499999999999997E-2</v>
      </c>
      <c r="BQ318" s="4">
        <v>4.2999999999999997E-2</v>
      </c>
      <c r="BR318" s="4">
        <v>6.0699999999999997E-2</v>
      </c>
      <c r="BS318" s="4">
        <v>6.7900000000000002E-2</v>
      </c>
      <c r="BT318" s="4">
        <v>5.8999999999999997E-2</v>
      </c>
      <c r="BU318" s="4">
        <v>5.62E-2</v>
      </c>
      <c r="BV318" s="4">
        <v>5.8799999999999998E-2</v>
      </c>
      <c r="BW318" s="4">
        <v>6.88E-2</v>
      </c>
      <c r="BX318" s="4">
        <v>7.7100000000000002E-2</v>
      </c>
      <c r="BY318" s="4">
        <v>7.2599999999999998E-2</v>
      </c>
      <c r="BZ318" s="4">
        <v>0.10249999999999999</v>
      </c>
      <c r="CA318" s="4">
        <v>8.1199999999999994E-2</v>
      </c>
      <c r="CB318" s="4">
        <v>9.0499999999999997E-2</v>
      </c>
      <c r="CC318" s="4">
        <v>8.8499999999999995E-2</v>
      </c>
      <c r="CD318" s="4">
        <v>4.3499999999999997E-2</v>
      </c>
      <c r="CE318" s="4">
        <v>5.28E-2</v>
      </c>
      <c r="CF318" s="4">
        <v>4.2599999999999999E-2</v>
      </c>
      <c r="CG318" s="4">
        <v>4.4400000000000002E-2</v>
      </c>
      <c r="CH318" s="4">
        <v>3.6900000000000002E-2</v>
      </c>
      <c r="CI318" s="4">
        <v>2.3300000000000001E-2</v>
      </c>
      <c r="CJ318" s="4">
        <v>2.46E-2</v>
      </c>
      <c r="CK318" s="4">
        <v>2.1899999999999999E-2</v>
      </c>
      <c r="CL318" s="4">
        <v>1.4500000000000001E-2</v>
      </c>
      <c r="CM318" s="4">
        <v>8.8000000000000005E-3</v>
      </c>
      <c r="CN318" s="4">
        <v>1.37E-2</v>
      </c>
      <c r="CO318" s="4">
        <v>8.2000000000000007E-3</v>
      </c>
      <c r="CP318" s="4">
        <v>-0.24979999999999999</v>
      </c>
      <c r="CQ318" s="4">
        <v>-0.24440000000000001</v>
      </c>
      <c r="CR318" s="4">
        <v>-0.24529999999999999</v>
      </c>
      <c r="CS318" s="4">
        <v>-0.24890000000000001</v>
      </c>
      <c r="CT318" s="4">
        <v>-1.6E-2</v>
      </c>
      <c r="CU318" s="4">
        <v>-1.6299999999999999E-2</v>
      </c>
      <c r="CV318" s="4">
        <v>-1.4500000000000001E-2</v>
      </c>
      <c r="CW318" s="4">
        <v>1.11E-2</v>
      </c>
      <c r="CX318" s="4">
        <v>3.73E-2</v>
      </c>
      <c r="CY318" s="4">
        <v>3.4599999999999999E-2</v>
      </c>
      <c r="CZ318" s="4">
        <v>3.32E-2</v>
      </c>
      <c r="DA318" s="4">
        <v>2.75E-2</v>
      </c>
      <c r="DB318" s="4">
        <v>4.41E-2</v>
      </c>
      <c r="DC318" s="4">
        <v>4.7800000000000002E-2</v>
      </c>
      <c r="DD318" s="4">
        <v>4.9000000000000002E-2</v>
      </c>
      <c r="DE318" s="4">
        <v>3.7900000000000003E-2</v>
      </c>
      <c r="DF318" s="4">
        <v>2.6499999999999999E-2</v>
      </c>
      <c r="DG318" s="4">
        <v>2.1399999999999999E-2</v>
      </c>
      <c r="DH318" s="4">
        <v>1.8700000000000001E-2</v>
      </c>
      <c r="DI318" s="4">
        <v>2.3E-2</v>
      </c>
      <c r="DJ318" s="4">
        <v>2.6800000000000001E-2</v>
      </c>
      <c r="DK318" s="4">
        <v>2.18E-2</v>
      </c>
      <c r="DL318" s="4">
        <v>1.43E-2</v>
      </c>
      <c r="DM318" s="4">
        <v>1.4999999999999999E-2</v>
      </c>
      <c r="DN318" s="4">
        <v>1.17E-2</v>
      </c>
    </row>
    <row r="319" spans="1:118" x14ac:dyDescent="0.45">
      <c r="A319" s="3" t="s">
        <v>29</v>
      </c>
      <c r="B319" t="s">
        <v>49</v>
      </c>
      <c r="G319">
        <v>141</v>
      </c>
      <c r="H319">
        <v>140</v>
      </c>
      <c r="I319">
        <v>140</v>
      </c>
      <c r="J319">
        <v>180</v>
      </c>
      <c r="K319">
        <v>198</v>
      </c>
      <c r="L319">
        <v>214</v>
      </c>
      <c r="M319">
        <v>337</v>
      </c>
      <c r="N319">
        <v>404</v>
      </c>
      <c r="O319">
        <v>407</v>
      </c>
      <c r="P319">
        <v>239</v>
      </c>
      <c r="Q319">
        <v>303</v>
      </c>
      <c r="R319">
        <v>267</v>
      </c>
      <c r="S319">
        <v>195</v>
      </c>
      <c r="T319">
        <v>233</v>
      </c>
      <c r="U319">
        <v>217</v>
      </c>
      <c r="V319">
        <v>231</v>
      </c>
      <c r="W319">
        <v>334</v>
      </c>
      <c r="X319">
        <v>253</v>
      </c>
      <c r="Y319">
        <v>297</v>
      </c>
      <c r="Z319">
        <v>298</v>
      </c>
      <c r="AA319">
        <v>351</v>
      </c>
      <c r="AB319">
        <v>356</v>
      </c>
      <c r="AC319">
        <v>370</v>
      </c>
      <c r="AD319">
        <v>377</v>
      </c>
      <c r="AE319">
        <v>379</v>
      </c>
      <c r="AF319">
        <v>411</v>
      </c>
      <c r="AG319">
        <v>495</v>
      </c>
      <c r="AH319">
        <v>505</v>
      </c>
      <c r="AI319">
        <v>726</v>
      </c>
      <c r="AJ319">
        <v>711</v>
      </c>
      <c r="AK319">
        <v>611</v>
      </c>
      <c r="AL319">
        <v>713</v>
      </c>
      <c r="AM319">
        <v>754</v>
      </c>
      <c r="AN319">
        <v>680</v>
      </c>
      <c r="AO319">
        <v>761</v>
      </c>
      <c r="AP319">
        <v>928</v>
      </c>
      <c r="AQ319">
        <v>883</v>
      </c>
      <c r="AR319">
        <v>857</v>
      </c>
      <c r="AS319">
        <v>662</v>
      </c>
      <c r="AT319">
        <v>634</v>
      </c>
      <c r="AU319">
        <v>790</v>
      </c>
      <c r="AV319">
        <v>762</v>
      </c>
      <c r="AW319">
        <v>727</v>
      </c>
      <c r="AX319">
        <v>620</v>
      </c>
      <c r="AY319">
        <v>470</v>
      </c>
      <c r="AZ319">
        <v>505</v>
      </c>
      <c r="BA319">
        <v>350</v>
      </c>
      <c r="BB319">
        <v>540</v>
      </c>
      <c r="BC319">
        <v>426</v>
      </c>
      <c r="BD319">
        <v>355</v>
      </c>
      <c r="BE319">
        <v>260</v>
      </c>
      <c r="BF319">
        <v>213</v>
      </c>
      <c r="BG319">
        <v>206</v>
      </c>
      <c r="BH319">
        <v>252</v>
      </c>
      <c r="BI319">
        <v>165</v>
      </c>
      <c r="BJ319">
        <v>208</v>
      </c>
      <c r="BK319">
        <v>212</v>
      </c>
      <c r="BL319">
        <v>193</v>
      </c>
      <c r="BM319">
        <v>193</v>
      </c>
      <c r="BN319">
        <v>171</v>
      </c>
      <c r="BO319">
        <v>223</v>
      </c>
      <c r="BP319">
        <v>275</v>
      </c>
      <c r="BQ319">
        <v>297</v>
      </c>
      <c r="BR319">
        <v>390</v>
      </c>
      <c r="BS319">
        <v>503</v>
      </c>
      <c r="BT319">
        <v>537</v>
      </c>
      <c r="BU319">
        <v>587</v>
      </c>
      <c r="BV319">
        <v>718</v>
      </c>
      <c r="BW319">
        <v>726</v>
      </c>
      <c r="BX319">
        <v>790</v>
      </c>
      <c r="BY319">
        <v>698</v>
      </c>
      <c r="BZ319">
        <v>659</v>
      </c>
      <c r="CA319">
        <v>893</v>
      </c>
      <c r="CB319">
        <v>975</v>
      </c>
      <c r="CC319">
        <v>955</v>
      </c>
      <c r="CD319">
        <v>953</v>
      </c>
      <c r="CE319">
        <v>869</v>
      </c>
      <c r="CF319">
        <v>847</v>
      </c>
      <c r="CG319">
        <v>967</v>
      </c>
      <c r="CH319">
        <v>1039</v>
      </c>
      <c r="CI319">
        <v>1077</v>
      </c>
      <c r="CJ319">
        <v>1035</v>
      </c>
      <c r="CK319">
        <v>1076</v>
      </c>
      <c r="CL319">
        <v>896</v>
      </c>
      <c r="CM319">
        <v>1005</v>
      </c>
      <c r="CN319">
        <v>1042</v>
      </c>
      <c r="CO319">
        <v>1022</v>
      </c>
      <c r="CP319">
        <v>1069</v>
      </c>
      <c r="CQ319">
        <v>983</v>
      </c>
      <c r="CR319">
        <v>1013</v>
      </c>
      <c r="CS319">
        <v>960</v>
      </c>
      <c r="CT319">
        <v>920</v>
      </c>
      <c r="CU319">
        <v>967</v>
      </c>
      <c r="CV319">
        <v>632</v>
      </c>
      <c r="CW319">
        <v>770</v>
      </c>
      <c r="CX319">
        <v>1036</v>
      </c>
      <c r="CY319">
        <v>1292</v>
      </c>
      <c r="CZ319">
        <v>1392</v>
      </c>
      <c r="DA319">
        <v>1520</v>
      </c>
      <c r="DB319">
        <v>1701</v>
      </c>
      <c r="DC319">
        <v>2144</v>
      </c>
      <c r="DD319">
        <v>1635</v>
      </c>
      <c r="DE319">
        <v>1344</v>
      </c>
      <c r="DF319">
        <v>1183</v>
      </c>
      <c r="DG319">
        <v>1159</v>
      </c>
      <c r="DH319">
        <v>1097</v>
      </c>
      <c r="DI319">
        <v>1121</v>
      </c>
      <c r="DJ319">
        <v>1198</v>
      </c>
      <c r="DK319">
        <v>1608</v>
      </c>
      <c r="DL319">
        <v>1787</v>
      </c>
      <c r="DM319">
        <v>1712</v>
      </c>
      <c r="DN319">
        <v>1865</v>
      </c>
    </row>
    <row r="320" spans="1:118" x14ac:dyDescent="0.45">
      <c r="A320" s="3" t="s">
        <v>29</v>
      </c>
      <c r="B320" t="s">
        <v>50</v>
      </c>
      <c r="K320" s="4">
        <v>0.40560000000000002</v>
      </c>
      <c r="L320" s="4">
        <v>0.52700000000000002</v>
      </c>
      <c r="M320" s="4">
        <v>1.4131</v>
      </c>
      <c r="N320" s="4">
        <v>1.2444</v>
      </c>
      <c r="O320" s="4">
        <v>1.0581</v>
      </c>
      <c r="P320" s="4">
        <v>0.1182</v>
      </c>
      <c r="Q320" s="4">
        <v>-0.1021</v>
      </c>
      <c r="R320" s="4">
        <v>-0.3387</v>
      </c>
      <c r="S320" s="4">
        <v>-0.52149999999999996</v>
      </c>
      <c r="T320" s="4">
        <v>-2.47E-2</v>
      </c>
      <c r="U320" s="4">
        <v>-0.28510000000000002</v>
      </c>
      <c r="V320" s="4">
        <v>-0.13639999999999999</v>
      </c>
      <c r="W320" s="4">
        <v>0.71440000000000003</v>
      </c>
      <c r="X320" s="4">
        <v>8.5800000000000001E-2</v>
      </c>
      <c r="Y320" s="4">
        <v>0.37009999999999998</v>
      </c>
      <c r="Z320" s="4">
        <v>0.29010000000000002</v>
      </c>
      <c r="AA320" s="4">
        <v>5.16E-2</v>
      </c>
      <c r="AB320" s="4">
        <v>0.40789999999999998</v>
      </c>
      <c r="AC320" s="4">
        <v>0.24560000000000001</v>
      </c>
      <c r="AD320" s="4">
        <v>0.26619999999999999</v>
      </c>
      <c r="AE320" s="4">
        <v>7.9899999999999999E-2</v>
      </c>
      <c r="AF320" s="4">
        <v>0.15570000000000001</v>
      </c>
      <c r="AG320" s="4">
        <v>0.33860000000000001</v>
      </c>
      <c r="AH320" s="4">
        <v>0.34179999999999999</v>
      </c>
      <c r="AI320" s="4">
        <v>0.91549999999999998</v>
      </c>
      <c r="AJ320" s="4">
        <v>0.72889999999999999</v>
      </c>
      <c r="AK320" s="4">
        <v>0.23519999999999999</v>
      </c>
      <c r="AL320" s="4">
        <v>0.41099999999999998</v>
      </c>
      <c r="AM320" s="4">
        <v>3.8100000000000002E-2</v>
      </c>
      <c r="AN320" s="4">
        <v>-4.3900000000000002E-2</v>
      </c>
      <c r="AO320" s="4">
        <v>0.2455</v>
      </c>
      <c r="AP320" s="4">
        <v>0.30180000000000001</v>
      </c>
      <c r="AQ320" s="4">
        <v>0.17119999999999999</v>
      </c>
      <c r="AR320" s="4">
        <v>0.2596</v>
      </c>
      <c r="AS320" s="4">
        <v>-0.13089999999999999</v>
      </c>
      <c r="AT320" s="4">
        <v>-0.31759999999999999</v>
      </c>
      <c r="AU320" s="4">
        <v>-0.1051</v>
      </c>
      <c r="AV320" s="4">
        <v>-0.11070000000000001</v>
      </c>
      <c r="AW320" s="4">
        <v>9.9099999999999994E-2</v>
      </c>
      <c r="AX320" s="4">
        <v>-2.2200000000000001E-2</v>
      </c>
      <c r="AY320" s="4">
        <v>-0.4047</v>
      </c>
      <c r="AZ320" s="4">
        <v>-0.33750000000000002</v>
      </c>
      <c r="BA320" s="4">
        <v>-0.5181</v>
      </c>
      <c r="BB320" s="4">
        <v>-0.12859999999999999</v>
      </c>
      <c r="BC320" s="4">
        <v>-9.3399999999999997E-2</v>
      </c>
      <c r="BD320" s="4">
        <v>-0.29749999999999999</v>
      </c>
      <c r="BE320" s="4">
        <v>-0.25950000000000001</v>
      </c>
      <c r="BF320" s="4">
        <v>-0.60619999999999996</v>
      </c>
      <c r="BG320" s="4">
        <v>-0.51759999999999995</v>
      </c>
      <c r="BH320" s="4">
        <v>-0.29039999999999999</v>
      </c>
      <c r="BI320" s="4">
        <v>-0.36270000000000002</v>
      </c>
      <c r="BJ320" s="4">
        <v>-2.2100000000000002E-2</v>
      </c>
      <c r="BK320" s="4">
        <v>2.9700000000000001E-2</v>
      </c>
      <c r="BL320" s="4">
        <v>-0.23469999999999999</v>
      </c>
      <c r="BM320" s="4">
        <v>0.1671</v>
      </c>
      <c r="BN320" s="4">
        <v>-0.17960000000000001</v>
      </c>
      <c r="BO320" s="4">
        <v>5.21E-2</v>
      </c>
      <c r="BP320" s="4">
        <v>0.42630000000000001</v>
      </c>
      <c r="BQ320" s="4">
        <v>0.53939999999999999</v>
      </c>
      <c r="BR320" s="4">
        <v>1.2847999999999999</v>
      </c>
      <c r="BS320" s="4">
        <v>1.2575000000000001</v>
      </c>
      <c r="BT320" s="4">
        <v>0.95630000000000004</v>
      </c>
      <c r="BU320" s="4">
        <v>0.97609999999999997</v>
      </c>
      <c r="BV320" s="4">
        <v>0.84189999999999998</v>
      </c>
      <c r="BW320" s="4">
        <v>0.44290000000000002</v>
      </c>
      <c r="BX320" s="4">
        <v>0.47120000000000001</v>
      </c>
      <c r="BY320" s="4">
        <v>0.18909999999999999</v>
      </c>
      <c r="BZ320" s="4">
        <v>-8.2400000000000001E-2</v>
      </c>
      <c r="CA320" s="4">
        <v>0.2298</v>
      </c>
      <c r="CB320" s="4">
        <v>0.23300000000000001</v>
      </c>
      <c r="CC320" s="4">
        <v>0.36709999999999998</v>
      </c>
      <c r="CD320" s="4">
        <v>0.4461</v>
      </c>
      <c r="CE320" s="4">
        <v>-2.64E-2</v>
      </c>
      <c r="CF320" s="4">
        <v>-0.13109999999999999</v>
      </c>
      <c r="CG320" s="4">
        <v>1.2999999999999999E-2</v>
      </c>
      <c r="CH320" s="4">
        <v>9.0499999999999997E-2</v>
      </c>
      <c r="CI320" s="4">
        <v>0.2389</v>
      </c>
      <c r="CJ320" s="4">
        <v>0.22239999999999999</v>
      </c>
      <c r="CK320" s="4">
        <v>0.11269999999999999</v>
      </c>
      <c r="CL320" s="4">
        <v>-0.13700000000000001</v>
      </c>
      <c r="CM320" s="4">
        <v>-6.6600000000000006E-2</v>
      </c>
      <c r="CN320" s="4">
        <v>6.7000000000000002E-3</v>
      </c>
      <c r="CO320" s="4">
        <v>-5.0099999999999999E-2</v>
      </c>
      <c r="CP320" s="4">
        <v>0.19209999999999999</v>
      </c>
      <c r="CQ320" s="4">
        <v>-2.2200000000000001E-2</v>
      </c>
      <c r="CR320" s="4">
        <v>-2.81E-2</v>
      </c>
      <c r="CS320" s="4">
        <v>-6.1100000000000002E-2</v>
      </c>
      <c r="CT320" s="4">
        <v>-0.1394</v>
      </c>
      <c r="CU320" s="4">
        <v>-1.61E-2</v>
      </c>
      <c r="CV320" s="4">
        <v>-0.3765</v>
      </c>
      <c r="CW320" s="4">
        <v>-0.19769999999999999</v>
      </c>
      <c r="CX320" s="4">
        <v>0.1268</v>
      </c>
      <c r="CY320" s="4">
        <v>0.3362</v>
      </c>
      <c r="CZ320" s="4">
        <v>1.2040999999999999</v>
      </c>
      <c r="DA320" s="4">
        <v>0.97409999999999997</v>
      </c>
      <c r="DB320" s="4">
        <v>0.64090000000000003</v>
      </c>
      <c r="DC320" s="4">
        <v>0.6593</v>
      </c>
      <c r="DD320" s="4">
        <v>0.17469999999999999</v>
      </c>
      <c r="DE320" s="4">
        <v>-0.1157</v>
      </c>
      <c r="DF320" s="4">
        <v>-0.3044</v>
      </c>
      <c r="DG320" s="4">
        <v>-0.45939999999999998</v>
      </c>
      <c r="DH320" s="4">
        <v>-0.32900000000000001</v>
      </c>
      <c r="DI320" s="4">
        <v>-0.1661</v>
      </c>
      <c r="DJ320" s="4">
        <v>1.2500000000000001E-2</v>
      </c>
      <c r="DK320" s="4">
        <v>0.38679999999999998</v>
      </c>
      <c r="DL320" s="4">
        <v>0.62839999999999996</v>
      </c>
      <c r="DM320" s="4">
        <v>0.52759999999999996</v>
      </c>
      <c r="DN320" s="4">
        <v>0.52759999999999996</v>
      </c>
    </row>
    <row r="321" spans="1:118" x14ac:dyDescent="0.45">
      <c r="A321" s="3" t="s">
        <v>29</v>
      </c>
      <c r="B321" t="s">
        <v>51</v>
      </c>
      <c r="D321">
        <v>-4</v>
      </c>
      <c r="G321">
        <v>135</v>
      </c>
      <c r="H321">
        <v>140</v>
      </c>
      <c r="I321">
        <v>129</v>
      </c>
      <c r="J321">
        <v>176</v>
      </c>
      <c r="K321">
        <v>186</v>
      </c>
      <c r="L321">
        <v>208</v>
      </c>
      <c r="M321">
        <v>321</v>
      </c>
      <c r="N321">
        <v>377</v>
      </c>
      <c r="O321">
        <v>378</v>
      </c>
      <c r="P321">
        <v>207</v>
      </c>
      <c r="Q321">
        <v>277</v>
      </c>
      <c r="R321">
        <v>245</v>
      </c>
      <c r="S321">
        <v>177</v>
      </c>
      <c r="T321">
        <v>224</v>
      </c>
      <c r="U321">
        <v>200</v>
      </c>
      <c r="V321">
        <v>225</v>
      </c>
      <c r="W321">
        <v>330</v>
      </c>
      <c r="X321">
        <v>249</v>
      </c>
      <c r="Y321">
        <v>267</v>
      </c>
      <c r="Z321">
        <v>254</v>
      </c>
      <c r="AA321">
        <v>304</v>
      </c>
      <c r="AB321">
        <v>299</v>
      </c>
      <c r="AC321">
        <v>309</v>
      </c>
      <c r="AD321">
        <v>296</v>
      </c>
      <c r="AE321">
        <v>254</v>
      </c>
      <c r="AF321">
        <v>307</v>
      </c>
      <c r="AG321">
        <v>348</v>
      </c>
      <c r="AH321">
        <v>397</v>
      </c>
      <c r="AI321">
        <v>637</v>
      </c>
      <c r="AJ321">
        <v>639</v>
      </c>
      <c r="AK321">
        <v>533</v>
      </c>
      <c r="AL321">
        <v>639</v>
      </c>
      <c r="AM321">
        <v>683</v>
      </c>
      <c r="AN321">
        <v>647</v>
      </c>
      <c r="AO321">
        <v>707</v>
      </c>
      <c r="AP321">
        <v>876</v>
      </c>
      <c r="AQ321">
        <v>837</v>
      </c>
      <c r="AR321">
        <v>831</v>
      </c>
      <c r="AS321">
        <v>615</v>
      </c>
      <c r="AT321">
        <v>601</v>
      </c>
      <c r="AU321">
        <v>764</v>
      </c>
      <c r="AV321">
        <v>764</v>
      </c>
      <c r="AW321">
        <v>714</v>
      </c>
      <c r="AX321">
        <v>618</v>
      </c>
      <c r="AY321">
        <v>470</v>
      </c>
      <c r="AZ321">
        <v>776</v>
      </c>
      <c r="BA321">
        <v>622</v>
      </c>
      <c r="BB321">
        <v>812</v>
      </c>
      <c r="BC321">
        <v>698</v>
      </c>
      <c r="BD321">
        <v>616</v>
      </c>
      <c r="BE321">
        <v>476</v>
      </c>
      <c r="BF321">
        <v>408</v>
      </c>
      <c r="BG321">
        <v>375</v>
      </c>
      <c r="BH321">
        <v>391</v>
      </c>
      <c r="BI321">
        <v>103</v>
      </c>
      <c r="BJ321">
        <v>142</v>
      </c>
      <c r="BK321">
        <v>130</v>
      </c>
      <c r="BL321">
        <v>154</v>
      </c>
      <c r="BM321">
        <v>142</v>
      </c>
      <c r="BN321">
        <v>125</v>
      </c>
      <c r="BO321">
        <v>158</v>
      </c>
      <c r="BP321">
        <v>232</v>
      </c>
      <c r="BQ321">
        <v>211</v>
      </c>
      <c r="BR321">
        <v>283</v>
      </c>
      <c r="BS321">
        <v>366</v>
      </c>
      <c r="BT321">
        <v>396</v>
      </c>
      <c r="BU321">
        <v>404</v>
      </c>
      <c r="BV321">
        <v>549</v>
      </c>
      <c r="BW321">
        <v>565</v>
      </c>
      <c r="BX321">
        <v>702</v>
      </c>
      <c r="BY321">
        <v>640</v>
      </c>
      <c r="BZ321">
        <v>582</v>
      </c>
      <c r="CA321">
        <v>763</v>
      </c>
      <c r="CB321">
        <v>887</v>
      </c>
      <c r="CC321">
        <v>873</v>
      </c>
      <c r="CD321">
        <v>823</v>
      </c>
      <c r="CE321">
        <v>793</v>
      </c>
      <c r="CF321">
        <v>854</v>
      </c>
      <c r="CG321">
        <v>957</v>
      </c>
      <c r="CH321">
        <v>1008</v>
      </c>
      <c r="CI321">
        <v>998</v>
      </c>
      <c r="CJ321">
        <v>1013</v>
      </c>
      <c r="CK321">
        <v>1045</v>
      </c>
      <c r="CL321">
        <v>866</v>
      </c>
      <c r="CM321">
        <v>964</v>
      </c>
      <c r="CN321">
        <v>1047</v>
      </c>
      <c r="CO321">
        <v>1009</v>
      </c>
      <c r="CP321">
        <v>1026</v>
      </c>
      <c r="CQ321">
        <v>899</v>
      </c>
      <c r="CR321">
        <v>1069</v>
      </c>
      <c r="CS321">
        <v>978</v>
      </c>
      <c r="CT321">
        <v>816</v>
      </c>
      <c r="CU321">
        <v>861</v>
      </c>
      <c r="CV321">
        <v>549</v>
      </c>
      <c r="CW321">
        <v>674</v>
      </c>
      <c r="CX321">
        <v>879</v>
      </c>
      <c r="CY321">
        <v>1080</v>
      </c>
      <c r="CZ321">
        <v>1228</v>
      </c>
      <c r="DA321">
        <v>1371</v>
      </c>
      <c r="DB321">
        <v>1497</v>
      </c>
      <c r="DC321">
        <v>2291</v>
      </c>
      <c r="DD321">
        <v>1839</v>
      </c>
      <c r="DE321">
        <v>1534</v>
      </c>
      <c r="DF321">
        <v>1455</v>
      </c>
      <c r="DG321">
        <v>1506</v>
      </c>
      <c r="DH321">
        <v>1515</v>
      </c>
      <c r="DI321">
        <v>1523</v>
      </c>
      <c r="DJ321">
        <v>1582</v>
      </c>
      <c r="DK321">
        <v>1955</v>
      </c>
      <c r="DL321">
        <v>2227</v>
      </c>
      <c r="DM321">
        <v>2152</v>
      </c>
      <c r="DN321">
        <v>2337</v>
      </c>
    </row>
    <row r="322" spans="1:118" x14ac:dyDescent="0.45">
      <c r="A322" s="3" t="s">
        <v>29</v>
      </c>
      <c r="B322" t="s">
        <v>52</v>
      </c>
      <c r="G322">
        <v>9.75</v>
      </c>
      <c r="H322">
        <v>11.35</v>
      </c>
      <c r="I322">
        <v>11.51</v>
      </c>
      <c r="J322">
        <v>13.65</v>
      </c>
      <c r="K322">
        <v>12.94</v>
      </c>
      <c r="L322">
        <v>8.9499999999999993</v>
      </c>
      <c r="M322">
        <v>11.41</v>
      </c>
      <c r="N322">
        <v>10.59</v>
      </c>
      <c r="O322">
        <v>8.65</v>
      </c>
      <c r="P322">
        <v>4.97</v>
      </c>
      <c r="Q322">
        <v>6.25</v>
      </c>
      <c r="R322">
        <v>6.59</v>
      </c>
      <c r="S322">
        <v>6.85</v>
      </c>
      <c r="T322">
        <v>15.06</v>
      </c>
      <c r="U322">
        <v>38.57</v>
      </c>
      <c r="V322">
        <v>180.74</v>
      </c>
      <c r="W322">
        <v>551</v>
      </c>
      <c r="X322">
        <v>35.950000000000003</v>
      </c>
      <c r="Y322">
        <v>14.41</v>
      </c>
      <c r="Z322">
        <v>9.34</v>
      </c>
      <c r="AA322">
        <v>7.21</v>
      </c>
      <c r="AB322">
        <v>6.25</v>
      </c>
      <c r="AC322">
        <v>6.24</v>
      </c>
      <c r="AD322">
        <v>5.56</v>
      </c>
      <c r="AE322">
        <v>4.01</v>
      </c>
      <c r="AF322">
        <v>3.99</v>
      </c>
      <c r="AG322">
        <v>3.92</v>
      </c>
      <c r="AH322">
        <v>3.44</v>
      </c>
      <c r="AI322">
        <v>5.87</v>
      </c>
      <c r="AJ322">
        <v>6.18</v>
      </c>
      <c r="AK322">
        <v>5.88</v>
      </c>
      <c r="AL322">
        <v>8.59</v>
      </c>
      <c r="AM322">
        <v>9.14</v>
      </c>
      <c r="AN322">
        <v>8.2899999999999991</v>
      </c>
      <c r="AO322">
        <v>8.52</v>
      </c>
      <c r="AP322">
        <v>9.2899999999999991</v>
      </c>
      <c r="AQ322">
        <v>9.9499999999999993</v>
      </c>
      <c r="AR322">
        <v>10.61</v>
      </c>
      <c r="AS322">
        <v>11.17</v>
      </c>
      <c r="AT322">
        <v>15.23</v>
      </c>
      <c r="AU322">
        <v>18.27</v>
      </c>
      <c r="AV322">
        <v>21.26</v>
      </c>
      <c r="AW322">
        <v>24.04</v>
      </c>
      <c r="AX322">
        <v>337.26</v>
      </c>
      <c r="AY322">
        <v>-11.69</v>
      </c>
      <c r="AZ322">
        <v>-8.31</v>
      </c>
      <c r="BA322">
        <v>-3.52</v>
      </c>
      <c r="BB322">
        <v>-4.6900000000000004</v>
      </c>
      <c r="BC322">
        <v>-1.72</v>
      </c>
      <c r="BD322">
        <v>-1.36</v>
      </c>
      <c r="BE322">
        <v>-1.03</v>
      </c>
      <c r="BF322">
        <v>-0.87</v>
      </c>
      <c r="BG322">
        <v>-4.04</v>
      </c>
      <c r="BH322">
        <v>-5.94</v>
      </c>
      <c r="BI322">
        <v>-13.49</v>
      </c>
      <c r="BJ322">
        <v>24.74</v>
      </c>
      <c r="BK322">
        <v>-16.84</v>
      </c>
      <c r="BL322">
        <v>31.63</v>
      </c>
      <c r="BM322">
        <v>74.25</v>
      </c>
      <c r="BN322">
        <v>16.77</v>
      </c>
      <c r="BO322">
        <v>94.93</v>
      </c>
      <c r="BP322">
        <v>567.46</v>
      </c>
      <c r="BQ322">
        <v>15.28</v>
      </c>
      <c r="BR322">
        <v>7.86</v>
      </c>
      <c r="BS322">
        <v>4.6100000000000003</v>
      </c>
      <c r="BT322">
        <v>4.3099999999999996</v>
      </c>
      <c r="BU322">
        <v>4.6399999999999997</v>
      </c>
      <c r="BV322">
        <v>6.69</v>
      </c>
      <c r="BW322">
        <v>11.52</v>
      </c>
      <c r="BX322">
        <v>16.57</v>
      </c>
      <c r="BY322">
        <v>25.77</v>
      </c>
      <c r="BZ322">
        <v>18.61</v>
      </c>
      <c r="CA322">
        <v>30.01</v>
      </c>
      <c r="CB322">
        <v>33.14</v>
      </c>
      <c r="CC322">
        <v>23.72</v>
      </c>
      <c r="CD322">
        <v>311.92</v>
      </c>
      <c r="CE322">
        <v>-140.11000000000001</v>
      </c>
      <c r="CF322">
        <v>-171.08</v>
      </c>
      <c r="CG322">
        <v>626.70000000000005</v>
      </c>
      <c r="CH322">
        <v>25.1</v>
      </c>
      <c r="CI322">
        <v>19.41</v>
      </c>
      <c r="CJ322">
        <v>14.63</v>
      </c>
      <c r="CK322">
        <v>16.37</v>
      </c>
      <c r="CL322">
        <v>17.82</v>
      </c>
      <c r="CM322">
        <v>20.66</v>
      </c>
      <c r="CN322">
        <v>25.55</v>
      </c>
      <c r="CO322">
        <v>22.92</v>
      </c>
      <c r="CP322">
        <v>20.87</v>
      </c>
      <c r="CQ322">
        <v>20.68</v>
      </c>
      <c r="CR322">
        <v>22.74</v>
      </c>
      <c r="CS322">
        <v>23.14</v>
      </c>
      <c r="CT322">
        <v>10.220000000000001</v>
      </c>
      <c r="CU322">
        <v>12.3</v>
      </c>
      <c r="CV322">
        <v>6.97</v>
      </c>
      <c r="CW322">
        <v>7.31</v>
      </c>
      <c r="CX322">
        <v>10.89</v>
      </c>
      <c r="CY322">
        <v>8.34</v>
      </c>
      <c r="CZ322">
        <v>6.83</v>
      </c>
      <c r="DA322">
        <v>5.74</v>
      </c>
      <c r="DB322">
        <v>5.72</v>
      </c>
      <c r="DC322">
        <v>6.63</v>
      </c>
      <c r="DD322">
        <v>5</v>
      </c>
      <c r="DE322">
        <v>4.58</v>
      </c>
      <c r="DF322">
        <v>5.05</v>
      </c>
      <c r="DG322">
        <v>7.14</v>
      </c>
      <c r="DH322">
        <v>11.4</v>
      </c>
      <c r="DI322">
        <v>22.25</v>
      </c>
      <c r="DJ322">
        <v>34.28</v>
      </c>
      <c r="DK322">
        <v>52.81</v>
      </c>
      <c r="DL322">
        <v>42.79</v>
      </c>
      <c r="DM322">
        <v>39.56</v>
      </c>
      <c r="DN322">
        <v>43.27</v>
      </c>
    </row>
    <row r="323" spans="1:118" x14ac:dyDescent="0.45">
      <c r="A323" s="3" t="s">
        <v>29</v>
      </c>
      <c r="B323" t="s">
        <v>53</v>
      </c>
      <c r="G323">
        <v>0.22</v>
      </c>
      <c r="H323">
        <v>0.19</v>
      </c>
      <c r="I323">
        <v>0.17</v>
      </c>
      <c r="J323">
        <v>0.2</v>
      </c>
      <c r="K323">
        <v>0.28000000000000003</v>
      </c>
      <c r="L323">
        <v>0.28000000000000003</v>
      </c>
      <c r="M323">
        <v>0.41</v>
      </c>
      <c r="N323">
        <v>0.45</v>
      </c>
      <c r="O323">
        <v>0.42</v>
      </c>
      <c r="P323">
        <v>0.23</v>
      </c>
      <c r="Q323">
        <v>0.28000000000000003</v>
      </c>
      <c r="R323">
        <v>0.24</v>
      </c>
      <c r="S323">
        <v>0.18</v>
      </c>
      <c r="T323">
        <v>0.23</v>
      </c>
      <c r="U323">
        <v>0.23</v>
      </c>
      <c r="V323">
        <v>0.25</v>
      </c>
      <c r="W323">
        <v>0.36</v>
      </c>
      <c r="X323">
        <v>0.26</v>
      </c>
      <c r="Y323">
        <v>0.28000000000000003</v>
      </c>
      <c r="Z323">
        <v>0.26</v>
      </c>
      <c r="AA323">
        <v>0.28000000000000003</v>
      </c>
      <c r="AB323">
        <v>0.26</v>
      </c>
      <c r="AC323">
        <v>0.25</v>
      </c>
      <c r="AD323">
        <v>0.23</v>
      </c>
      <c r="AE323">
        <v>0.21</v>
      </c>
      <c r="AF323">
        <v>0.22</v>
      </c>
      <c r="AG323">
        <v>0.25</v>
      </c>
      <c r="AH323">
        <v>0.23</v>
      </c>
      <c r="AI323">
        <v>0.32</v>
      </c>
      <c r="AJ323">
        <v>0.31</v>
      </c>
      <c r="AK323">
        <v>0.27</v>
      </c>
      <c r="AL323">
        <v>0.33</v>
      </c>
      <c r="AM323">
        <v>0.35</v>
      </c>
      <c r="AN323">
        <v>0.31</v>
      </c>
      <c r="AO323">
        <v>0.33</v>
      </c>
      <c r="AP323">
        <v>0.38</v>
      </c>
      <c r="AQ323">
        <v>0.36</v>
      </c>
      <c r="AR323">
        <v>0.35</v>
      </c>
      <c r="AS323">
        <v>0.27</v>
      </c>
      <c r="AT323">
        <v>0.26</v>
      </c>
      <c r="AU323">
        <v>0.32</v>
      </c>
      <c r="AV323">
        <v>0.31</v>
      </c>
      <c r="AW323">
        <v>0.3</v>
      </c>
      <c r="AX323">
        <v>0.28000000000000003</v>
      </c>
      <c r="AY323">
        <v>0.22</v>
      </c>
      <c r="AZ323">
        <v>0.26</v>
      </c>
      <c r="BA323">
        <v>0.19</v>
      </c>
      <c r="BB323">
        <v>0.31</v>
      </c>
      <c r="BC323">
        <v>0.27</v>
      </c>
      <c r="BD323">
        <v>0.24</v>
      </c>
      <c r="BE323">
        <v>0.18</v>
      </c>
      <c r="BF323">
        <v>0.14000000000000001</v>
      </c>
      <c r="BG323">
        <v>0.12</v>
      </c>
      <c r="BH323">
        <v>0.14000000000000001</v>
      </c>
      <c r="BI323">
        <v>0.09</v>
      </c>
      <c r="BJ323">
        <v>0.12</v>
      </c>
      <c r="BK323">
        <v>0.13</v>
      </c>
      <c r="BL323">
        <v>0.11</v>
      </c>
      <c r="BM323">
        <v>0.12</v>
      </c>
      <c r="BN323">
        <v>0.1</v>
      </c>
      <c r="BO323">
        <v>0.14000000000000001</v>
      </c>
      <c r="BP323">
        <v>0.17</v>
      </c>
      <c r="BQ323">
        <v>0.17</v>
      </c>
      <c r="BR323">
        <v>0.21</v>
      </c>
      <c r="BS323">
        <v>0.26</v>
      </c>
      <c r="BT323">
        <v>0.28000000000000003</v>
      </c>
      <c r="BU323">
        <v>0.3</v>
      </c>
      <c r="BV323">
        <v>0.36</v>
      </c>
      <c r="BW323">
        <v>0.38</v>
      </c>
      <c r="BX323">
        <v>0.42</v>
      </c>
      <c r="BY323">
        <v>0.38</v>
      </c>
      <c r="BZ323">
        <v>0.37</v>
      </c>
      <c r="CA323">
        <v>0.48</v>
      </c>
      <c r="CB323">
        <v>0.51</v>
      </c>
      <c r="CC323">
        <v>0.48</v>
      </c>
      <c r="CD323">
        <v>0.46</v>
      </c>
      <c r="CE323">
        <v>0.43</v>
      </c>
      <c r="CF323">
        <v>0.42</v>
      </c>
      <c r="CG323">
        <v>0.49</v>
      </c>
      <c r="CH323">
        <v>0.53</v>
      </c>
      <c r="CI323">
        <v>0.54</v>
      </c>
      <c r="CJ323">
        <v>0.51</v>
      </c>
      <c r="CK323">
        <v>0.54</v>
      </c>
      <c r="CL323">
        <v>0.46</v>
      </c>
      <c r="CM323">
        <v>0.52</v>
      </c>
      <c r="CN323">
        <v>0.54</v>
      </c>
      <c r="CO323">
        <v>0.53</v>
      </c>
      <c r="CP323">
        <v>0.55000000000000004</v>
      </c>
      <c r="CQ323">
        <v>0.52</v>
      </c>
      <c r="CR323">
        <v>0.55000000000000004</v>
      </c>
      <c r="CS323">
        <v>0.53</v>
      </c>
      <c r="CT323">
        <v>0.5</v>
      </c>
      <c r="CU323">
        <v>0.52</v>
      </c>
      <c r="CV323">
        <v>0.33</v>
      </c>
      <c r="CW323">
        <v>0.39</v>
      </c>
      <c r="CX323">
        <v>0.5</v>
      </c>
      <c r="CY323">
        <v>0.56999999999999995</v>
      </c>
      <c r="CZ323">
        <v>0.56000000000000005</v>
      </c>
      <c r="DA323">
        <v>0.54</v>
      </c>
      <c r="DB323">
        <v>0.56000000000000005</v>
      </c>
      <c r="DC323">
        <v>0.66</v>
      </c>
      <c r="DD323">
        <v>0.48</v>
      </c>
      <c r="DE323">
        <v>0.39</v>
      </c>
      <c r="DF323">
        <v>0.35</v>
      </c>
      <c r="DG323">
        <v>0.38</v>
      </c>
      <c r="DH323">
        <v>0.4</v>
      </c>
      <c r="DI323">
        <v>0.47</v>
      </c>
      <c r="DJ323">
        <v>0.52</v>
      </c>
      <c r="DK323">
        <v>0.73</v>
      </c>
      <c r="DL323">
        <v>0.8</v>
      </c>
      <c r="DM323">
        <v>0.75</v>
      </c>
      <c r="DN323">
        <v>0.8</v>
      </c>
    </row>
    <row r="324" spans="1:118" x14ac:dyDescent="0.45">
      <c r="A324" s="3" t="s">
        <v>29</v>
      </c>
      <c r="B324" t="s">
        <v>54</v>
      </c>
      <c r="G324">
        <v>0.74</v>
      </c>
      <c r="I324">
        <v>0.71</v>
      </c>
      <c r="J324">
        <v>0.89</v>
      </c>
      <c r="K324">
        <v>0.94</v>
      </c>
      <c r="L324">
        <v>0.98</v>
      </c>
      <c r="M324">
        <v>1.47</v>
      </c>
      <c r="N324">
        <v>1.64</v>
      </c>
      <c r="O324">
        <v>1.56</v>
      </c>
      <c r="P324">
        <v>0.89</v>
      </c>
      <c r="Q324">
        <v>1.08</v>
      </c>
      <c r="R324">
        <v>0.93</v>
      </c>
      <c r="S324">
        <v>0.68</v>
      </c>
      <c r="T324">
        <v>0.82</v>
      </c>
      <c r="U324">
        <v>0.76</v>
      </c>
      <c r="V324">
        <v>0.79</v>
      </c>
      <c r="W324">
        <v>1.1299999999999999</v>
      </c>
      <c r="X324">
        <v>0.83</v>
      </c>
      <c r="Y324">
        <v>0.93</v>
      </c>
      <c r="Z324">
        <v>0.79</v>
      </c>
      <c r="AA324">
        <v>0.89</v>
      </c>
      <c r="AB324">
        <v>0.88</v>
      </c>
      <c r="AC324">
        <v>0.87</v>
      </c>
      <c r="AD324">
        <v>0.84</v>
      </c>
      <c r="AE324">
        <v>0.77</v>
      </c>
      <c r="AF324">
        <v>0.8</v>
      </c>
      <c r="AG324">
        <v>0.88</v>
      </c>
      <c r="AH324">
        <v>0.84</v>
      </c>
      <c r="AI324">
        <v>1.17</v>
      </c>
      <c r="AJ324">
        <v>1.1200000000000001</v>
      </c>
      <c r="AK324">
        <v>0.93</v>
      </c>
      <c r="AL324">
        <v>1.04</v>
      </c>
      <c r="AM324">
        <v>1.08</v>
      </c>
      <c r="AN324">
        <v>0.97</v>
      </c>
      <c r="AO324">
        <v>1.02</v>
      </c>
      <c r="AP324">
        <v>1.2</v>
      </c>
      <c r="AQ324">
        <v>1.1499999999999999</v>
      </c>
      <c r="AR324">
        <v>1.1200000000000001</v>
      </c>
      <c r="AS324">
        <v>0.85</v>
      </c>
      <c r="AT324">
        <v>0.79</v>
      </c>
      <c r="AU324">
        <v>0.99</v>
      </c>
      <c r="AV324">
        <v>0.95</v>
      </c>
      <c r="AW324">
        <v>0.9</v>
      </c>
      <c r="AX324">
        <v>0.78</v>
      </c>
      <c r="AY324">
        <v>0.62</v>
      </c>
      <c r="AZ324">
        <v>1.02</v>
      </c>
      <c r="BA324">
        <v>0.72</v>
      </c>
      <c r="BB324">
        <v>1.1100000000000001</v>
      </c>
      <c r="BC324">
        <v>0.87</v>
      </c>
      <c r="BD324">
        <v>0.79</v>
      </c>
      <c r="BE324">
        <v>0.59</v>
      </c>
      <c r="BF324">
        <v>0.5</v>
      </c>
      <c r="BG324">
        <v>0.46</v>
      </c>
      <c r="BH324">
        <v>0.6</v>
      </c>
      <c r="BI324">
        <v>0.38</v>
      </c>
      <c r="BJ324">
        <v>0.48</v>
      </c>
      <c r="BK324">
        <v>0.49</v>
      </c>
      <c r="BL324">
        <v>0.45</v>
      </c>
      <c r="BM324">
        <v>0.44</v>
      </c>
      <c r="BN324">
        <v>0.38</v>
      </c>
      <c r="BO324">
        <v>0.5</v>
      </c>
      <c r="BP324">
        <v>0.62</v>
      </c>
      <c r="BQ324">
        <v>0.64</v>
      </c>
      <c r="BR324">
        <v>0.76</v>
      </c>
      <c r="BS324">
        <v>0.89</v>
      </c>
      <c r="BT324">
        <v>0.88</v>
      </c>
      <c r="BU324">
        <v>0.94</v>
      </c>
      <c r="BV324">
        <v>1.1200000000000001</v>
      </c>
      <c r="BW324">
        <v>1.1100000000000001</v>
      </c>
      <c r="BX324">
        <v>1.23</v>
      </c>
      <c r="BY324">
        <v>1.06</v>
      </c>
      <c r="BZ324">
        <v>1</v>
      </c>
      <c r="CA324">
        <v>1.29</v>
      </c>
      <c r="CB324">
        <v>1.44</v>
      </c>
      <c r="CC324">
        <v>1.45</v>
      </c>
      <c r="CD324">
        <v>1.5</v>
      </c>
      <c r="CE324">
        <v>1.38</v>
      </c>
      <c r="CF324">
        <v>1.36</v>
      </c>
      <c r="CG324">
        <v>1.53</v>
      </c>
      <c r="CH324">
        <v>1.6</v>
      </c>
      <c r="CI324">
        <v>1.68</v>
      </c>
      <c r="CJ324">
        <v>1.61</v>
      </c>
      <c r="CK324">
        <v>1.63</v>
      </c>
      <c r="CL324">
        <v>1.35</v>
      </c>
      <c r="CM324">
        <v>1.5</v>
      </c>
      <c r="CN324">
        <v>1.6</v>
      </c>
      <c r="CO324">
        <v>1.55</v>
      </c>
      <c r="CP324">
        <v>1.59</v>
      </c>
      <c r="CQ324">
        <v>1.46</v>
      </c>
      <c r="CR324">
        <v>1.5</v>
      </c>
      <c r="CS324">
        <v>1.38</v>
      </c>
      <c r="CT324">
        <v>1.22</v>
      </c>
      <c r="CU324">
        <v>1.29</v>
      </c>
      <c r="CV324">
        <v>0.86</v>
      </c>
      <c r="CW324">
        <v>0.99</v>
      </c>
      <c r="CX324">
        <v>1.1000000000000001</v>
      </c>
      <c r="CY324">
        <v>1.29</v>
      </c>
      <c r="CZ324">
        <v>1.34</v>
      </c>
      <c r="DA324">
        <v>1.35</v>
      </c>
      <c r="DB324">
        <v>1.41</v>
      </c>
      <c r="DC324">
        <v>1.67</v>
      </c>
      <c r="DD324">
        <v>1.25</v>
      </c>
      <c r="DE324">
        <v>1</v>
      </c>
      <c r="DF324">
        <v>0.88</v>
      </c>
      <c r="DG324">
        <v>0.85</v>
      </c>
      <c r="DH324">
        <v>0.81</v>
      </c>
      <c r="DI324">
        <v>0.83</v>
      </c>
      <c r="DJ324">
        <v>0.89</v>
      </c>
      <c r="DK324">
        <v>1.17</v>
      </c>
      <c r="DL324">
        <v>1.32</v>
      </c>
      <c r="DM324">
        <v>1.25</v>
      </c>
      <c r="DN324">
        <v>1.37</v>
      </c>
    </row>
    <row r="325" spans="1:118" x14ac:dyDescent="0.45">
      <c r="A325" s="3" t="s">
        <v>29</v>
      </c>
      <c r="B325" t="s">
        <v>55</v>
      </c>
      <c r="G325">
        <v>22.48</v>
      </c>
      <c r="H325">
        <v>-33.4</v>
      </c>
      <c r="I325">
        <v>10.23</v>
      </c>
      <c r="J325">
        <v>13.29</v>
      </c>
      <c r="K325">
        <v>8.69</v>
      </c>
      <c r="L325">
        <v>6.13</v>
      </c>
      <c r="M325">
        <v>6.83</v>
      </c>
      <c r="N325">
        <v>6.7</v>
      </c>
      <c r="O325">
        <v>6.17</v>
      </c>
      <c r="P325">
        <v>3.79</v>
      </c>
      <c r="Q325">
        <v>5.4</v>
      </c>
      <c r="R325">
        <v>6.13</v>
      </c>
      <c r="S325">
        <v>5.98</v>
      </c>
      <c r="T325">
        <v>17.04</v>
      </c>
      <c r="U325">
        <v>24.31</v>
      </c>
      <c r="V325">
        <v>20.83</v>
      </c>
      <c r="W325">
        <v>26.25</v>
      </c>
      <c r="X325">
        <v>7.65</v>
      </c>
      <c r="Y325">
        <v>5.47</v>
      </c>
      <c r="Z325">
        <v>3.73</v>
      </c>
      <c r="AA325">
        <v>4.1399999999999997</v>
      </c>
      <c r="AB325">
        <v>3.96</v>
      </c>
      <c r="AC325">
        <v>4.62</v>
      </c>
      <c r="AD325">
        <v>4.12</v>
      </c>
      <c r="AE325">
        <v>2.86</v>
      </c>
      <c r="AF325">
        <v>3.05</v>
      </c>
      <c r="AG325">
        <v>2.96</v>
      </c>
      <c r="AH325">
        <v>2.71</v>
      </c>
      <c r="AI325">
        <v>4.75</v>
      </c>
      <c r="AJ325">
        <v>4.47</v>
      </c>
      <c r="AK325">
        <v>3.89</v>
      </c>
      <c r="AL325">
        <v>4.8600000000000003</v>
      </c>
      <c r="AM325">
        <v>5.46</v>
      </c>
      <c r="AN325">
        <v>5.41</v>
      </c>
      <c r="AO325">
        <v>5.53</v>
      </c>
      <c r="AP325">
        <v>7.46</v>
      </c>
      <c r="AQ325">
        <v>6.28</v>
      </c>
      <c r="AR325">
        <v>7.66</v>
      </c>
      <c r="AS325">
        <v>9.81</v>
      </c>
      <c r="AT325">
        <v>10.19</v>
      </c>
      <c r="AU325">
        <v>12.53</v>
      </c>
      <c r="AV325">
        <v>13.62</v>
      </c>
      <c r="AW325">
        <v>12.59</v>
      </c>
      <c r="AX325">
        <v>42.36</v>
      </c>
      <c r="AY325">
        <v>-17.55</v>
      </c>
      <c r="AZ325">
        <v>-15.11</v>
      </c>
      <c r="BA325">
        <v>-4.8899999999999997</v>
      </c>
      <c r="BB325">
        <v>-5.71</v>
      </c>
      <c r="BC325">
        <v>-3.47</v>
      </c>
      <c r="BD325">
        <v>-3.03</v>
      </c>
      <c r="BE325">
        <v>-2.68</v>
      </c>
      <c r="BF325">
        <v>-3.41</v>
      </c>
      <c r="BG325">
        <v>-7.35</v>
      </c>
      <c r="BH325">
        <v>22.49</v>
      </c>
      <c r="BI325">
        <v>584.5</v>
      </c>
      <c r="BJ325">
        <v>100.35</v>
      </c>
      <c r="BK325">
        <v>6.77</v>
      </c>
      <c r="BL325">
        <v>-8.64</v>
      </c>
      <c r="BM325">
        <v>16.3</v>
      </c>
      <c r="BN325">
        <v>23.55</v>
      </c>
      <c r="BO325">
        <v>39.07</v>
      </c>
      <c r="BP325">
        <v>10.18</v>
      </c>
      <c r="BQ325">
        <v>8.0399999999999991</v>
      </c>
      <c r="BR325">
        <v>5.4</v>
      </c>
      <c r="BS325">
        <v>4.6399999999999997</v>
      </c>
      <c r="BT325">
        <v>4.3899999999999997</v>
      </c>
      <c r="BU325">
        <v>4.51</v>
      </c>
      <c r="BV325">
        <v>6.05</v>
      </c>
      <c r="BW325">
        <v>10.07</v>
      </c>
      <c r="BX325">
        <v>30.42</v>
      </c>
      <c r="BY325">
        <v>-164.99</v>
      </c>
      <c r="BZ325">
        <v>46.7</v>
      </c>
      <c r="CA325">
        <v>18.61</v>
      </c>
      <c r="CB325">
        <v>13.95</v>
      </c>
      <c r="CC325">
        <v>11.55</v>
      </c>
      <c r="CD325">
        <v>9.49</v>
      </c>
      <c r="CE325">
        <v>13.36</v>
      </c>
      <c r="CF325">
        <v>14.21</v>
      </c>
      <c r="CG325">
        <v>12.36</v>
      </c>
      <c r="CH325">
        <v>16.43</v>
      </c>
      <c r="CI325">
        <v>10.210000000000001</v>
      </c>
      <c r="CJ325">
        <v>8.77</v>
      </c>
      <c r="CK325">
        <v>10.18</v>
      </c>
      <c r="CL325">
        <v>9.8800000000000008</v>
      </c>
      <c r="CM325">
        <v>10.91</v>
      </c>
      <c r="CN325">
        <v>12.11</v>
      </c>
      <c r="CO325">
        <v>11.8</v>
      </c>
      <c r="CP325">
        <v>11.64</v>
      </c>
      <c r="CQ325">
        <v>13.36</v>
      </c>
      <c r="CR325">
        <v>16.37</v>
      </c>
      <c r="CS325">
        <v>17.260000000000002</v>
      </c>
      <c r="CT325">
        <v>6.88</v>
      </c>
      <c r="CU325">
        <v>6.42</v>
      </c>
      <c r="CV325">
        <v>3.57</v>
      </c>
      <c r="CW325">
        <v>3.66</v>
      </c>
      <c r="CX325">
        <v>5.58</v>
      </c>
      <c r="CY325">
        <v>4.95</v>
      </c>
      <c r="CZ325">
        <v>4.3600000000000003</v>
      </c>
      <c r="DA325">
        <v>4.1900000000000004</v>
      </c>
      <c r="DB325">
        <v>4.57</v>
      </c>
      <c r="DC325">
        <v>5.94</v>
      </c>
      <c r="DD325">
        <v>4.7699999999999996</v>
      </c>
      <c r="DE325">
        <v>4.34</v>
      </c>
      <c r="DF325">
        <v>4.6900000000000004</v>
      </c>
      <c r="DG325">
        <v>8.02</v>
      </c>
      <c r="DH325">
        <v>17.920000000000002</v>
      </c>
      <c r="DI325">
        <v>55.44</v>
      </c>
      <c r="DJ325">
        <v>45.59</v>
      </c>
      <c r="DK325">
        <v>34.71</v>
      </c>
      <c r="DL325">
        <v>26.9</v>
      </c>
      <c r="DM325">
        <v>34.35</v>
      </c>
      <c r="DN325">
        <v>38.54</v>
      </c>
    </row>
    <row r="326" spans="1:118" x14ac:dyDescent="0.45">
      <c r="A326" s="3" t="s">
        <v>29</v>
      </c>
      <c r="B326" t="s">
        <v>56</v>
      </c>
      <c r="G326">
        <v>13.2</v>
      </c>
      <c r="H326">
        <v>-69.989999999999995</v>
      </c>
      <c r="I326">
        <v>5.34</v>
      </c>
      <c r="J326">
        <v>6.53</v>
      </c>
      <c r="K326">
        <v>5.5</v>
      </c>
      <c r="L326">
        <v>4.2699999999999996</v>
      </c>
      <c r="M326">
        <v>5.18</v>
      </c>
      <c r="N326">
        <v>5.19</v>
      </c>
      <c r="O326">
        <v>4.71</v>
      </c>
      <c r="P326">
        <v>2.83</v>
      </c>
      <c r="Q326">
        <v>3.75</v>
      </c>
      <c r="R326">
        <v>3.82</v>
      </c>
      <c r="S326">
        <v>3.37</v>
      </c>
      <c r="T326">
        <v>5.98</v>
      </c>
      <c r="U326">
        <v>6.54</v>
      </c>
      <c r="V326">
        <v>6.98</v>
      </c>
      <c r="W326">
        <v>10.46</v>
      </c>
      <c r="X326">
        <v>4.9400000000000004</v>
      </c>
      <c r="Y326">
        <v>4.24</v>
      </c>
      <c r="Z326">
        <v>3.12</v>
      </c>
      <c r="AA326">
        <v>3.25</v>
      </c>
      <c r="AB326">
        <v>3.09</v>
      </c>
      <c r="AC326">
        <v>3.48</v>
      </c>
      <c r="AD326">
        <v>3.15</v>
      </c>
      <c r="AE326">
        <v>2.33</v>
      </c>
      <c r="AF326">
        <v>2.4500000000000002</v>
      </c>
      <c r="AG326">
        <v>2.4300000000000002</v>
      </c>
      <c r="AH326">
        <v>2.23</v>
      </c>
      <c r="AI326">
        <v>3.82</v>
      </c>
      <c r="AJ326">
        <v>3.68</v>
      </c>
      <c r="AK326">
        <v>3.2</v>
      </c>
      <c r="AL326">
        <v>4.03</v>
      </c>
      <c r="AM326">
        <v>4.42</v>
      </c>
      <c r="AN326">
        <v>4.28</v>
      </c>
      <c r="AO326">
        <v>4.4000000000000004</v>
      </c>
      <c r="AP326">
        <v>5.8</v>
      </c>
      <c r="AQ326">
        <v>5.0599999999999996</v>
      </c>
      <c r="AR326">
        <v>5.86</v>
      </c>
      <c r="AS326">
        <v>6.52</v>
      </c>
      <c r="AT326">
        <v>6.58</v>
      </c>
      <c r="AU326">
        <v>7.52</v>
      </c>
      <c r="AV326">
        <v>7.33</v>
      </c>
      <c r="AW326">
        <v>6.77</v>
      </c>
      <c r="AX326">
        <v>9.57</v>
      </c>
      <c r="AY326">
        <v>102.75</v>
      </c>
      <c r="AZ326">
        <v>-42.94</v>
      </c>
      <c r="BA326">
        <v>-5.95</v>
      </c>
      <c r="BB326">
        <v>-6.59</v>
      </c>
      <c r="BC326">
        <v>-4.07</v>
      </c>
      <c r="BD326">
        <v>-3.54</v>
      </c>
      <c r="BE326">
        <v>-3.26</v>
      </c>
      <c r="BF326">
        <v>-4.24</v>
      </c>
      <c r="BG326">
        <v>-12.14</v>
      </c>
      <c r="BH326">
        <v>10.66</v>
      </c>
      <c r="BI326">
        <v>16.47</v>
      </c>
      <c r="BJ326">
        <v>14.43</v>
      </c>
      <c r="BK326">
        <v>5.14</v>
      </c>
      <c r="BL326">
        <v>-17.440000000000001</v>
      </c>
      <c r="BM326">
        <v>6.65</v>
      </c>
      <c r="BN326">
        <v>7.79</v>
      </c>
      <c r="BO326">
        <v>9.52</v>
      </c>
      <c r="BP326">
        <v>6.59</v>
      </c>
      <c r="BQ326">
        <v>6.03</v>
      </c>
      <c r="BR326">
        <v>4.58</v>
      </c>
      <c r="BS326">
        <v>4.17</v>
      </c>
      <c r="BT326">
        <v>3.91</v>
      </c>
      <c r="BU326">
        <v>4.07</v>
      </c>
      <c r="BV326">
        <v>5.34</v>
      </c>
      <c r="BW326">
        <v>8.33</v>
      </c>
      <c r="BX326">
        <v>19.22</v>
      </c>
      <c r="BY326">
        <v>56.74</v>
      </c>
      <c r="BZ326">
        <v>20.79</v>
      </c>
      <c r="CA326">
        <v>13.95</v>
      </c>
      <c r="CB326">
        <v>11.26</v>
      </c>
      <c r="CC326">
        <v>9.42</v>
      </c>
      <c r="CD326">
        <v>8.34</v>
      </c>
      <c r="CE326">
        <v>10.8</v>
      </c>
      <c r="CF326">
        <v>11.21</v>
      </c>
      <c r="CG326">
        <v>10.35</v>
      </c>
      <c r="CH326">
        <v>13.17</v>
      </c>
      <c r="CI326">
        <v>8.76</v>
      </c>
      <c r="CJ326">
        <v>7.63</v>
      </c>
      <c r="CK326">
        <v>8.89</v>
      </c>
      <c r="CL326">
        <v>8.3800000000000008</v>
      </c>
      <c r="CM326">
        <v>9.3000000000000007</v>
      </c>
      <c r="CN326">
        <v>10.6</v>
      </c>
      <c r="CO326">
        <v>10.33</v>
      </c>
      <c r="CP326">
        <v>10.3</v>
      </c>
      <c r="CQ326">
        <v>11.68</v>
      </c>
      <c r="CR326">
        <v>13.83</v>
      </c>
      <c r="CS326">
        <v>14.03</v>
      </c>
      <c r="CT326">
        <v>6.23</v>
      </c>
      <c r="CU326">
        <v>5.81</v>
      </c>
      <c r="CV326">
        <v>3.24</v>
      </c>
      <c r="CW326">
        <v>3.42</v>
      </c>
      <c r="CX326">
        <v>5.18</v>
      </c>
      <c r="CY326">
        <v>4.68</v>
      </c>
      <c r="CZ326">
        <v>4.16</v>
      </c>
      <c r="DA326">
        <v>4.04</v>
      </c>
      <c r="DB326">
        <v>4.34</v>
      </c>
      <c r="DC326">
        <v>5.49</v>
      </c>
      <c r="DD326">
        <v>4.33</v>
      </c>
      <c r="DE326">
        <v>3.75</v>
      </c>
      <c r="DF326">
        <v>3.94</v>
      </c>
      <c r="DG326">
        <v>6.04</v>
      </c>
      <c r="DH326">
        <v>10.36</v>
      </c>
      <c r="DI326">
        <v>19.420000000000002</v>
      </c>
      <c r="DJ326">
        <v>17.510000000000002</v>
      </c>
      <c r="DK326">
        <v>19.36</v>
      </c>
      <c r="DL326">
        <v>17.100000000000001</v>
      </c>
      <c r="DM326">
        <v>18.91</v>
      </c>
      <c r="DN326">
        <v>20.78</v>
      </c>
    </row>
    <row r="327" spans="1:118" x14ac:dyDescent="0.45">
      <c r="A327" s="3" t="s">
        <v>29</v>
      </c>
      <c r="B327" t="s">
        <v>57</v>
      </c>
      <c r="D327">
        <v>7.0000000000000007E-2</v>
      </c>
      <c r="G327">
        <v>0.06</v>
      </c>
      <c r="I327">
        <v>0.08</v>
      </c>
      <c r="J327">
        <v>0.09</v>
      </c>
      <c r="K327">
        <v>0.09</v>
      </c>
      <c r="L327">
        <v>0.1</v>
      </c>
      <c r="M327">
        <v>0.09</v>
      </c>
      <c r="N327">
        <v>7.0000000000000007E-2</v>
      </c>
      <c r="O327">
        <v>0.06</v>
      </c>
      <c r="P327">
        <v>0.06</v>
      </c>
      <c r="Q327">
        <v>0.06</v>
      </c>
      <c r="R327">
        <v>7.0000000000000007E-2</v>
      </c>
      <c r="S327">
        <v>7.0000000000000007E-2</v>
      </c>
      <c r="T327">
        <v>0.08</v>
      </c>
      <c r="U327">
        <v>0.09</v>
      </c>
      <c r="V327">
        <v>0.1</v>
      </c>
      <c r="W327">
        <v>0.11</v>
      </c>
      <c r="X327">
        <v>0.13</v>
      </c>
      <c r="Y327">
        <v>0.13</v>
      </c>
      <c r="Z327">
        <v>0.04</v>
      </c>
      <c r="AA327">
        <v>0.03</v>
      </c>
      <c r="AB327">
        <v>0.03</v>
      </c>
      <c r="AC327">
        <v>0.04</v>
      </c>
      <c r="AD327">
        <v>0.04</v>
      </c>
      <c r="AE327">
        <v>0.03</v>
      </c>
      <c r="AF327">
        <v>0.04</v>
      </c>
      <c r="AG327">
        <v>0.04</v>
      </c>
      <c r="AH327">
        <v>0.04</v>
      </c>
      <c r="AI327">
        <v>0.04</v>
      </c>
      <c r="AJ327">
        <v>0.05</v>
      </c>
      <c r="AK327">
        <v>0.06</v>
      </c>
      <c r="AL327">
        <v>0.06</v>
      </c>
      <c r="AM327">
        <v>7.0000000000000007E-2</v>
      </c>
      <c r="AN327">
        <v>0.09</v>
      </c>
      <c r="AO327">
        <v>0.09</v>
      </c>
      <c r="AP327">
        <v>0.1</v>
      </c>
      <c r="AQ327">
        <v>0.12</v>
      </c>
      <c r="AR327">
        <v>0.12</v>
      </c>
      <c r="AS327">
        <v>0.12</v>
      </c>
      <c r="AT327">
        <v>0.12</v>
      </c>
      <c r="AU327">
        <v>0.14000000000000001</v>
      </c>
      <c r="AV327">
        <v>0.13</v>
      </c>
      <c r="AW327">
        <v>0.14000000000000001</v>
      </c>
      <c r="AX327">
        <v>0.14000000000000001</v>
      </c>
      <c r="AY327">
        <v>0.14000000000000001</v>
      </c>
      <c r="AZ327">
        <v>0.72</v>
      </c>
      <c r="BA327">
        <v>0.73</v>
      </c>
      <c r="BB327">
        <v>0.73</v>
      </c>
      <c r="BC327">
        <v>0.73</v>
      </c>
      <c r="BD327">
        <v>0.74</v>
      </c>
      <c r="BE327">
        <v>0.7</v>
      </c>
      <c r="BF327">
        <v>0.71</v>
      </c>
      <c r="BG327">
        <v>0.64</v>
      </c>
      <c r="BH327">
        <v>0.65</v>
      </c>
      <c r="BI327">
        <v>0.18</v>
      </c>
      <c r="BJ327">
        <v>0.16</v>
      </c>
      <c r="BK327">
        <v>0.17</v>
      </c>
      <c r="BL327">
        <v>0.17</v>
      </c>
      <c r="BM327">
        <v>0.16</v>
      </c>
      <c r="BN327">
        <v>0.17</v>
      </c>
      <c r="BO327">
        <v>0.17</v>
      </c>
      <c r="BP327">
        <v>0.16</v>
      </c>
      <c r="BQ327">
        <v>0.15</v>
      </c>
      <c r="BR327">
        <v>0.14000000000000001</v>
      </c>
      <c r="BS327">
        <v>0.13</v>
      </c>
      <c r="BT327">
        <v>0.06</v>
      </c>
      <c r="BU327">
        <v>0.05</v>
      </c>
      <c r="BV327">
        <v>0.05</v>
      </c>
      <c r="BW327">
        <v>0.05</v>
      </c>
      <c r="BX327">
        <v>0.05</v>
      </c>
      <c r="BY327">
        <v>0.14000000000000001</v>
      </c>
      <c r="BZ327">
        <v>0.14000000000000001</v>
      </c>
      <c r="CA327">
        <v>0.1</v>
      </c>
      <c r="CB327">
        <v>0.1</v>
      </c>
      <c r="CC327">
        <v>0.13</v>
      </c>
      <c r="CD327">
        <v>0.13</v>
      </c>
      <c r="CE327">
        <v>0.16</v>
      </c>
      <c r="CF327">
        <v>0.19</v>
      </c>
      <c r="CG327">
        <v>0.2</v>
      </c>
      <c r="CH327">
        <v>0.2</v>
      </c>
      <c r="CI327">
        <v>0.17</v>
      </c>
      <c r="CJ327">
        <v>0.16</v>
      </c>
      <c r="CK327">
        <v>0.18</v>
      </c>
      <c r="CL327">
        <v>0.21</v>
      </c>
      <c r="CM327">
        <v>0.16</v>
      </c>
      <c r="CN327">
        <v>0.17</v>
      </c>
      <c r="CO327">
        <v>0.16</v>
      </c>
      <c r="CP327">
        <v>0.16</v>
      </c>
      <c r="CQ327">
        <v>0.16</v>
      </c>
      <c r="CR327">
        <v>0.33</v>
      </c>
      <c r="CS327">
        <v>0.32</v>
      </c>
      <c r="CT327">
        <v>0.28999999999999998</v>
      </c>
      <c r="CU327">
        <v>0.3</v>
      </c>
      <c r="CV327">
        <v>0.28999999999999998</v>
      </c>
      <c r="CW327">
        <v>0.28000000000000003</v>
      </c>
      <c r="CX327">
        <v>0.24</v>
      </c>
      <c r="CY327">
        <v>0.22</v>
      </c>
      <c r="CZ327">
        <v>0.24</v>
      </c>
      <c r="DA327">
        <v>0.22</v>
      </c>
      <c r="DB327">
        <v>0.33</v>
      </c>
      <c r="DC327">
        <v>0.49</v>
      </c>
      <c r="DD327">
        <v>0.46</v>
      </c>
      <c r="DE327">
        <v>0.44</v>
      </c>
      <c r="DF327">
        <v>0.44</v>
      </c>
      <c r="DG327">
        <v>0.44</v>
      </c>
      <c r="DH327">
        <v>0.44</v>
      </c>
      <c r="DI327">
        <v>0.44</v>
      </c>
      <c r="DJ327">
        <v>0.43</v>
      </c>
      <c r="DK327">
        <v>0.42</v>
      </c>
      <c r="DL327">
        <v>0.43</v>
      </c>
      <c r="DM327">
        <v>0.42</v>
      </c>
      <c r="DN327">
        <v>0.42</v>
      </c>
    </row>
    <row r="328" spans="1:118" x14ac:dyDescent="0.45">
      <c r="A328" s="3" t="s">
        <v>29</v>
      </c>
      <c r="B328" t="s">
        <v>58</v>
      </c>
      <c r="E328">
        <v>31.51</v>
      </c>
      <c r="F328">
        <v>26.14</v>
      </c>
      <c r="G328">
        <v>13.56</v>
      </c>
      <c r="H328">
        <v>1.39</v>
      </c>
      <c r="I328">
        <v>28.58</v>
      </c>
      <c r="J328">
        <v>21.5</v>
      </c>
      <c r="K328">
        <v>18.899999999999999</v>
      </c>
      <c r="L328">
        <v>35.81</v>
      </c>
      <c r="M328">
        <v>47.16</v>
      </c>
      <c r="N328">
        <v>74.260000000000005</v>
      </c>
      <c r="O328">
        <v>67.14</v>
      </c>
      <c r="P328">
        <v>54.73</v>
      </c>
      <c r="Q328">
        <v>61.54</v>
      </c>
      <c r="R328">
        <v>33.64</v>
      </c>
      <c r="S328">
        <v>6.63</v>
      </c>
      <c r="T328">
        <v>-13.03</v>
      </c>
      <c r="U328">
        <v>7.09</v>
      </c>
      <c r="V328">
        <v>6.78</v>
      </c>
      <c r="W328">
        <v>1.73</v>
      </c>
      <c r="X328">
        <v>8.6</v>
      </c>
      <c r="Y328">
        <v>33.19</v>
      </c>
      <c r="Z328">
        <v>37.82</v>
      </c>
      <c r="AA328">
        <v>168</v>
      </c>
      <c r="AB328">
        <v>73.08</v>
      </c>
      <c r="AC328">
        <v>111.55</v>
      </c>
      <c r="AD328">
        <v>200.08</v>
      </c>
      <c r="AE328">
        <v>2229.13</v>
      </c>
      <c r="AF328">
        <v>144.75</v>
      </c>
      <c r="AG328">
        <v>453.7</v>
      </c>
      <c r="AH328">
        <v>340.2</v>
      </c>
      <c r="AI328">
        <v>216.09</v>
      </c>
      <c r="AJ328">
        <v>83.05</v>
      </c>
      <c r="AK328">
        <v>176.12</v>
      </c>
      <c r="AL328">
        <v>111.24</v>
      </c>
      <c r="AM328">
        <v>75.900000000000006</v>
      </c>
      <c r="AN328">
        <v>29.01</v>
      </c>
      <c r="AO328">
        <v>79.11</v>
      </c>
      <c r="AP328">
        <v>59.49</v>
      </c>
      <c r="AQ328">
        <v>15.75</v>
      </c>
      <c r="AR328">
        <v>4.08</v>
      </c>
      <c r="AS328">
        <v>18.25</v>
      </c>
      <c r="AT328">
        <v>15.01</v>
      </c>
      <c r="AU328">
        <v>10.220000000000001</v>
      </c>
      <c r="AV328">
        <v>-3.43</v>
      </c>
      <c r="AW328">
        <v>9.36</v>
      </c>
      <c r="AX328">
        <v>-14.5</v>
      </c>
      <c r="AY328">
        <v>-26.4</v>
      </c>
      <c r="AZ328">
        <v>-22.17</v>
      </c>
      <c r="BA328">
        <v>-40.14</v>
      </c>
      <c r="BB328">
        <v>-27.78</v>
      </c>
      <c r="BC328">
        <v>-68.69</v>
      </c>
      <c r="BD328">
        <v>-29.37</v>
      </c>
      <c r="BE328">
        <v>-19.73</v>
      </c>
      <c r="BF328">
        <v>-30.01</v>
      </c>
      <c r="BG328">
        <v>7.14</v>
      </c>
      <c r="BH328">
        <v>-18.579999999999998</v>
      </c>
      <c r="BI328">
        <v>11.97</v>
      </c>
      <c r="BJ328">
        <v>-1.26</v>
      </c>
      <c r="BK328">
        <v>13.33</v>
      </c>
      <c r="BL328">
        <v>-4.5999999999999996</v>
      </c>
      <c r="BM328">
        <v>4.09</v>
      </c>
      <c r="BN328">
        <v>5.37</v>
      </c>
      <c r="BO328">
        <v>7.66</v>
      </c>
      <c r="BP328">
        <v>-5.84</v>
      </c>
      <c r="BQ328">
        <v>22.84</v>
      </c>
      <c r="BR328">
        <v>29.48</v>
      </c>
      <c r="BS328">
        <v>19.52</v>
      </c>
      <c r="BT328">
        <v>6.87</v>
      </c>
      <c r="BU328">
        <v>70.91</v>
      </c>
      <c r="BV328">
        <v>42.57</v>
      </c>
      <c r="BW328">
        <v>19.75</v>
      </c>
      <c r="BX328">
        <v>-29.31</v>
      </c>
      <c r="BY328">
        <v>11.27</v>
      </c>
      <c r="BZ328">
        <v>37.76</v>
      </c>
      <c r="CA328">
        <v>24.35</v>
      </c>
      <c r="CB328">
        <v>-44.61</v>
      </c>
      <c r="CC328">
        <v>57.61</v>
      </c>
      <c r="CD328">
        <v>-13.32</v>
      </c>
      <c r="CE328">
        <v>1.91</v>
      </c>
      <c r="CF328">
        <v>-21.9</v>
      </c>
      <c r="CG328">
        <v>58.47</v>
      </c>
      <c r="CH328">
        <v>45.44</v>
      </c>
      <c r="CI328">
        <v>24.67</v>
      </c>
      <c r="CJ328">
        <v>5.83</v>
      </c>
      <c r="CK328">
        <v>42.52</v>
      </c>
      <c r="CL328">
        <v>17.23</v>
      </c>
      <c r="CM328">
        <v>15.95</v>
      </c>
      <c r="CN328">
        <v>-4.21</v>
      </c>
      <c r="CO328">
        <v>42.57</v>
      </c>
      <c r="CP328">
        <v>21.38</v>
      </c>
      <c r="CQ328">
        <v>15.05</v>
      </c>
      <c r="CR328">
        <v>-6.91</v>
      </c>
      <c r="CS328">
        <v>24.43</v>
      </c>
      <c r="CT328">
        <v>82.02</v>
      </c>
      <c r="CU328">
        <v>1.7</v>
      </c>
      <c r="CV328">
        <v>8.93</v>
      </c>
      <c r="CW328">
        <v>74.13</v>
      </c>
      <c r="CX328">
        <v>129.06</v>
      </c>
      <c r="CY328">
        <v>145.29</v>
      </c>
      <c r="CZ328">
        <v>126.43</v>
      </c>
      <c r="DA328">
        <v>184.92</v>
      </c>
      <c r="DB328">
        <v>157.9</v>
      </c>
      <c r="DC328">
        <v>36.47</v>
      </c>
      <c r="DD328">
        <v>18.13</v>
      </c>
      <c r="DE328">
        <v>19.09</v>
      </c>
      <c r="DF328">
        <v>9.83</v>
      </c>
      <c r="DG328">
        <v>4.2</v>
      </c>
      <c r="DH328">
        <v>-1.71</v>
      </c>
      <c r="DI328">
        <v>5.35</v>
      </c>
      <c r="DJ328">
        <v>5.58</v>
      </c>
      <c r="DK328">
        <v>3.92</v>
      </c>
      <c r="DL328">
        <v>1.8</v>
      </c>
      <c r="DM328">
        <v>6.25</v>
      </c>
      <c r="DN328">
        <v>4.37</v>
      </c>
    </row>
    <row r="329" spans="1:118" x14ac:dyDescent="0.45">
      <c r="A329" s="3" t="s">
        <v>29</v>
      </c>
      <c r="B329" t="s">
        <v>59</v>
      </c>
      <c r="G329" s="4">
        <v>1.2500000000000001E-2</v>
      </c>
      <c r="I329" s="4">
        <v>6.59E-2</v>
      </c>
      <c r="J329" s="4">
        <v>6.88E-2</v>
      </c>
      <c r="K329" s="4">
        <v>7.8E-2</v>
      </c>
      <c r="L329" s="4">
        <v>0.11260000000000001</v>
      </c>
      <c r="M329" s="4">
        <v>0.1331</v>
      </c>
      <c r="N329" s="4">
        <v>0.16009999999999999</v>
      </c>
      <c r="O329" s="4">
        <v>0.1845</v>
      </c>
      <c r="P329" s="4">
        <v>0.18240000000000001</v>
      </c>
      <c r="Q329" s="4">
        <v>0.1759</v>
      </c>
      <c r="R329" s="4">
        <v>0.14530000000000001</v>
      </c>
      <c r="S329" s="4">
        <v>0.1052</v>
      </c>
      <c r="T329" s="4">
        <v>5.7500000000000002E-2</v>
      </c>
      <c r="U329" s="4">
        <v>2.5399999999999999E-2</v>
      </c>
      <c r="V329" s="4">
        <v>1.14E-2</v>
      </c>
      <c r="W329" s="4">
        <v>1.04E-2</v>
      </c>
      <c r="X329" s="4">
        <v>2.3300000000000001E-2</v>
      </c>
      <c r="Y329" s="4">
        <v>5.3900000000000003E-2</v>
      </c>
      <c r="Z329" s="4">
        <v>7.0599999999999996E-2</v>
      </c>
      <c r="AA329" s="4">
        <v>0.1338</v>
      </c>
      <c r="AB329" s="4">
        <v>0.15959999999999999</v>
      </c>
      <c r="AC329" s="4">
        <v>0.16289999999999999</v>
      </c>
      <c r="AD329" s="4">
        <v>0.17760000000000001</v>
      </c>
      <c r="AE329" s="4">
        <v>0.1978</v>
      </c>
      <c r="AF329" s="4">
        <v>0.20519999999999999</v>
      </c>
      <c r="AG329" s="4">
        <v>0.22850000000000001</v>
      </c>
      <c r="AH329" s="4">
        <v>0.2475</v>
      </c>
      <c r="AI329" s="4">
        <v>0.20519999999999999</v>
      </c>
      <c r="AJ329" s="4">
        <v>0.18590000000000001</v>
      </c>
      <c r="AK329" s="4">
        <v>0.16120000000000001</v>
      </c>
      <c r="AL329" s="4">
        <v>0.1258</v>
      </c>
      <c r="AM329" s="4">
        <v>0.1226</v>
      </c>
      <c r="AN329" s="4">
        <v>0.1198</v>
      </c>
      <c r="AO329" s="4">
        <v>0.1241</v>
      </c>
      <c r="AP329" s="4">
        <v>0.13220000000000001</v>
      </c>
      <c r="AQ329" s="4">
        <v>0.11990000000000001</v>
      </c>
      <c r="AR329" s="4">
        <v>0.1109</v>
      </c>
      <c r="AS329" s="4">
        <v>8.5099999999999995E-2</v>
      </c>
      <c r="AT329" s="4">
        <v>6.3299999999999995E-2</v>
      </c>
      <c r="AU329" s="4">
        <v>6.4699999999999994E-2</v>
      </c>
      <c r="AV329" s="4">
        <v>5.5500000000000001E-2</v>
      </c>
      <c r="AW329" s="4">
        <v>4.7600000000000003E-2</v>
      </c>
      <c r="AX329" s="4">
        <v>8.0000000000000002E-3</v>
      </c>
      <c r="AY329" s="4">
        <v>-6.0900000000000003E-2</v>
      </c>
      <c r="AZ329" s="4">
        <v>-0.1041</v>
      </c>
      <c r="BA329" s="4">
        <v>-0.17180000000000001</v>
      </c>
      <c r="BB329" s="4">
        <v>-0.1953</v>
      </c>
      <c r="BC329" s="4">
        <v>-0.2737</v>
      </c>
      <c r="BD329" s="4">
        <v>-0.28989999999999999</v>
      </c>
      <c r="BE329" s="4">
        <v>-0.26440000000000002</v>
      </c>
      <c r="BF329" s="4">
        <v>-0.24679999999999999</v>
      </c>
      <c r="BG329" s="4">
        <v>-3.1399999999999997E-2</v>
      </c>
      <c r="BH329" s="4">
        <v>-2.5999999999999999E-2</v>
      </c>
      <c r="BI329" s="4">
        <v>1.77E-2</v>
      </c>
      <c r="BJ329" s="4">
        <v>5.8999999999999997E-2</v>
      </c>
      <c r="BK329" s="4">
        <v>-7.4000000000000003E-3</v>
      </c>
      <c r="BL329" s="4">
        <v>3.8100000000000002E-2</v>
      </c>
      <c r="BM329" s="4">
        <v>3.4500000000000003E-2</v>
      </c>
      <c r="BN329" s="4">
        <v>4.6399999999999997E-2</v>
      </c>
      <c r="BO329" s="4">
        <v>2.8899999999999999E-2</v>
      </c>
      <c r="BP329" s="4">
        <v>2.6599999999999999E-2</v>
      </c>
      <c r="BQ329" s="4">
        <v>5.96E-2</v>
      </c>
      <c r="BR329" s="4">
        <v>0.109</v>
      </c>
      <c r="BS329" s="4">
        <v>0.20760000000000001</v>
      </c>
      <c r="BT329" s="4">
        <v>0.22370000000000001</v>
      </c>
      <c r="BU329" s="4">
        <v>0.2198</v>
      </c>
      <c r="BV329" s="4">
        <v>0.1825</v>
      </c>
      <c r="BW329" s="4">
        <v>0.1055</v>
      </c>
      <c r="BX329" s="4">
        <v>7.3999999999999996E-2</v>
      </c>
      <c r="BY329" s="4">
        <v>3.95E-2</v>
      </c>
      <c r="BZ329" s="4">
        <v>5.0700000000000002E-2</v>
      </c>
      <c r="CA329" s="4">
        <v>4.02E-2</v>
      </c>
      <c r="CB329" s="4">
        <v>4.0800000000000003E-2</v>
      </c>
      <c r="CC329" s="4">
        <v>5.5599999999999997E-2</v>
      </c>
      <c r="CD329" s="4">
        <v>1.46E-2</v>
      </c>
      <c r="CE329" s="4">
        <v>0.02</v>
      </c>
      <c r="CF329" s="4">
        <v>2.46E-2</v>
      </c>
      <c r="CG329" s="4">
        <v>2.81E-2</v>
      </c>
      <c r="CH329" s="4">
        <v>6.4000000000000001E-2</v>
      </c>
      <c r="CI329" s="4">
        <v>9.1399999999999995E-2</v>
      </c>
      <c r="CJ329" s="4">
        <v>0.1145</v>
      </c>
      <c r="CK329" s="4">
        <v>0.1043</v>
      </c>
      <c r="CL329" s="4">
        <v>8.5099999999999995E-2</v>
      </c>
      <c r="CM329" s="4">
        <v>5.3800000000000001E-2</v>
      </c>
      <c r="CN329" s="4">
        <v>4.5999999999999999E-2</v>
      </c>
      <c r="CO329" s="4">
        <v>4.6699999999999998E-2</v>
      </c>
      <c r="CP329" s="4">
        <v>4.9599999999999998E-2</v>
      </c>
      <c r="CQ329" s="4">
        <v>5.4100000000000002E-2</v>
      </c>
      <c r="CR329" s="4">
        <v>3.73E-2</v>
      </c>
      <c r="CS329" s="4">
        <v>3.5200000000000002E-2</v>
      </c>
      <c r="CT329" s="4">
        <v>5.0200000000000002E-2</v>
      </c>
      <c r="CU329" s="4">
        <v>3.5299999999999998E-2</v>
      </c>
      <c r="CV329" s="4">
        <v>6.3899999999999998E-2</v>
      </c>
      <c r="CW329" s="4">
        <v>7.2499999999999995E-2</v>
      </c>
      <c r="CX329" s="4">
        <v>8.3500000000000005E-2</v>
      </c>
      <c r="CY329" s="4">
        <v>0.1265</v>
      </c>
      <c r="CZ329" s="4">
        <v>0.15090000000000001</v>
      </c>
      <c r="DA329" s="4">
        <v>0.18099999999999999</v>
      </c>
      <c r="DB329" s="4">
        <v>0.17480000000000001</v>
      </c>
      <c r="DC329" s="4">
        <v>0.16109999999999999</v>
      </c>
      <c r="DD329" s="4">
        <v>0.16489999999999999</v>
      </c>
      <c r="DE329" s="4">
        <v>0.15590000000000001</v>
      </c>
      <c r="DF329" s="4">
        <v>0.1305</v>
      </c>
      <c r="DG329" s="4">
        <v>8.8900000000000007E-2</v>
      </c>
      <c r="DH329" s="4">
        <v>5.4199999999999998E-2</v>
      </c>
      <c r="DI329" s="4">
        <v>2.3900000000000001E-2</v>
      </c>
      <c r="DJ329" s="4">
        <v>1.12E-2</v>
      </c>
      <c r="DK329" s="4">
        <v>1.03E-2</v>
      </c>
      <c r="DL329" s="4">
        <v>1.26E-2</v>
      </c>
      <c r="DM329" s="4">
        <v>1.23E-2</v>
      </c>
    </row>
    <row r="330" spans="1:118" x14ac:dyDescent="0.45">
      <c r="A330" s="3" t="s">
        <v>29</v>
      </c>
      <c r="B330" t="s">
        <v>62</v>
      </c>
      <c r="D330" s="4">
        <v>0.01</v>
      </c>
      <c r="E330" s="4">
        <v>1.0999999999999999E-2</v>
      </c>
      <c r="F330" s="4">
        <v>1.2E-2</v>
      </c>
      <c r="G330" s="4">
        <v>1.2E-2</v>
      </c>
      <c r="H330" s="4">
        <v>1.2E-2</v>
      </c>
      <c r="I330" s="4">
        <v>1.2E-2</v>
      </c>
      <c r="J330" s="4">
        <v>8.9999999999999993E-3</v>
      </c>
      <c r="K330" s="4">
        <v>8.9999999999999993E-3</v>
      </c>
      <c r="L330" s="4">
        <v>8.9999999999999993E-3</v>
      </c>
      <c r="M330" s="4">
        <v>6.0000000000000001E-3</v>
      </c>
      <c r="N330" s="4">
        <v>5.0000000000000001E-3</v>
      </c>
      <c r="O330" s="4">
        <v>5.0000000000000001E-3</v>
      </c>
      <c r="P330" s="4">
        <v>8.9999999999999993E-3</v>
      </c>
      <c r="Q330" s="4">
        <v>7.0000000000000001E-3</v>
      </c>
      <c r="R330" s="4">
        <v>8.0000000000000002E-3</v>
      </c>
      <c r="S330" s="4">
        <v>1.2E-2</v>
      </c>
      <c r="T330" s="4">
        <v>8.0000000000000002E-3</v>
      </c>
      <c r="U330" s="4">
        <v>5.0000000000000001E-3</v>
      </c>
      <c r="V330" s="4">
        <v>3.0000000000000001E-3</v>
      </c>
      <c r="W330" s="4">
        <v>0</v>
      </c>
      <c r="X330" s="4">
        <v>0</v>
      </c>
      <c r="Y330" s="4">
        <v>0</v>
      </c>
      <c r="Z330" s="4">
        <v>0</v>
      </c>
      <c r="AA330" s="4">
        <v>0</v>
      </c>
      <c r="AB330" s="4">
        <v>0</v>
      </c>
      <c r="AC330" s="4">
        <v>0</v>
      </c>
      <c r="AD330" s="4">
        <v>0</v>
      </c>
      <c r="AE330" s="4">
        <v>0</v>
      </c>
      <c r="AF330" s="4">
        <v>0</v>
      </c>
      <c r="AG330" s="4">
        <v>0</v>
      </c>
      <c r="AH330" s="4">
        <v>0</v>
      </c>
      <c r="AI330" s="4">
        <v>1.0999999999999999E-2</v>
      </c>
      <c r="AJ330" s="4">
        <v>1.2E-2</v>
      </c>
      <c r="AK330" s="4">
        <v>1.4E-2</v>
      </c>
      <c r="AL330" s="4">
        <v>1.2E-2</v>
      </c>
      <c r="AM330" s="4">
        <v>1.0999999999999999E-2</v>
      </c>
      <c r="AN330" s="4">
        <v>1.2E-2</v>
      </c>
      <c r="AO330" s="4">
        <v>1.0999999999999999E-2</v>
      </c>
      <c r="AP330" s="4">
        <v>8.9999999999999993E-3</v>
      </c>
      <c r="AQ330" s="4">
        <v>1.4999999999999999E-2</v>
      </c>
      <c r="AR330" s="4">
        <v>1.6E-2</v>
      </c>
      <c r="AS330" s="4">
        <v>2.1000000000000001E-2</v>
      </c>
      <c r="AT330" s="4">
        <v>2.1999999999999999E-2</v>
      </c>
      <c r="AU330" s="4">
        <v>1.7000000000000001E-2</v>
      </c>
      <c r="AV330" s="4">
        <v>1.7999999999999999E-2</v>
      </c>
      <c r="AW330" s="4">
        <v>1.9E-2</v>
      </c>
      <c r="AX330" s="4">
        <v>2.1999999999999999E-2</v>
      </c>
      <c r="AY330" s="4">
        <v>2.9000000000000001E-2</v>
      </c>
      <c r="AZ330" s="4">
        <v>2.7E-2</v>
      </c>
      <c r="BA330" s="4">
        <v>3.9E-2</v>
      </c>
      <c r="BB330" s="4">
        <v>2.5000000000000001E-2</v>
      </c>
      <c r="BC330" s="4">
        <v>4.0000000000000001E-3</v>
      </c>
      <c r="BD330" s="4">
        <v>5.0000000000000001E-3</v>
      </c>
      <c r="BE330" s="4">
        <v>7.0000000000000001E-3</v>
      </c>
      <c r="BF330" s="4">
        <v>8.0000000000000002E-3</v>
      </c>
      <c r="BG330" s="4">
        <v>4.0000000000000001E-3</v>
      </c>
      <c r="BH330" s="4">
        <v>4.0000000000000001E-3</v>
      </c>
      <c r="BI330" s="4">
        <v>6.0000000000000001E-3</v>
      </c>
      <c r="BJ330" s="4">
        <v>4.0000000000000001E-3</v>
      </c>
      <c r="BK330" s="4">
        <v>4.0000000000000001E-3</v>
      </c>
      <c r="BL330" s="4">
        <v>5.0000000000000001E-3</v>
      </c>
      <c r="BM330" s="4">
        <v>5.0000000000000001E-3</v>
      </c>
      <c r="BN330" s="4">
        <v>6.0000000000000001E-3</v>
      </c>
      <c r="BO330" s="4">
        <v>4.0000000000000001E-3</v>
      </c>
      <c r="BP330" s="4">
        <v>4.0000000000000001E-3</v>
      </c>
      <c r="BQ330" s="4">
        <v>3.0000000000000001E-3</v>
      </c>
      <c r="BR330" s="4">
        <v>2E-3</v>
      </c>
      <c r="BS330" s="4">
        <v>4.0000000000000001E-3</v>
      </c>
      <c r="BT330" s="4">
        <v>4.0000000000000001E-3</v>
      </c>
      <c r="BU330" s="4">
        <v>4.0000000000000001E-3</v>
      </c>
      <c r="BV330" s="4">
        <v>3.0000000000000001E-3</v>
      </c>
      <c r="BW330" s="4">
        <v>3.0000000000000001E-3</v>
      </c>
      <c r="BX330" s="4">
        <v>3.0000000000000001E-3</v>
      </c>
      <c r="BY330" s="4">
        <v>3.0000000000000001E-3</v>
      </c>
      <c r="BZ330" s="4">
        <v>3.0000000000000001E-3</v>
      </c>
      <c r="CA330" s="4">
        <v>3.0000000000000001E-3</v>
      </c>
      <c r="CB330" s="4">
        <v>2E-3</v>
      </c>
      <c r="CC330" s="4">
        <v>8.9999999999999993E-3</v>
      </c>
      <c r="CD330" s="4">
        <v>1.4999999999999999E-2</v>
      </c>
      <c r="CE330" s="4">
        <v>2.1000000000000001E-2</v>
      </c>
      <c r="CF330" s="4">
        <v>0.03</v>
      </c>
      <c r="CG330" s="4">
        <v>2.8000000000000001E-2</v>
      </c>
      <c r="CH330" s="4">
        <v>2.7E-2</v>
      </c>
      <c r="CI330" s="4">
        <v>2.5999999999999999E-2</v>
      </c>
      <c r="CJ330" s="4">
        <v>2.7E-2</v>
      </c>
      <c r="CK330" s="4">
        <v>2.5999999999999999E-2</v>
      </c>
      <c r="CL330" s="4">
        <v>3.2000000000000001E-2</v>
      </c>
      <c r="CM330" s="4">
        <v>2.8000000000000001E-2</v>
      </c>
      <c r="CN330" s="4">
        <v>2.7E-2</v>
      </c>
      <c r="CO330" s="4">
        <v>2.8000000000000001E-2</v>
      </c>
      <c r="CP330" s="4">
        <v>2.7E-2</v>
      </c>
      <c r="CQ330" s="4">
        <v>2.9000000000000001E-2</v>
      </c>
      <c r="CR330" s="4">
        <v>2.8000000000000001E-2</v>
      </c>
      <c r="CS330" s="4">
        <v>0.03</v>
      </c>
      <c r="CT330" s="4">
        <v>3.1E-2</v>
      </c>
      <c r="CU330" s="4">
        <v>2.9000000000000001E-2</v>
      </c>
      <c r="CV330" s="4">
        <v>4.4999999999999998E-2</v>
      </c>
      <c r="CW330" s="4">
        <v>3.6999999999999998E-2</v>
      </c>
      <c r="CX330" s="4">
        <v>2.7E-2</v>
      </c>
      <c r="CY330" s="4">
        <v>2.5000000000000001E-2</v>
      </c>
      <c r="CZ330" s="4">
        <v>2.4E-2</v>
      </c>
      <c r="DA330" s="4">
        <v>2.1999999999999999E-2</v>
      </c>
      <c r="DB330" s="4">
        <v>0.02</v>
      </c>
      <c r="DC330" s="4">
        <v>1.7000000000000001E-2</v>
      </c>
      <c r="DD330" s="4">
        <v>2.3E-2</v>
      </c>
      <c r="DE330" s="4">
        <v>2.9000000000000001E-2</v>
      </c>
      <c r="DF330" s="4">
        <v>3.5999999999999997E-2</v>
      </c>
      <c r="DG330" s="4">
        <v>3.9E-2</v>
      </c>
      <c r="DH330" s="4">
        <v>4.2999999999999997E-2</v>
      </c>
      <c r="DI330" s="4">
        <v>4.3999999999999997E-2</v>
      </c>
      <c r="DJ330" s="4">
        <v>4.2000000000000003E-2</v>
      </c>
      <c r="DK330" s="4">
        <v>3.1E-2</v>
      </c>
      <c r="DL330" s="4">
        <v>2.9000000000000001E-2</v>
      </c>
      <c r="DM330" s="4">
        <v>3.1E-2</v>
      </c>
      <c r="DN330" s="4">
        <v>2.9700000000000001E-2</v>
      </c>
    </row>
    <row r="331" spans="1:118" x14ac:dyDescent="0.45">
      <c r="A331" s="3" t="s">
        <v>29</v>
      </c>
      <c r="B331" t="s">
        <v>63</v>
      </c>
      <c r="E331" s="4">
        <v>7.0999999999999994E-2</v>
      </c>
      <c r="F331" s="4">
        <v>9.0999999999999998E-2</v>
      </c>
      <c r="G331" s="4">
        <v>0.19400000000000001</v>
      </c>
      <c r="H331" s="4">
        <v>6</v>
      </c>
      <c r="I331" s="4">
        <v>7.3999999999999996E-2</v>
      </c>
      <c r="J331" s="4">
        <v>8.6999999999999994E-2</v>
      </c>
      <c r="K331" s="4">
        <v>0.115</v>
      </c>
      <c r="L331" s="4">
        <v>5.6000000000000001E-2</v>
      </c>
      <c r="M331" s="4">
        <v>4.2999999999999997E-2</v>
      </c>
      <c r="N331" s="4">
        <v>3.5000000000000003E-2</v>
      </c>
      <c r="O331" s="4">
        <v>3.6999999999999998E-2</v>
      </c>
      <c r="P331" s="4">
        <v>5.8999999999999997E-2</v>
      </c>
      <c r="Q331" s="4">
        <v>4.9000000000000002E-2</v>
      </c>
      <c r="R331" s="4">
        <v>9.5000000000000001E-2</v>
      </c>
      <c r="S331" s="4">
        <v>0.66700000000000004</v>
      </c>
      <c r="T331" s="4">
        <v>0</v>
      </c>
      <c r="U331" s="4">
        <v>0</v>
      </c>
      <c r="V331" s="4">
        <v>0</v>
      </c>
      <c r="W331" s="4">
        <v>0</v>
      </c>
      <c r="X331" s="4">
        <v>0</v>
      </c>
      <c r="Y331" s="4">
        <v>0</v>
      </c>
      <c r="Z331" s="4">
        <v>0</v>
      </c>
      <c r="AA331" s="4">
        <v>0</v>
      </c>
      <c r="AB331" s="4">
        <v>0</v>
      </c>
      <c r="AC331" s="4">
        <v>0</v>
      </c>
      <c r="AD331" s="4">
        <v>0</v>
      </c>
      <c r="AE331" s="4">
        <v>0</v>
      </c>
      <c r="AF331" s="4">
        <v>0</v>
      </c>
      <c r="AG331" s="4">
        <v>0</v>
      </c>
      <c r="AH331" s="4">
        <v>0</v>
      </c>
      <c r="AI331" s="4">
        <v>0.4</v>
      </c>
      <c r="AJ331" s="4">
        <v>0</v>
      </c>
      <c r="AK331" s="4">
        <v>0</v>
      </c>
      <c r="AL331" s="4">
        <v>0</v>
      </c>
      <c r="AM331" s="4">
        <v>0.41099999999999998</v>
      </c>
      <c r="AN331" s="4">
        <v>0</v>
      </c>
      <c r="AO331" s="4">
        <v>0</v>
      </c>
      <c r="AP331" s="4">
        <v>0</v>
      </c>
      <c r="AQ331" s="4">
        <v>1.5</v>
      </c>
      <c r="AR331" s="4">
        <v>0</v>
      </c>
      <c r="AS331" s="4">
        <v>0</v>
      </c>
      <c r="AT331" s="4">
        <v>0</v>
      </c>
      <c r="AU331" s="4">
        <v>1.2929999999999999</v>
      </c>
      <c r="AV331" s="4">
        <v>0</v>
      </c>
      <c r="AW331" s="4">
        <v>0</v>
      </c>
      <c r="AX331" s="4">
        <v>0</v>
      </c>
      <c r="AY331" s="4">
        <v>-0.436</v>
      </c>
      <c r="AZ331" s="4">
        <v>0</v>
      </c>
      <c r="BA331" s="4">
        <v>0</v>
      </c>
      <c r="BB331" s="4">
        <v>0</v>
      </c>
      <c r="BC331" s="4">
        <v>-1.0999999999999999E-2</v>
      </c>
      <c r="BD331" s="4">
        <v>0</v>
      </c>
      <c r="BE331" s="4">
        <v>0</v>
      </c>
      <c r="BF331" s="4">
        <v>0</v>
      </c>
      <c r="BG331" s="4">
        <v>2.9000000000000001E-2</v>
      </c>
      <c r="BH331" s="4">
        <v>0</v>
      </c>
      <c r="BI331" s="4">
        <v>0</v>
      </c>
      <c r="BJ331" s="4">
        <v>0</v>
      </c>
      <c r="BK331" s="4">
        <v>9.2999999999999999E-2</v>
      </c>
      <c r="BL331" s="4">
        <v>0</v>
      </c>
      <c r="BM331" s="4">
        <v>0</v>
      </c>
      <c r="BN331" s="4">
        <v>0</v>
      </c>
      <c r="BO331" s="4">
        <v>0.45500000000000002</v>
      </c>
      <c r="BP331" s="4">
        <v>0</v>
      </c>
      <c r="BQ331" s="4">
        <v>0</v>
      </c>
      <c r="BR331" s="4">
        <v>0</v>
      </c>
      <c r="BS331" s="4">
        <v>3.1E-2</v>
      </c>
      <c r="BT331" s="4">
        <v>0</v>
      </c>
      <c r="BU331" s="4">
        <v>0</v>
      </c>
      <c r="BV331" s="4">
        <v>0</v>
      </c>
      <c r="BW331" s="4">
        <v>0.128</v>
      </c>
      <c r="BX331" s="4">
        <v>0</v>
      </c>
      <c r="BY331" s="4">
        <v>0</v>
      </c>
      <c r="BZ331" s="4">
        <v>0</v>
      </c>
      <c r="CA331" s="4">
        <v>0.19600000000000001</v>
      </c>
      <c r="CB331" s="4">
        <v>0</v>
      </c>
      <c r="CC331" s="4">
        <v>0.34699999999999998</v>
      </c>
      <c r="CD331" s="4">
        <v>-0.43099999999999999</v>
      </c>
      <c r="CE331" s="4">
        <v>2.7269999999999999</v>
      </c>
      <c r="CF331" s="4">
        <v>-0.625</v>
      </c>
      <c r="CG331" s="4">
        <v>0.6</v>
      </c>
      <c r="CH331" s="4">
        <v>0.26500000000000001</v>
      </c>
      <c r="CI331" s="4">
        <v>0.42299999999999999</v>
      </c>
      <c r="CJ331" s="4">
        <v>1.7649999999999999</v>
      </c>
      <c r="CK331" s="4">
        <v>0.38</v>
      </c>
      <c r="CL331" s="4">
        <v>0.63800000000000001</v>
      </c>
      <c r="CM331" s="4">
        <v>0.46200000000000002</v>
      </c>
      <c r="CN331" s="4">
        <v>-1.875</v>
      </c>
      <c r="CO331" s="4">
        <v>0.316</v>
      </c>
      <c r="CP331" s="4">
        <v>0.4</v>
      </c>
      <c r="CQ331" s="4">
        <v>0.625</v>
      </c>
      <c r="CR331" s="4">
        <v>-1.034</v>
      </c>
      <c r="CS331" s="4">
        <v>0.36599999999999999</v>
      </c>
      <c r="CT331" s="4">
        <v>0.107</v>
      </c>
      <c r="CV331" s="4">
        <v>1.3640000000000001</v>
      </c>
      <c r="CW331" s="4">
        <v>0.20799999999999999</v>
      </c>
      <c r="CX331" s="4">
        <v>0.13500000000000001</v>
      </c>
      <c r="CY331" s="4">
        <v>0.13</v>
      </c>
      <c r="CZ331" s="4">
        <v>0.16300000000000001</v>
      </c>
      <c r="DA331" s="4">
        <v>9.2999999999999999E-2</v>
      </c>
      <c r="DB331" s="4">
        <v>0.1</v>
      </c>
      <c r="DC331" s="4">
        <v>0.11799999999999999</v>
      </c>
      <c r="DD331" s="4">
        <v>0.17399999999999999</v>
      </c>
      <c r="DE331" s="4">
        <v>0.16400000000000001</v>
      </c>
      <c r="DF331" s="4">
        <v>0.41299999999999998</v>
      </c>
      <c r="DG331" s="4">
        <v>0.91800000000000004</v>
      </c>
      <c r="DH331" s="4">
        <v>-1.5</v>
      </c>
      <c r="DI331" s="4">
        <v>0.77600000000000002</v>
      </c>
      <c r="DJ331" s="4">
        <v>0.93100000000000005</v>
      </c>
      <c r="DK331" s="4">
        <v>1.4390000000000001</v>
      </c>
      <c r="DL331" s="4">
        <v>4.3179999999999996</v>
      </c>
      <c r="DM331" s="4">
        <v>0.754</v>
      </c>
      <c r="DN331" s="4">
        <v>1.2845</v>
      </c>
    </row>
    <row r="332" spans="1:118" x14ac:dyDescent="0.45">
      <c r="A332" s="3" t="s">
        <v>29</v>
      </c>
      <c r="B332" t="s">
        <v>60</v>
      </c>
      <c r="H332" s="4">
        <v>-7.6999999999999999E-2</v>
      </c>
      <c r="I332" s="4">
        <v>-2.5000000000000001E-2</v>
      </c>
      <c r="J332" s="4">
        <v>-2.5700000000000001E-2</v>
      </c>
      <c r="K332" s="4">
        <v>-1.6000000000000001E-3</v>
      </c>
      <c r="L332" s="4">
        <v>-2.5999999999999999E-2</v>
      </c>
      <c r="M332" s="4">
        <v>-2.9700000000000001E-2</v>
      </c>
      <c r="N332" s="4">
        <v>-2.81E-2</v>
      </c>
      <c r="O332" s="4">
        <v>-1.8499999999999999E-2</v>
      </c>
      <c r="P332" s="4">
        <v>-2.18E-2</v>
      </c>
      <c r="Q332" s="4">
        <v>-3.2099999999999997E-2</v>
      </c>
      <c r="R332" s="4">
        <v>-4.0500000000000001E-2</v>
      </c>
      <c r="S332" s="4">
        <v>-3.56E-2</v>
      </c>
      <c r="T332" s="4">
        <v>-3.3099999999999997E-2</v>
      </c>
      <c r="U332" s="4">
        <v>-2.24E-2</v>
      </c>
      <c r="V332" s="4">
        <v>-1.7299999999999999E-2</v>
      </c>
      <c r="W332" s="4">
        <v>-3.0099999999999998E-2</v>
      </c>
      <c r="X332" s="4">
        <v>-3.09E-2</v>
      </c>
      <c r="Y332" s="4">
        <v>-3.2000000000000001E-2</v>
      </c>
      <c r="Z332" s="4">
        <v>-0.1154</v>
      </c>
      <c r="AA332" s="4">
        <v>-0.184</v>
      </c>
      <c r="AB332" s="4">
        <v>-0.17610000000000001</v>
      </c>
      <c r="AC332" s="4">
        <v>-0.16569999999999999</v>
      </c>
      <c r="AD332" s="4">
        <v>-5.8400000000000001E-2</v>
      </c>
      <c r="AE332" s="4">
        <v>9.9000000000000008E-3</v>
      </c>
      <c r="AF332" s="4">
        <v>7.0000000000000001E-3</v>
      </c>
      <c r="AG332" s="4">
        <v>-8.9999999999999998E-4</v>
      </c>
      <c r="AH332" s="4">
        <v>-1.5599999999999999E-2</v>
      </c>
      <c r="AI332" s="4">
        <v>-1.7600000000000001E-2</v>
      </c>
      <c r="AJ332" s="4">
        <v>-1.9599999999999999E-2</v>
      </c>
      <c r="AK332" s="4">
        <v>-1.34E-2</v>
      </c>
      <c r="AL332" s="4">
        <v>-1.0500000000000001E-2</v>
      </c>
      <c r="AM332" s="4">
        <v>-6.4999999999999997E-3</v>
      </c>
      <c r="AN332" s="4">
        <v>-2.3999999999999998E-3</v>
      </c>
      <c r="AO332" s="4">
        <v>-1.9E-3</v>
      </c>
      <c r="AP332" s="4">
        <v>-3.5000000000000001E-3</v>
      </c>
      <c r="AQ332" s="4">
        <v>-2.7000000000000001E-3</v>
      </c>
      <c r="AR332" s="4">
        <v>-4.3E-3</v>
      </c>
      <c r="AS332" s="4">
        <v>-4.5999999999999999E-3</v>
      </c>
      <c r="AT332" s="4">
        <v>-2.0999999999999999E-3</v>
      </c>
      <c r="AU332" s="4">
        <v>-1.9E-3</v>
      </c>
      <c r="AV332" s="4">
        <v>3.7000000000000002E-3</v>
      </c>
      <c r="AW332" s="4">
        <v>-2.2000000000000001E-3</v>
      </c>
      <c r="AX332" s="4">
        <v>0.01</v>
      </c>
      <c r="AY332" s="4">
        <v>1.5299999999999999E-2</v>
      </c>
      <c r="AZ332" s="4">
        <v>1.0500000000000001E-2</v>
      </c>
      <c r="BA332" s="4">
        <v>1.41E-2</v>
      </c>
      <c r="BB332" s="4">
        <v>2.9999999999999997E-4</v>
      </c>
      <c r="BC332" s="4">
        <v>-5.1000000000000004E-3</v>
      </c>
      <c r="BD332" s="4">
        <v>-5.8999999999999999E-3</v>
      </c>
      <c r="BE332" s="4">
        <v>-5.0000000000000001E-3</v>
      </c>
      <c r="BF332" s="4">
        <v>-4.7999999999999996E-3</v>
      </c>
      <c r="BG332" s="4">
        <v>-4.1000000000000003E-3</v>
      </c>
      <c r="BH332" s="4">
        <v>-5.7000000000000002E-3</v>
      </c>
      <c r="BI332" s="4">
        <v>-0.2626</v>
      </c>
      <c r="BJ332" s="4">
        <v>-7.6E-3</v>
      </c>
      <c r="BK332" s="4">
        <v>-7.9000000000000008E-3</v>
      </c>
      <c r="BL332" s="4">
        <v>-3.1300000000000001E-2</v>
      </c>
      <c r="BM332" s="4">
        <v>-5.96E-2</v>
      </c>
      <c r="BN332" s="4">
        <v>-0.32769999999999999</v>
      </c>
      <c r="BO332" s="4">
        <v>-4.9000000000000002E-2</v>
      </c>
      <c r="BP332" s="4">
        <v>-2.2700000000000001E-2</v>
      </c>
      <c r="BQ332" s="4">
        <v>-2.5000000000000001E-3</v>
      </c>
      <c r="BR332" s="4">
        <v>-2.3E-3</v>
      </c>
      <c r="BS332" s="4">
        <v>-0.26840000000000003</v>
      </c>
      <c r="BT332" s="4">
        <v>-8.8400000000000006E-2</v>
      </c>
      <c r="BU332" s="4">
        <v>-2.18E-2</v>
      </c>
      <c r="BV332" s="4">
        <v>-1.52E-2</v>
      </c>
      <c r="BW332" s="4">
        <v>-1.46E-2</v>
      </c>
      <c r="BX332" s="4">
        <v>-7.3899999999999993E-2</v>
      </c>
      <c r="BY332" s="4">
        <v>2.8E-3</v>
      </c>
      <c r="BZ332" s="4">
        <v>4.3E-3</v>
      </c>
      <c r="CA332" s="4">
        <v>1.43E-2</v>
      </c>
      <c r="CB332" s="4">
        <v>-6.59E-2</v>
      </c>
      <c r="CC332" s="4">
        <v>4.24E-2</v>
      </c>
      <c r="CD332" s="4">
        <v>5.5800000000000002E-2</v>
      </c>
      <c r="CE332" s="4">
        <v>4.5900000000000003E-2</v>
      </c>
      <c r="CF332" s="4">
        <v>2.6800000000000001E-2</v>
      </c>
      <c r="CG332" s="4">
        <v>9.9000000000000008E-3</v>
      </c>
      <c r="CH332" s="4">
        <v>-1.4E-2</v>
      </c>
      <c r="CI332" s="4">
        <v>7.9000000000000008E-3</v>
      </c>
      <c r="CJ332" s="4">
        <v>-9.4999999999999998E-3</v>
      </c>
      <c r="CK332" s="4">
        <v>-2.5999999999999999E-3</v>
      </c>
      <c r="CL332" s="4">
        <v>2E-3</v>
      </c>
      <c r="CM332" s="4">
        <v>-2.4899999999999999E-2</v>
      </c>
      <c r="CN332" s="4">
        <v>2.5999999999999999E-3</v>
      </c>
      <c r="CO332" s="4">
        <v>-2.0000000000000001E-4</v>
      </c>
      <c r="CP332" s="4">
        <v>-5.7000000000000002E-3</v>
      </c>
      <c r="CQ332" s="4">
        <v>-1.4E-3</v>
      </c>
      <c r="CR332" s="4">
        <v>-3.7000000000000002E-3</v>
      </c>
      <c r="CS332" s="4">
        <v>-5.5999999999999999E-3</v>
      </c>
      <c r="CT332" s="4">
        <v>-3.0999999999999999E-3</v>
      </c>
      <c r="CU332" s="4">
        <v>1.6000000000000001E-3</v>
      </c>
      <c r="CV332" s="4">
        <v>-6.4999999999999997E-3</v>
      </c>
      <c r="CW332" s="4">
        <v>1E-4</v>
      </c>
      <c r="CX332" s="4">
        <v>-6.4100000000000004E-2</v>
      </c>
      <c r="CY332" s="4">
        <v>-0.13569999999999999</v>
      </c>
      <c r="CZ332" s="4">
        <v>-0.13619999999999999</v>
      </c>
      <c r="DA332" s="4">
        <v>-0.14169999999999999</v>
      </c>
      <c r="DB332" s="4">
        <v>-7.6700000000000004E-2</v>
      </c>
      <c r="DC332" s="4">
        <v>-1.9300000000000001E-2</v>
      </c>
      <c r="DD332" s="4">
        <v>-1.7000000000000001E-2</v>
      </c>
      <c r="DE332" s="4">
        <v>-6.3E-3</v>
      </c>
      <c r="DF332" s="4">
        <v>-4.8999999999999998E-3</v>
      </c>
      <c r="DG332" s="4">
        <v>3.3E-3</v>
      </c>
      <c r="DH332" s="4">
        <v>8.8999999999999999E-3</v>
      </c>
      <c r="DI332" s="4">
        <v>-5.4999999999999997E-3</v>
      </c>
      <c r="DJ332" s="4">
        <v>-1.0200000000000001E-2</v>
      </c>
      <c r="DK332" s="4">
        <v>-1.5900000000000001E-2</v>
      </c>
      <c r="DL332" s="4">
        <v>-3.04E-2</v>
      </c>
      <c r="DM332" s="4">
        <v>-2.07E-2</v>
      </c>
      <c r="DN332" s="4">
        <v>-1.7000000000000001E-2</v>
      </c>
    </row>
    <row r="333" spans="1:118" x14ac:dyDescent="0.45">
      <c r="A333" s="3" t="s">
        <v>29</v>
      </c>
      <c r="B333" t="s">
        <v>61</v>
      </c>
      <c r="D333" s="4">
        <v>0.01</v>
      </c>
      <c r="E333" s="4">
        <v>1.0999999999999999E-2</v>
      </c>
      <c r="F333" s="4">
        <v>1.2E-2</v>
      </c>
      <c r="G333" s="4">
        <v>1.2E-2</v>
      </c>
      <c r="H333" s="4">
        <v>-6.5000000000000002E-2</v>
      </c>
      <c r="I333" s="4">
        <v>-1.2999999999999999E-2</v>
      </c>
      <c r="J333" s="4">
        <v>-1.67E-2</v>
      </c>
      <c r="K333" s="4">
        <v>7.4000000000000003E-3</v>
      </c>
      <c r="L333" s="4">
        <v>-1.7000000000000001E-2</v>
      </c>
      <c r="M333" s="4">
        <v>-2.3699999999999999E-2</v>
      </c>
      <c r="N333" s="4">
        <v>-2.3099999999999999E-2</v>
      </c>
      <c r="O333" s="4">
        <v>-1.35E-2</v>
      </c>
      <c r="P333" s="4">
        <v>-1.2800000000000001E-2</v>
      </c>
      <c r="Q333" s="4">
        <v>-2.5100000000000001E-2</v>
      </c>
      <c r="R333" s="4">
        <v>-3.2500000000000001E-2</v>
      </c>
      <c r="S333" s="4">
        <v>-2.3599999999999999E-2</v>
      </c>
      <c r="T333" s="4">
        <v>-2.5100000000000001E-2</v>
      </c>
      <c r="U333" s="4">
        <v>-1.7399999999999999E-2</v>
      </c>
      <c r="V333" s="4">
        <v>-1.43E-2</v>
      </c>
      <c r="W333" s="4">
        <v>-3.0099999999999998E-2</v>
      </c>
      <c r="X333" s="4">
        <v>-3.09E-2</v>
      </c>
      <c r="Y333" s="4">
        <v>-3.2000000000000001E-2</v>
      </c>
      <c r="Z333" s="4">
        <v>-0.1154</v>
      </c>
      <c r="AA333" s="4">
        <v>-0.184</v>
      </c>
      <c r="AB333" s="4">
        <v>-0.17610000000000001</v>
      </c>
      <c r="AC333" s="4">
        <v>-0.16569999999999999</v>
      </c>
      <c r="AD333" s="4">
        <v>-5.8400000000000001E-2</v>
      </c>
      <c r="AE333" s="4">
        <v>9.9000000000000008E-3</v>
      </c>
      <c r="AF333" s="4">
        <v>7.0000000000000001E-3</v>
      </c>
      <c r="AG333" s="4">
        <v>-8.9999999999999998E-4</v>
      </c>
      <c r="AH333" s="4">
        <v>-1.5599999999999999E-2</v>
      </c>
      <c r="AI333" s="4">
        <v>-6.6E-3</v>
      </c>
      <c r="AJ333" s="4">
        <v>-7.6E-3</v>
      </c>
      <c r="AK333" s="4">
        <v>5.9999999999999995E-4</v>
      </c>
      <c r="AL333" s="4">
        <v>1.5E-3</v>
      </c>
      <c r="AM333" s="4">
        <v>4.4999999999999997E-3</v>
      </c>
      <c r="AN333" s="4">
        <v>9.5999999999999992E-3</v>
      </c>
      <c r="AO333" s="4">
        <v>9.1000000000000004E-3</v>
      </c>
      <c r="AP333" s="4">
        <v>5.4999999999999997E-3</v>
      </c>
      <c r="AQ333" s="4">
        <v>1.23E-2</v>
      </c>
      <c r="AR333" s="4">
        <v>1.17E-2</v>
      </c>
      <c r="AS333" s="4">
        <v>1.6400000000000001E-2</v>
      </c>
      <c r="AT333" s="4">
        <v>1.9900000000000001E-2</v>
      </c>
      <c r="AU333" s="4">
        <v>1.5100000000000001E-2</v>
      </c>
      <c r="AV333" s="4">
        <v>2.1700000000000001E-2</v>
      </c>
      <c r="AW333" s="4">
        <v>1.6799999999999999E-2</v>
      </c>
      <c r="AX333" s="4">
        <v>3.2000000000000001E-2</v>
      </c>
      <c r="AY333" s="4">
        <v>4.4299999999999999E-2</v>
      </c>
      <c r="AZ333" s="4">
        <v>3.7499999999999999E-2</v>
      </c>
      <c r="BA333" s="4">
        <v>5.3100000000000001E-2</v>
      </c>
      <c r="BB333" s="4">
        <v>2.53E-2</v>
      </c>
      <c r="BC333" s="4">
        <v>-1.1000000000000001E-3</v>
      </c>
      <c r="BD333" s="4">
        <v>-8.9999999999999998E-4</v>
      </c>
      <c r="BE333" s="4">
        <v>2E-3</v>
      </c>
      <c r="BF333" s="4">
        <v>3.2000000000000002E-3</v>
      </c>
      <c r="BG333" s="4">
        <v>-1E-4</v>
      </c>
      <c r="BH333" s="4">
        <v>-1.6999999999999999E-3</v>
      </c>
      <c r="BI333" s="4">
        <v>-0.25659999999999999</v>
      </c>
      <c r="BJ333" s="4">
        <v>-3.5999999999999999E-3</v>
      </c>
      <c r="BK333" s="4">
        <v>-3.8999999999999998E-3</v>
      </c>
      <c r="BL333" s="4">
        <v>-2.63E-2</v>
      </c>
      <c r="BM333" s="4">
        <v>-5.4600000000000003E-2</v>
      </c>
      <c r="BN333" s="4">
        <v>-0.32169999999999999</v>
      </c>
      <c r="BO333" s="4">
        <v>-4.4999999999999998E-2</v>
      </c>
      <c r="BP333" s="4">
        <v>-1.8700000000000001E-2</v>
      </c>
      <c r="BQ333" s="4">
        <v>5.0000000000000001E-4</v>
      </c>
      <c r="BR333" s="4">
        <v>-2.9999999999999997E-4</v>
      </c>
      <c r="BS333" s="4">
        <v>-0.26440000000000002</v>
      </c>
      <c r="BT333" s="4">
        <v>-8.4400000000000003E-2</v>
      </c>
      <c r="BU333" s="4">
        <v>-1.78E-2</v>
      </c>
      <c r="BV333" s="4">
        <v>-1.2200000000000001E-2</v>
      </c>
      <c r="BW333" s="4">
        <v>-1.1599999999999999E-2</v>
      </c>
      <c r="BX333" s="4">
        <v>-7.0900000000000005E-2</v>
      </c>
      <c r="BY333" s="4">
        <v>5.7999999999999996E-3</v>
      </c>
      <c r="BZ333" s="4">
        <v>7.3000000000000001E-3</v>
      </c>
      <c r="CA333" s="4">
        <v>1.7299999999999999E-2</v>
      </c>
      <c r="CB333" s="4">
        <v>-6.3899999999999998E-2</v>
      </c>
      <c r="CC333" s="4">
        <v>5.1400000000000001E-2</v>
      </c>
      <c r="CD333" s="4">
        <v>7.0800000000000002E-2</v>
      </c>
      <c r="CE333" s="4">
        <v>6.6900000000000001E-2</v>
      </c>
      <c r="CF333" s="4">
        <v>5.6800000000000003E-2</v>
      </c>
      <c r="CG333" s="4">
        <v>3.7900000000000003E-2</v>
      </c>
      <c r="CH333" s="4">
        <v>1.2999999999999999E-2</v>
      </c>
      <c r="CI333" s="4">
        <v>3.39E-2</v>
      </c>
      <c r="CJ333" s="4">
        <v>1.7500000000000002E-2</v>
      </c>
      <c r="CK333" s="4">
        <v>2.3400000000000001E-2</v>
      </c>
      <c r="CL333" s="4">
        <v>3.4000000000000002E-2</v>
      </c>
      <c r="CM333" s="4">
        <v>3.0999999999999999E-3</v>
      </c>
      <c r="CN333" s="4">
        <v>2.9600000000000001E-2</v>
      </c>
      <c r="CO333" s="4">
        <v>2.7799999999999998E-2</v>
      </c>
      <c r="CP333" s="4">
        <v>2.1299999999999999E-2</v>
      </c>
      <c r="CQ333" s="4">
        <v>2.76E-2</v>
      </c>
      <c r="CR333" s="4">
        <v>2.4299999999999999E-2</v>
      </c>
      <c r="CS333" s="4">
        <v>2.4400000000000002E-2</v>
      </c>
      <c r="CT333" s="4">
        <v>2.7900000000000001E-2</v>
      </c>
      <c r="CU333" s="4">
        <v>3.0599999999999999E-2</v>
      </c>
      <c r="CV333" s="4">
        <v>3.85E-2</v>
      </c>
      <c r="CW333" s="4">
        <v>3.7100000000000001E-2</v>
      </c>
      <c r="CX333" s="4">
        <v>-3.7100000000000001E-2</v>
      </c>
      <c r="CY333" s="4">
        <v>-0.11070000000000001</v>
      </c>
      <c r="CZ333" s="4">
        <v>-0.11219999999999999</v>
      </c>
      <c r="DA333" s="4">
        <v>-0.1197</v>
      </c>
      <c r="DB333" s="4">
        <v>-5.67E-2</v>
      </c>
      <c r="DC333" s="4">
        <v>-2.3E-3</v>
      </c>
      <c r="DD333" s="4">
        <v>6.0000000000000001E-3</v>
      </c>
      <c r="DE333" s="4">
        <v>2.2700000000000001E-2</v>
      </c>
      <c r="DF333" s="4">
        <v>3.1099999999999999E-2</v>
      </c>
      <c r="DG333" s="4">
        <v>4.2299999999999997E-2</v>
      </c>
      <c r="DH333" s="4">
        <v>5.1900000000000002E-2</v>
      </c>
      <c r="DI333" s="4">
        <v>3.85E-2</v>
      </c>
      <c r="DJ333" s="4">
        <v>3.1800000000000002E-2</v>
      </c>
      <c r="DK333" s="4">
        <v>1.5100000000000001E-2</v>
      </c>
      <c r="DL333" s="4">
        <v>-1.4E-3</v>
      </c>
      <c r="DM333" s="4">
        <v>1.03E-2</v>
      </c>
      <c r="DN333" s="4">
        <v>1.2699999999999999E-2</v>
      </c>
    </row>
    <row r="334" spans="1:118" x14ac:dyDescent="0.45">
      <c r="A334" s="2" t="s">
        <v>30</v>
      </c>
      <c r="B334" t="s">
        <v>49</v>
      </c>
      <c r="G334">
        <v>6612</v>
      </c>
      <c r="H334">
        <v>6631</v>
      </c>
      <c r="I334">
        <v>6520</v>
      </c>
      <c r="J334">
        <v>7848</v>
      </c>
      <c r="K334">
        <v>7898</v>
      </c>
      <c r="L334">
        <v>9270</v>
      </c>
      <c r="M334">
        <v>8632</v>
      </c>
      <c r="N334">
        <v>6952</v>
      </c>
      <c r="O334">
        <v>7402</v>
      </c>
      <c r="P334">
        <v>7137</v>
      </c>
      <c r="Q334">
        <v>7426</v>
      </c>
      <c r="R334">
        <v>6447</v>
      </c>
      <c r="S334">
        <v>7180</v>
      </c>
      <c r="T334">
        <v>5922</v>
      </c>
      <c r="U334">
        <v>6232</v>
      </c>
      <c r="V334">
        <v>7016</v>
      </c>
      <c r="W334">
        <v>7101</v>
      </c>
      <c r="X334">
        <v>6416</v>
      </c>
      <c r="Y334">
        <v>7230</v>
      </c>
      <c r="Z334">
        <v>4956</v>
      </c>
      <c r="AA334">
        <v>6522</v>
      </c>
      <c r="AB334">
        <v>6641</v>
      </c>
      <c r="AC334">
        <v>5925</v>
      </c>
      <c r="AD334">
        <v>5590</v>
      </c>
      <c r="AE334">
        <v>5724</v>
      </c>
      <c r="AF334">
        <v>5009</v>
      </c>
      <c r="AG334">
        <v>5501</v>
      </c>
      <c r="AH334">
        <v>4700</v>
      </c>
      <c r="AI334">
        <v>5389</v>
      </c>
      <c r="AJ334">
        <v>6163</v>
      </c>
      <c r="AK334">
        <v>7573</v>
      </c>
      <c r="AL334">
        <v>6145</v>
      </c>
      <c r="AM334">
        <v>6847</v>
      </c>
      <c r="AN334">
        <v>7182</v>
      </c>
      <c r="AO334">
        <v>7274</v>
      </c>
      <c r="AP334">
        <v>7645</v>
      </c>
      <c r="AQ334">
        <v>8378</v>
      </c>
      <c r="AR334">
        <v>8151</v>
      </c>
      <c r="AS334">
        <v>8438</v>
      </c>
      <c r="AT334">
        <v>9221</v>
      </c>
      <c r="AU334">
        <v>10924</v>
      </c>
      <c r="AV334">
        <v>11695</v>
      </c>
      <c r="AW334">
        <v>12948</v>
      </c>
      <c r="AX334">
        <v>10681</v>
      </c>
      <c r="AY334">
        <v>9160</v>
      </c>
      <c r="AZ334">
        <v>6982</v>
      </c>
      <c r="BA334">
        <v>6766</v>
      </c>
      <c r="BB334">
        <v>7059</v>
      </c>
      <c r="BC334">
        <v>4423</v>
      </c>
      <c r="BD334">
        <v>2464</v>
      </c>
      <c r="BE334">
        <v>4162</v>
      </c>
      <c r="BF334">
        <v>6494</v>
      </c>
      <c r="BG334">
        <v>6457</v>
      </c>
      <c r="BH334">
        <v>7190</v>
      </c>
      <c r="BI334">
        <v>6878</v>
      </c>
      <c r="BJ334">
        <v>7535</v>
      </c>
      <c r="BK334">
        <v>7282</v>
      </c>
      <c r="BL334">
        <v>7958</v>
      </c>
      <c r="BM334">
        <v>7824</v>
      </c>
      <c r="BN334">
        <v>6051</v>
      </c>
      <c r="BO334">
        <v>7203</v>
      </c>
      <c r="BP334">
        <v>7900</v>
      </c>
      <c r="BQ334">
        <v>7467</v>
      </c>
      <c r="BR334">
        <v>7220</v>
      </c>
      <c r="BS334">
        <v>7546</v>
      </c>
      <c r="BT334">
        <v>8809</v>
      </c>
      <c r="BU334">
        <v>8797</v>
      </c>
      <c r="BV334">
        <v>10297</v>
      </c>
      <c r="BW334">
        <v>11568</v>
      </c>
      <c r="BX334">
        <v>11527</v>
      </c>
      <c r="BY334">
        <v>10910</v>
      </c>
      <c r="BZ334">
        <v>10266</v>
      </c>
      <c r="CA334">
        <v>10450</v>
      </c>
      <c r="CB334">
        <v>11187</v>
      </c>
      <c r="CC334">
        <v>10326</v>
      </c>
      <c r="CD334">
        <v>9440</v>
      </c>
      <c r="CE334">
        <v>9500</v>
      </c>
      <c r="CF334">
        <v>8697</v>
      </c>
      <c r="CG334">
        <v>8498</v>
      </c>
      <c r="CH334">
        <v>9307</v>
      </c>
      <c r="CI334">
        <v>11225</v>
      </c>
      <c r="CJ334">
        <v>11953</v>
      </c>
      <c r="CK334">
        <v>13210</v>
      </c>
      <c r="CL334">
        <v>13618</v>
      </c>
      <c r="CM334">
        <v>14386</v>
      </c>
      <c r="CN334">
        <v>13385</v>
      </c>
      <c r="CO334">
        <v>12396</v>
      </c>
      <c r="CP334">
        <v>12389</v>
      </c>
      <c r="CQ334">
        <v>11983</v>
      </c>
      <c r="CR334">
        <v>11768</v>
      </c>
      <c r="CS334">
        <v>12781</v>
      </c>
      <c r="CT334">
        <v>13372</v>
      </c>
      <c r="CU334">
        <v>12165</v>
      </c>
      <c r="CV334">
        <v>8425</v>
      </c>
      <c r="CW334">
        <v>8725</v>
      </c>
      <c r="CX334">
        <v>8139</v>
      </c>
      <c r="CY334">
        <v>10573</v>
      </c>
      <c r="CZ334">
        <v>12112</v>
      </c>
      <c r="DA334">
        <v>12358</v>
      </c>
      <c r="DB334">
        <v>11386</v>
      </c>
      <c r="DC334">
        <v>11962</v>
      </c>
      <c r="DD334">
        <v>13194</v>
      </c>
      <c r="DE334">
        <v>12182</v>
      </c>
      <c r="DF334">
        <v>10012</v>
      </c>
      <c r="DG334">
        <v>11453</v>
      </c>
      <c r="DH334">
        <v>10573</v>
      </c>
      <c r="DI334">
        <v>10460</v>
      </c>
      <c r="DJ334">
        <v>10658</v>
      </c>
      <c r="DK334">
        <v>11461</v>
      </c>
      <c r="DL334">
        <v>12304</v>
      </c>
      <c r="DM334">
        <v>12498</v>
      </c>
      <c r="DN334">
        <v>13444</v>
      </c>
    </row>
    <row r="335" spans="1:118" x14ac:dyDescent="0.45">
      <c r="A335" s="2" t="s">
        <v>30</v>
      </c>
      <c r="B335" t="s">
        <v>50</v>
      </c>
      <c r="K335" s="4">
        <v>0.19439999999999999</v>
      </c>
      <c r="L335" s="4">
        <v>0.39789999999999998</v>
      </c>
      <c r="M335" s="4">
        <v>0.32400000000000001</v>
      </c>
      <c r="N335" s="4">
        <v>-0.1142</v>
      </c>
      <c r="O335" s="4">
        <v>-6.2799999999999995E-2</v>
      </c>
      <c r="P335" s="4">
        <v>-0.2301</v>
      </c>
      <c r="Q335" s="4">
        <v>-0.13980000000000001</v>
      </c>
      <c r="R335" s="4">
        <v>-7.2599999999999998E-2</v>
      </c>
      <c r="S335" s="4">
        <v>-2.9899999999999999E-2</v>
      </c>
      <c r="T335" s="4">
        <v>-0.17019999999999999</v>
      </c>
      <c r="U335" s="4">
        <v>-0.16070000000000001</v>
      </c>
      <c r="V335" s="4">
        <v>8.8200000000000001E-2</v>
      </c>
      <c r="W335" s="4">
        <v>-1.0999999999999999E-2</v>
      </c>
      <c r="X335" s="4">
        <v>8.3400000000000002E-2</v>
      </c>
      <c r="Y335" s="4">
        <v>0.16009999999999999</v>
      </c>
      <c r="Z335" s="4">
        <v>-0.29360000000000003</v>
      </c>
      <c r="AA335" s="4">
        <v>-8.1500000000000003E-2</v>
      </c>
      <c r="AB335" s="4">
        <v>3.5000000000000003E-2</v>
      </c>
      <c r="AC335" s="4">
        <v>-0.1804</v>
      </c>
      <c r="AD335" s="4">
        <v>0.128</v>
      </c>
      <c r="AE335" s="4">
        <v>-0.12230000000000001</v>
      </c>
      <c r="AF335" s="4">
        <v>-0.24579999999999999</v>
      </c>
      <c r="AG335" s="4">
        <v>-7.1599999999999997E-2</v>
      </c>
      <c r="AH335" s="4">
        <v>-0.15909999999999999</v>
      </c>
      <c r="AI335" s="4">
        <v>-5.8599999999999999E-2</v>
      </c>
      <c r="AJ335" s="4">
        <v>0.23039999999999999</v>
      </c>
      <c r="AK335" s="4">
        <v>0.37680000000000002</v>
      </c>
      <c r="AL335" s="4">
        <v>0.30740000000000001</v>
      </c>
      <c r="AM335" s="4">
        <v>0.27050000000000002</v>
      </c>
      <c r="AN335" s="4">
        <v>0.16539999999999999</v>
      </c>
      <c r="AO335" s="4">
        <v>-3.95E-2</v>
      </c>
      <c r="AP335" s="4">
        <v>0.24410000000000001</v>
      </c>
      <c r="AQ335" s="4">
        <v>0.22359999999999999</v>
      </c>
      <c r="AR335" s="4">
        <v>0.13489999999999999</v>
      </c>
      <c r="AS335" s="4">
        <v>0.16</v>
      </c>
      <c r="AT335" s="4">
        <v>0.20610000000000001</v>
      </c>
      <c r="AU335" s="4">
        <v>0.3039</v>
      </c>
      <c r="AV335" s="4">
        <v>0.43480000000000002</v>
      </c>
      <c r="AW335" s="4">
        <v>0.53449999999999998</v>
      </c>
      <c r="AX335" s="4">
        <v>0.1583</v>
      </c>
      <c r="AY335" s="4">
        <v>-0.16139999999999999</v>
      </c>
      <c r="AZ335" s="4">
        <v>-0.40300000000000002</v>
      </c>
      <c r="BA335" s="4">
        <v>-0.47749999999999998</v>
      </c>
      <c r="BB335" s="4">
        <v>-0.33910000000000001</v>
      </c>
      <c r="BC335" s="4">
        <v>-0.51719999999999999</v>
      </c>
      <c r="BD335" s="4">
        <v>-0.64700000000000002</v>
      </c>
      <c r="BE335" s="4">
        <v>-0.38490000000000002</v>
      </c>
      <c r="BF335" s="4">
        <v>-0.08</v>
      </c>
      <c r="BG335" s="4">
        <v>0.45989999999999998</v>
      </c>
      <c r="BH335" s="4">
        <v>1.9176</v>
      </c>
      <c r="BI335" s="4">
        <v>0.65249999999999997</v>
      </c>
      <c r="BJ335" s="4">
        <v>0.16020000000000001</v>
      </c>
      <c r="BK335" s="4">
        <v>0.12790000000000001</v>
      </c>
      <c r="BL335" s="4">
        <v>0.1069</v>
      </c>
      <c r="BM335" s="4">
        <v>0.1376</v>
      </c>
      <c r="BN335" s="4">
        <v>-0.19700000000000001</v>
      </c>
      <c r="BO335" s="4">
        <v>-1.09E-2</v>
      </c>
      <c r="BP335" s="4">
        <v>-7.4000000000000003E-3</v>
      </c>
      <c r="BQ335" s="4">
        <v>-4.5600000000000002E-2</v>
      </c>
      <c r="BR335" s="4">
        <v>0.19320000000000001</v>
      </c>
      <c r="BS335" s="4">
        <v>4.7600000000000003E-2</v>
      </c>
      <c r="BT335" s="4">
        <v>0.11509999999999999</v>
      </c>
      <c r="BU335" s="4">
        <v>0.1782</v>
      </c>
      <c r="BV335" s="4">
        <v>0.42620000000000002</v>
      </c>
      <c r="BW335" s="4">
        <v>0.53300000000000003</v>
      </c>
      <c r="BX335" s="4">
        <v>0.30859999999999999</v>
      </c>
      <c r="BY335" s="4">
        <v>0.2402</v>
      </c>
      <c r="BZ335" s="4">
        <v>-3.0000000000000001E-3</v>
      </c>
      <c r="CA335" s="4">
        <v>-9.6600000000000005E-2</v>
      </c>
      <c r="CB335" s="4">
        <v>-2.9499999999999998E-2</v>
      </c>
      <c r="CC335" s="4">
        <v>-5.3600000000000002E-2</v>
      </c>
      <c r="CD335" s="4">
        <v>-8.0399999999999999E-2</v>
      </c>
      <c r="CE335" s="4">
        <v>-9.0899999999999995E-2</v>
      </c>
      <c r="CF335" s="4">
        <v>-0.2225</v>
      </c>
      <c r="CG335" s="4">
        <v>-0.17699999999999999</v>
      </c>
      <c r="CH335" s="4">
        <v>-1.41E-2</v>
      </c>
      <c r="CI335" s="4">
        <v>0.1817</v>
      </c>
      <c r="CJ335" s="4">
        <v>0.37440000000000001</v>
      </c>
      <c r="CK335" s="4">
        <v>0.5544</v>
      </c>
      <c r="CL335" s="4">
        <v>0.4632</v>
      </c>
      <c r="CM335" s="4">
        <v>0.28160000000000002</v>
      </c>
      <c r="CN335" s="4">
        <v>0.1197</v>
      </c>
      <c r="CO335" s="4">
        <v>-6.1600000000000002E-2</v>
      </c>
      <c r="CP335" s="4">
        <v>-9.0200000000000002E-2</v>
      </c>
      <c r="CQ335" s="4">
        <v>-0.16700000000000001</v>
      </c>
      <c r="CR335" s="4">
        <v>-0.1208</v>
      </c>
      <c r="CS335" s="4">
        <v>3.1099999999999999E-2</v>
      </c>
      <c r="CT335" s="4">
        <v>7.9299999999999995E-2</v>
      </c>
      <c r="CU335" s="4">
        <v>1.52E-2</v>
      </c>
      <c r="CV335" s="4">
        <v>-0.28410000000000002</v>
      </c>
      <c r="CW335" s="4">
        <v>-0.31740000000000002</v>
      </c>
      <c r="CX335" s="4">
        <v>-0.39129999999999998</v>
      </c>
      <c r="CY335" s="4">
        <v>-0.1308</v>
      </c>
      <c r="CZ335" s="4">
        <v>0.43769999999999998</v>
      </c>
      <c r="DA335" s="4">
        <v>0.41639999999999999</v>
      </c>
      <c r="DB335" s="4">
        <v>0.39900000000000002</v>
      </c>
      <c r="DC335" s="4">
        <v>0.1313</v>
      </c>
      <c r="DD335" s="4">
        <v>8.9300000000000004E-2</v>
      </c>
      <c r="DE335" s="4">
        <v>-1.4200000000000001E-2</v>
      </c>
      <c r="DF335" s="4">
        <v>-0.1207</v>
      </c>
      <c r="DG335" s="4">
        <v>-4.2500000000000003E-2</v>
      </c>
      <c r="DH335" s="4">
        <v>-0.1986</v>
      </c>
      <c r="DI335" s="4">
        <v>-0.14130000000000001</v>
      </c>
      <c r="DJ335" s="4">
        <v>6.4600000000000005E-2</v>
      </c>
      <c r="DK335" s="4">
        <v>5.9999999999999995E-4</v>
      </c>
      <c r="DL335" s="4">
        <v>0.16370000000000001</v>
      </c>
      <c r="DM335" s="4">
        <v>0.1948</v>
      </c>
      <c r="DN335" s="4">
        <v>0.1948</v>
      </c>
    </row>
    <row r="336" spans="1:118" x14ac:dyDescent="0.45">
      <c r="A336" s="2" t="s">
        <v>30</v>
      </c>
      <c r="B336" t="s">
        <v>51</v>
      </c>
      <c r="C336">
        <v>3578</v>
      </c>
      <c r="G336">
        <v>9220</v>
      </c>
      <c r="H336">
        <v>10947</v>
      </c>
      <c r="I336">
        <v>10499</v>
      </c>
      <c r="J336">
        <v>11524</v>
      </c>
      <c r="K336">
        <v>10412</v>
      </c>
      <c r="L336">
        <v>12508</v>
      </c>
      <c r="M336">
        <v>11685</v>
      </c>
      <c r="N336">
        <v>9842</v>
      </c>
      <c r="O336">
        <v>10345</v>
      </c>
      <c r="P336">
        <v>9928</v>
      </c>
      <c r="Q336">
        <v>10241</v>
      </c>
      <c r="R336">
        <v>9036</v>
      </c>
      <c r="S336">
        <v>9908</v>
      </c>
      <c r="T336">
        <v>8618</v>
      </c>
      <c r="U336">
        <v>8824</v>
      </c>
      <c r="V336">
        <v>9616</v>
      </c>
      <c r="W336">
        <v>9667</v>
      </c>
      <c r="X336">
        <v>8854</v>
      </c>
      <c r="Y336">
        <v>9556</v>
      </c>
      <c r="Z336">
        <v>6919</v>
      </c>
      <c r="AA336">
        <v>8947</v>
      </c>
      <c r="AB336">
        <v>9114</v>
      </c>
      <c r="AC336">
        <v>8347</v>
      </c>
      <c r="AD336">
        <v>7880</v>
      </c>
      <c r="AE336">
        <v>7890</v>
      </c>
      <c r="AF336">
        <v>7006</v>
      </c>
      <c r="AG336">
        <v>7519</v>
      </c>
      <c r="AH336">
        <v>6675</v>
      </c>
      <c r="AI336">
        <v>7154</v>
      </c>
      <c r="AJ336">
        <v>8326</v>
      </c>
      <c r="AK336">
        <v>9184</v>
      </c>
      <c r="AL336">
        <v>7787</v>
      </c>
      <c r="AM336">
        <v>9009</v>
      </c>
      <c r="AN336">
        <v>9333</v>
      </c>
      <c r="AO336">
        <v>8955</v>
      </c>
      <c r="AP336">
        <v>9310</v>
      </c>
      <c r="AQ336">
        <v>9972</v>
      </c>
      <c r="AR336">
        <v>9745</v>
      </c>
      <c r="AS336">
        <v>10019</v>
      </c>
      <c r="AT336">
        <v>11528</v>
      </c>
      <c r="AU336">
        <v>12996</v>
      </c>
      <c r="AV336">
        <v>13760</v>
      </c>
      <c r="AW336">
        <v>15024</v>
      </c>
      <c r="AX336">
        <v>12758</v>
      </c>
      <c r="AY336">
        <v>11223</v>
      </c>
      <c r="AZ336">
        <v>8857</v>
      </c>
      <c r="BA336">
        <v>8695</v>
      </c>
      <c r="BB336">
        <v>8951</v>
      </c>
      <c r="BC336">
        <v>6396</v>
      </c>
      <c r="BD336">
        <v>4428</v>
      </c>
      <c r="BE336">
        <v>6122</v>
      </c>
      <c r="BF336">
        <v>8422</v>
      </c>
      <c r="BG336">
        <v>8620</v>
      </c>
      <c r="BH336">
        <v>9399</v>
      </c>
      <c r="BI336">
        <v>9060</v>
      </c>
      <c r="BJ336">
        <v>10104</v>
      </c>
      <c r="BK336">
        <v>9856</v>
      </c>
      <c r="BL336">
        <v>10524</v>
      </c>
      <c r="BM336">
        <v>10388</v>
      </c>
      <c r="BN336">
        <v>8605</v>
      </c>
      <c r="BO336">
        <v>9736</v>
      </c>
      <c r="BP336">
        <v>10450</v>
      </c>
      <c r="BQ336">
        <v>9976</v>
      </c>
      <c r="BR336">
        <v>9661</v>
      </c>
      <c r="BS336">
        <v>9960</v>
      </c>
      <c r="BT336">
        <v>11257</v>
      </c>
      <c r="BU336">
        <v>11247</v>
      </c>
      <c r="BV336">
        <v>12671</v>
      </c>
      <c r="BW336">
        <v>13933</v>
      </c>
      <c r="BX336">
        <v>14428</v>
      </c>
      <c r="BY336">
        <v>13813</v>
      </c>
      <c r="BZ336">
        <v>13127</v>
      </c>
      <c r="CA336">
        <v>12819</v>
      </c>
      <c r="CB336">
        <v>13546</v>
      </c>
      <c r="CC336">
        <v>12741</v>
      </c>
      <c r="CD336">
        <v>11765</v>
      </c>
      <c r="CE336">
        <v>11673</v>
      </c>
      <c r="CF336">
        <v>11163</v>
      </c>
      <c r="CG336">
        <v>10917</v>
      </c>
      <c r="CH336">
        <v>11726</v>
      </c>
      <c r="CI336">
        <v>13664</v>
      </c>
      <c r="CJ336">
        <v>14364</v>
      </c>
      <c r="CK336">
        <v>15696</v>
      </c>
      <c r="CL336">
        <v>16192</v>
      </c>
      <c r="CM336">
        <v>16889</v>
      </c>
      <c r="CN336">
        <v>15812</v>
      </c>
      <c r="CO336">
        <v>14817</v>
      </c>
      <c r="CP336">
        <v>14759</v>
      </c>
      <c r="CQ336">
        <v>14353</v>
      </c>
      <c r="CR336">
        <v>14226</v>
      </c>
      <c r="CS336">
        <v>15188</v>
      </c>
      <c r="CT336">
        <v>15710</v>
      </c>
      <c r="CU336">
        <v>14602</v>
      </c>
      <c r="CV336">
        <v>10248</v>
      </c>
      <c r="CW336">
        <v>10819</v>
      </c>
      <c r="CX336">
        <v>10473</v>
      </c>
      <c r="CY336">
        <v>12930</v>
      </c>
      <c r="CZ336">
        <v>14301</v>
      </c>
      <c r="DA336">
        <v>14673</v>
      </c>
      <c r="DB336">
        <v>13539</v>
      </c>
      <c r="DC336">
        <v>14205</v>
      </c>
      <c r="DD336">
        <v>15612</v>
      </c>
      <c r="DE336">
        <v>14402</v>
      </c>
      <c r="DF336">
        <v>12289</v>
      </c>
      <c r="DG336">
        <v>13759</v>
      </c>
      <c r="DH336">
        <v>12872</v>
      </c>
      <c r="DI336">
        <v>13278</v>
      </c>
      <c r="DJ336">
        <v>13446</v>
      </c>
      <c r="DK336">
        <v>14147</v>
      </c>
      <c r="DL336">
        <v>15415</v>
      </c>
      <c r="DM336">
        <v>15094</v>
      </c>
      <c r="DN336">
        <v>15997</v>
      </c>
    </row>
    <row r="337" spans="1:118" x14ac:dyDescent="0.45">
      <c r="A337" s="2" t="s">
        <v>30</v>
      </c>
      <c r="B337" t="s">
        <v>52</v>
      </c>
      <c r="G337">
        <v>6.85</v>
      </c>
      <c r="H337">
        <v>8.15</v>
      </c>
      <c r="I337">
        <v>7.7</v>
      </c>
      <c r="J337">
        <v>8.9</v>
      </c>
      <c r="K337">
        <v>8.18</v>
      </c>
      <c r="L337">
        <v>9.08</v>
      </c>
      <c r="M337">
        <v>8.67</v>
      </c>
      <c r="N337">
        <v>9.82</v>
      </c>
      <c r="O337">
        <v>26.25</v>
      </c>
      <c r="P337">
        <v>162.19999999999999</v>
      </c>
      <c r="Q337">
        <v>-618.79999999999995</v>
      </c>
      <c r="R337">
        <v>207.98</v>
      </c>
      <c r="S337">
        <v>-55.23</v>
      </c>
      <c r="T337">
        <v>370.14</v>
      </c>
      <c r="U337">
        <v>32.46</v>
      </c>
      <c r="V337">
        <v>9.84</v>
      </c>
      <c r="W337">
        <v>6.01</v>
      </c>
      <c r="X337">
        <v>4.8</v>
      </c>
      <c r="Y337">
        <v>-9.56</v>
      </c>
      <c r="Z337">
        <v>-3.39</v>
      </c>
      <c r="AA337">
        <v>-3.97</v>
      </c>
      <c r="AB337">
        <v>-3.46</v>
      </c>
      <c r="AC337">
        <v>-47.78</v>
      </c>
      <c r="AD337">
        <v>65.760000000000005</v>
      </c>
      <c r="AE337">
        <v>33.479999999999997</v>
      </c>
      <c r="AF337">
        <v>21.41</v>
      </c>
      <c r="AG337">
        <v>20.149999999999999</v>
      </c>
      <c r="AH337">
        <v>-3.05</v>
      </c>
      <c r="AI337">
        <v>-3.8</v>
      </c>
      <c r="AJ337">
        <v>-3.79</v>
      </c>
      <c r="AK337">
        <v>-5.41</v>
      </c>
      <c r="AL337">
        <v>18.510000000000002</v>
      </c>
      <c r="AM337">
        <v>16.11</v>
      </c>
      <c r="AN337">
        <v>9.7899999999999991</v>
      </c>
      <c r="AO337">
        <v>9.9499999999999993</v>
      </c>
      <c r="AP337">
        <v>10.01</v>
      </c>
      <c r="AQ337">
        <v>31.73</v>
      </c>
      <c r="AR337">
        <v>26.47</v>
      </c>
      <c r="AS337">
        <v>32.83</v>
      </c>
      <c r="AT337">
        <v>16.41</v>
      </c>
      <c r="AU337">
        <v>9.86</v>
      </c>
      <c r="AV337">
        <v>9.9499999999999993</v>
      </c>
      <c r="AW337">
        <v>11.23</v>
      </c>
      <c r="AX337">
        <v>10.51</v>
      </c>
      <c r="AY337">
        <v>10.76</v>
      </c>
      <c r="AZ337">
        <v>9.41</v>
      </c>
      <c r="BA337">
        <v>9.58</v>
      </c>
      <c r="BB337">
        <v>35.119999999999997</v>
      </c>
      <c r="BC337">
        <v>-13.91</v>
      </c>
      <c r="BD337">
        <v>-3.37</v>
      </c>
      <c r="BE337">
        <v>-4.96</v>
      </c>
      <c r="BF337">
        <v>-23.53</v>
      </c>
      <c r="BG337">
        <v>21.74</v>
      </c>
      <c r="BH337">
        <v>9.68</v>
      </c>
      <c r="BI337">
        <v>7.41</v>
      </c>
      <c r="BJ337">
        <v>14.01</v>
      </c>
      <c r="BK337">
        <v>11.84</v>
      </c>
      <c r="BL337">
        <v>12.94</v>
      </c>
      <c r="BM337">
        <v>16.27</v>
      </c>
      <c r="BN337">
        <v>8.4700000000000006</v>
      </c>
      <c r="BO337">
        <v>11.77</v>
      </c>
      <c r="BP337">
        <v>12.31</v>
      </c>
      <c r="BQ337">
        <v>10.92</v>
      </c>
      <c r="BR337">
        <v>8.6999999999999993</v>
      </c>
      <c r="BS337">
        <v>12.02</v>
      </c>
      <c r="BT337">
        <v>14.03</v>
      </c>
      <c r="BU337">
        <v>13.41</v>
      </c>
      <c r="BV337">
        <v>14.56</v>
      </c>
      <c r="BW337">
        <v>12.35</v>
      </c>
      <c r="BX337">
        <v>16.47</v>
      </c>
      <c r="BY337">
        <v>14.11</v>
      </c>
      <c r="BZ337">
        <v>14.38</v>
      </c>
      <c r="CA337">
        <v>15.12</v>
      </c>
      <c r="CB337">
        <v>12.28</v>
      </c>
      <c r="CC337">
        <v>13.21</v>
      </c>
      <c r="CD337">
        <v>12.64</v>
      </c>
      <c r="CE337">
        <v>19.829999999999998</v>
      </c>
      <c r="CF337">
        <v>27.88</v>
      </c>
      <c r="CG337">
        <v>22.19</v>
      </c>
      <c r="CH337">
        <v>16.98</v>
      </c>
      <c r="CI337">
        <v>13.07</v>
      </c>
      <c r="CJ337">
        <v>11.35</v>
      </c>
      <c r="CK337">
        <v>11.84</v>
      </c>
      <c r="CL337">
        <v>14.85</v>
      </c>
      <c r="CM337">
        <v>16</v>
      </c>
      <c r="CN337">
        <v>14.39</v>
      </c>
      <c r="CO337">
        <v>13.36</v>
      </c>
      <c r="CP337">
        <v>11.06</v>
      </c>
      <c r="CQ337">
        <v>14.74</v>
      </c>
      <c r="CR337">
        <v>13.62</v>
      </c>
      <c r="CS337">
        <v>14.66</v>
      </c>
      <c r="CT337">
        <v>20.8</v>
      </c>
      <c r="CU337">
        <v>12.17</v>
      </c>
      <c r="CV337">
        <v>14.11</v>
      </c>
      <c r="CW337">
        <v>18.559999999999999</v>
      </c>
      <c r="CX337">
        <v>14.13</v>
      </c>
      <c r="CY337">
        <v>15.32</v>
      </c>
      <c r="CZ337">
        <v>11.39</v>
      </c>
      <c r="DA337">
        <v>9.65</v>
      </c>
      <c r="DB337">
        <v>8.61</v>
      </c>
      <c r="DC337">
        <v>10.1</v>
      </c>
      <c r="DD337">
        <v>11.31</v>
      </c>
      <c r="DE337">
        <v>12.32</v>
      </c>
      <c r="DF337">
        <v>14.49</v>
      </c>
      <c r="DG337">
        <v>16.79</v>
      </c>
      <c r="DH337">
        <v>15.46</v>
      </c>
      <c r="DI337">
        <v>13.46</v>
      </c>
      <c r="DJ337">
        <v>9.9</v>
      </c>
      <c r="DK337">
        <v>9.51</v>
      </c>
      <c r="DL337">
        <v>9.8800000000000008</v>
      </c>
      <c r="DM337">
        <v>9.76</v>
      </c>
      <c r="DN337">
        <v>10.53</v>
      </c>
    </row>
    <row r="338" spans="1:118" x14ac:dyDescent="0.45">
      <c r="A338" s="2" t="s">
        <v>30</v>
      </c>
      <c r="B338" t="s">
        <v>53</v>
      </c>
      <c r="G338">
        <v>0.39</v>
      </c>
      <c r="H338">
        <v>0.4</v>
      </c>
      <c r="I338">
        <v>0.39</v>
      </c>
      <c r="J338">
        <v>0.46</v>
      </c>
      <c r="K338">
        <v>0.46</v>
      </c>
      <c r="L338">
        <v>0.53</v>
      </c>
      <c r="M338">
        <v>0.49</v>
      </c>
      <c r="N338">
        <v>0.4</v>
      </c>
      <c r="O338">
        <v>0.43</v>
      </c>
      <c r="P338">
        <v>0.42</v>
      </c>
      <c r="Q338">
        <v>0.44</v>
      </c>
      <c r="R338">
        <v>0.38</v>
      </c>
      <c r="S338">
        <v>0.44</v>
      </c>
      <c r="T338">
        <v>0.38</v>
      </c>
      <c r="U338">
        <v>0.42</v>
      </c>
      <c r="V338">
        <v>0.46</v>
      </c>
      <c r="W338">
        <v>0.46</v>
      </c>
      <c r="X338">
        <v>0.41</v>
      </c>
      <c r="Y338">
        <v>0.5</v>
      </c>
      <c r="Z338">
        <v>0.38</v>
      </c>
      <c r="AA338">
        <v>0.5</v>
      </c>
      <c r="AB338">
        <v>0.51</v>
      </c>
      <c r="AC338">
        <v>0.44</v>
      </c>
      <c r="AD338">
        <v>0.42</v>
      </c>
      <c r="AE338">
        <v>0.47</v>
      </c>
      <c r="AF338">
        <v>0.43</v>
      </c>
      <c r="AG338">
        <v>0.48</v>
      </c>
      <c r="AH338">
        <v>0.41</v>
      </c>
      <c r="AI338">
        <v>0.46</v>
      </c>
      <c r="AJ338">
        <v>0.55000000000000004</v>
      </c>
      <c r="AK338">
        <v>0.71</v>
      </c>
      <c r="AL338">
        <v>0.6</v>
      </c>
      <c r="AM338">
        <v>0.69</v>
      </c>
      <c r="AN338">
        <v>0.72</v>
      </c>
      <c r="AO338">
        <v>0.73</v>
      </c>
      <c r="AP338">
        <v>0.76</v>
      </c>
      <c r="AQ338">
        <v>0.85</v>
      </c>
      <c r="AR338">
        <v>0.82</v>
      </c>
      <c r="AS338">
        <v>0.86</v>
      </c>
      <c r="AT338">
        <v>0.93</v>
      </c>
      <c r="AU338">
        <v>1.05</v>
      </c>
      <c r="AV338">
        <v>1.1299999999999999</v>
      </c>
      <c r="AW338">
        <v>1.24</v>
      </c>
      <c r="AX338">
        <v>1.04</v>
      </c>
      <c r="AY338">
        <v>0.93</v>
      </c>
      <c r="AZ338">
        <v>0.72</v>
      </c>
      <c r="BA338">
        <v>0.71</v>
      </c>
      <c r="BB338">
        <v>0.81</v>
      </c>
      <c r="BC338">
        <v>0.56999999999999995</v>
      </c>
      <c r="BD338">
        <v>0.34</v>
      </c>
      <c r="BE338">
        <v>0.6</v>
      </c>
      <c r="BF338">
        <v>0.85</v>
      </c>
      <c r="BG338">
        <v>0.76</v>
      </c>
      <c r="BH338">
        <v>0.79</v>
      </c>
      <c r="BI338">
        <v>0.74</v>
      </c>
      <c r="BJ338">
        <v>0.81</v>
      </c>
      <c r="BK338">
        <v>0.79</v>
      </c>
      <c r="BL338">
        <v>0.86</v>
      </c>
      <c r="BM338">
        <v>0.85</v>
      </c>
      <c r="BN338">
        <v>0.67</v>
      </c>
      <c r="BO338">
        <v>0.81</v>
      </c>
      <c r="BP338">
        <v>0.87</v>
      </c>
      <c r="BQ338">
        <v>0.82</v>
      </c>
      <c r="BR338">
        <v>0.77</v>
      </c>
      <c r="BS338">
        <v>0.81</v>
      </c>
      <c r="BT338">
        <v>0.94</v>
      </c>
      <c r="BU338">
        <v>0.91</v>
      </c>
      <c r="BV338">
        <v>1.07</v>
      </c>
      <c r="BW338">
        <v>1.17</v>
      </c>
      <c r="BX338">
        <v>1.1599999999999999</v>
      </c>
      <c r="BY338">
        <v>1.1000000000000001</v>
      </c>
      <c r="BZ338">
        <v>1.04</v>
      </c>
      <c r="CA338">
        <v>1.08</v>
      </c>
      <c r="CB338">
        <v>1.17</v>
      </c>
      <c r="CC338">
        <v>1.0900000000000001</v>
      </c>
      <c r="CD338">
        <v>1.02</v>
      </c>
      <c r="CE338">
        <v>1.04</v>
      </c>
      <c r="CF338">
        <v>0.97</v>
      </c>
      <c r="CG338">
        <v>0.95</v>
      </c>
      <c r="CH338">
        <v>1.01</v>
      </c>
      <c r="CI338">
        <v>1.2</v>
      </c>
      <c r="CJ338">
        <v>1.26</v>
      </c>
      <c r="CK338">
        <v>1.39</v>
      </c>
      <c r="CL338">
        <v>1.44</v>
      </c>
      <c r="CM338">
        <v>1.51</v>
      </c>
      <c r="CN338">
        <v>1.37</v>
      </c>
      <c r="CO338">
        <v>1.25</v>
      </c>
      <c r="CP338">
        <v>1.22</v>
      </c>
      <c r="CQ338">
        <v>1.18</v>
      </c>
      <c r="CR338">
        <v>1.1399999999999999</v>
      </c>
      <c r="CS338">
        <v>1.24</v>
      </c>
      <c r="CT338">
        <v>1.29</v>
      </c>
      <c r="CU338">
        <v>1.1299999999999999</v>
      </c>
      <c r="CV338">
        <v>0.81</v>
      </c>
      <c r="CW338">
        <v>0.83</v>
      </c>
      <c r="CX338">
        <v>0.76</v>
      </c>
      <c r="CY338">
        <v>0.98</v>
      </c>
      <c r="CZ338">
        <v>1.06</v>
      </c>
      <c r="DA338">
        <v>1.06</v>
      </c>
      <c r="DB338">
        <v>0.97</v>
      </c>
      <c r="DC338">
        <v>1</v>
      </c>
      <c r="DD338">
        <v>1.1100000000000001</v>
      </c>
      <c r="DE338">
        <v>1.03</v>
      </c>
      <c r="DF338">
        <v>0.85</v>
      </c>
      <c r="DG338">
        <v>0.96</v>
      </c>
      <c r="DH338">
        <v>0.87</v>
      </c>
      <c r="DI338">
        <v>0.84</v>
      </c>
      <c r="DJ338">
        <v>0.83</v>
      </c>
      <c r="DK338">
        <v>0.86</v>
      </c>
      <c r="DL338">
        <v>0.91</v>
      </c>
      <c r="DM338">
        <v>0.91</v>
      </c>
      <c r="DN338">
        <v>0.97</v>
      </c>
    </row>
    <row r="339" spans="1:118" x14ac:dyDescent="0.45">
      <c r="A339" s="2" t="s">
        <v>30</v>
      </c>
      <c r="B339" t="s">
        <v>54</v>
      </c>
      <c r="G339">
        <v>0.94</v>
      </c>
      <c r="H339">
        <v>0.97</v>
      </c>
      <c r="I339">
        <v>0.89</v>
      </c>
      <c r="J339">
        <v>0.99</v>
      </c>
      <c r="K339">
        <v>0.95</v>
      </c>
      <c r="L339">
        <v>1.0900000000000001</v>
      </c>
      <c r="M339">
        <v>0.98</v>
      </c>
      <c r="N339">
        <v>0.78</v>
      </c>
      <c r="O339">
        <v>0.81</v>
      </c>
      <c r="P339">
        <v>0.73</v>
      </c>
      <c r="Q339">
        <v>0.8</v>
      </c>
      <c r="R339">
        <v>0.74</v>
      </c>
      <c r="S339">
        <v>0.81</v>
      </c>
      <c r="T339">
        <v>0.66</v>
      </c>
      <c r="U339">
        <v>0.71</v>
      </c>
      <c r="V339">
        <v>0.75</v>
      </c>
      <c r="W339">
        <v>0.74</v>
      </c>
      <c r="X339">
        <v>0.63</v>
      </c>
      <c r="Y339">
        <v>0.95</v>
      </c>
      <c r="Z339">
        <v>0.56999999999999995</v>
      </c>
      <c r="AA339">
        <v>0.8</v>
      </c>
      <c r="AB339">
        <v>0.81</v>
      </c>
      <c r="AC339">
        <v>0.7</v>
      </c>
      <c r="AD339">
        <v>0.64</v>
      </c>
      <c r="AE339">
        <v>0.61</v>
      </c>
      <c r="AF339">
        <v>0.52</v>
      </c>
      <c r="AG339">
        <v>0.53</v>
      </c>
      <c r="AH339">
        <v>0.56999999999999995</v>
      </c>
      <c r="AI339">
        <v>0.6</v>
      </c>
      <c r="AJ339">
        <v>0.69</v>
      </c>
      <c r="AK339">
        <v>0.91</v>
      </c>
      <c r="AL339">
        <v>0.69</v>
      </c>
      <c r="AM339">
        <v>0.76</v>
      </c>
      <c r="AN339">
        <v>0.79</v>
      </c>
      <c r="AO339">
        <v>0.75</v>
      </c>
      <c r="AP339">
        <v>0.81</v>
      </c>
      <c r="AQ339">
        <v>0.94</v>
      </c>
      <c r="AR339">
        <v>0.91</v>
      </c>
      <c r="AS339">
        <v>0.94</v>
      </c>
      <c r="AT339">
        <v>0.99</v>
      </c>
      <c r="AU339">
        <v>1.1200000000000001</v>
      </c>
      <c r="AV339">
        <v>1.1499999999999999</v>
      </c>
      <c r="AW339">
        <v>1.29</v>
      </c>
      <c r="AX339">
        <v>1.06</v>
      </c>
      <c r="AY339">
        <v>0.9</v>
      </c>
      <c r="AZ339">
        <v>0.75</v>
      </c>
      <c r="BA339">
        <v>0.72</v>
      </c>
      <c r="BB339">
        <v>0.91</v>
      </c>
      <c r="BC339">
        <v>0.64</v>
      </c>
      <c r="BD339">
        <v>0.35</v>
      </c>
      <c r="BE339">
        <v>0.48</v>
      </c>
      <c r="BF339">
        <v>0.6</v>
      </c>
      <c r="BG339">
        <v>0.61</v>
      </c>
      <c r="BH339">
        <v>0.64</v>
      </c>
      <c r="BI339">
        <v>0.57999999999999996</v>
      </c>
      <c r="BJ339">
        <v>0.63</v>
      </c>
      <c r="BK339">
        <v>0.67</v>
      </c>
      <c r="BL339">
        <v>0.71</v>
      </c>
      <c r="BM339">
        <v>0.67</v>
      </c>
      <c r="BN339">
        <v>0.51</v>
      </c>
      <c r="BO339">
        <v>0.63</v>
      </c>
      <c r="BP339">
        <v>0.66</v>
      </c>
      <c r="BQ339">
        <v>0.61</v>
      </c>
      <c r="BR339">
        <v>0.56999999999999995</v>
      </c>
      <c r="BS339">
        <v>0.61</v>
      </c>
      <c r="BT339">
        <v>0.71</v>
      </c>
      <c r="BU339">
        <v>0.74</v>
      </c>
      <c r="BV339">
        <v>0.85</v>
      </c>
      <c r="BW339">
        <v>0.91</v>
      </c>
      <c r="BX339">
        <v>0.92</v>
      </c>
      <c r="BY339">
        <v>0.84</v>
      </c>
      <c r="BZ339">
        <v>0.79</v>
      </c>
      <c r="CA339">
        <v>0.82</v>
      </c>
      <c r="CB339">
        <v>0.9</v>
      </c>
      <c r="CC339">
        <v>0.84</v>
      </c>
      <c r="CD339">
        <v>0.77</v>
      </c>
      <c r="CE339">
        <v>0.81</v>
      </c>
      <c r="CF339">
        <v>0.76</v>
      </c>
      <c r="CG339">
        <v>0.72</v>
      </c>
      <c r="CH339">
        <v>0.76</v>
      </c>
      <c r="CI339">
        <v>0.94</v>
      </c>
      <c r="CJ339">
        <v>1.02</v>
      </c>
      <c r="CK339">
        <v>1.1000000000000001</v>
      </c>
      <c r="CL339">
        <v>1.1200000000000001</v>
      </c>
      <c r="CM339">
        <v>1.18</v>
      </c>
      <c r="CN339">
        <v>1.17</v>
      </c>
      <c r="CO339">
        <v>1.0900000000000001</v>
      </c>
      <c r="CP339">
        <v>1.08</v>
      </c>
      <c r="CQ339">
        <v>1.07</v>
      </c>
      <c r="CR339">
        <v>1.03</v>
      </c>
      <c r="CS339">
        <v>1.06</v>
      </c>
      <c r="CT339">
        <v>1.1000000000000001</v>
      </c>
      <c r="CU339">
        <v>1</v>
      </c>
      <c r="CV339">
        <v>0.81</v>
      </c>
      <c r="CW339">
        <v>0.75</v>
      </c>
      <c r="CX339">
        <v>0.68</v>
      </c>
      <c r="CY339">
        <v>0.83</v>
      </c>
      <c r="CZ339">
        <v>1</v>
      </c>
      <c r="DA339">
        <v>0.98</v>
      </c>
      <c r="DB339">
        <v>0.9</v>
      </c>
      <c r="DC339">
        <v>0.93</v>
      </c>
      <c r="DD339">
        <v>1.22</v>
      </c>
      <c r="DE339">
        <v>1.28</v>
      </c>
      <c r="DF339">
        <v>1.24</v>
      </c>
      <c r="DG339">
        <v>1.34</v>
      </c>
      <c r="DH339">
        <v>1.22</v>
      </c>
      <c r="DI339">
        <v>1.2</v>
      </c>
      <c r="DJ339">
        <v>1.25</v>
      </c>
      <c r="DK339">
        <v>1.1599999999999999</v>
      </c>
      <c r="DL339">
        <v>1.27</v>
      </c>
      <c r="DM339">
        <v>1.27</v>
      </c>
      <c r="DN339">
        <v>1.36</v>
      </c>
    </row>
    <row r="340" spans="1:118" x14ac:dyDescent="0.45">
      <c r="A340" s="2" t="s">
        <v>30</v>
      </c>
      <c r="B340" t="s">
        <v>55</v>
      </c>
      <c r="G340">
        <v>15.93</v>
      </c>
      <c r="H340">
        <v>-37.25</v>
      </c>
      <c r="I340">
        <v>-36.020000000000003</v>
      </c>
      <c r="J340">
        <v>104.65</v>
      </c>
      <c r="K340">
        <v>-16.7</v>
      </c>
      <c r="L340">
        <v>514.99</v>
      </c>
      <c r="M340">
        <v>-23.52</v>
      </c>
      <c r="N340">
        <v>-8.44</v>
      </c>
      <c r="O340">
        <v>-6.94</v>
      </c>
      <c r="P340">
        <v>-9.48</v>
      </c>
      <c r="Q340">
        <v>-12.19</v>
      </c>
      <c r="R340">
        <v>-20.8</v>
      </c>
      <c r="S340">
        <v>-2.34</v>
      </c>
      <c r="T340">
        <v>-1.6</v>
      </c>
      <c r="U340">
        <v>-1.7</v>
      </c>
      <c r="V340">
        <v>-1.79</v>
      </c>
      <c r="W340">
        <v>-4.74</v>
      </c>
      <c r="X340">
        <v>-7.47</v>
      </c>
      <c r="Y340">
        <v>-5.56</v>
      </c>
      <c r="Z340">
        <v>-4.8899999999999997</v>
      </c>
      <c r="AA340">
        <v>-14.21</v>
      </c>
      <c r="AB340">
        <v>-11.03</v>
      </c>
      <c r="AC340">
        <v>10.25</v>
      </c>
      <c r="AD340">
        <v>6.94</v>
      </c>
      <c r="AE340">
        <v>6.01</v>
      </c>
      <c r="AF340">
        <v>4.6900000000000004</v>
      </c>
      <c r="AG340">
        <v>8.9600000000000009</v>
      </c>
      <c r="AH340">
        <v>2.9</v>
      </c>
      <c r="AI340">
        <v>2.73</v>
      </c>
      <c r="AJ340">
        <v>3.1</v>
      </c>
      <c r="AK340">
        <v>2.95</v>
      </c>
      <c r="AL340">
        <v>3.44</v>
      </c>
      <c r="AM340">
        <v>3.55</v>
      </c>
      <c r="AN340">
        <v>3.51</v>
      </c>
      <c r="AO340">
        <v>3.3</v>
      </c>
      <c r="AP340">
        <v>3.59</v>
      </c>
      <c r="AQ340">
        <v>3.94</v>
      </c>
      <c r="AR340">
        <v>3.15</v>
      </c>
      <c r="AS340">
        <v>4.1100000000000003</v>
      </c>
      <c r="AT340">
        <v>3.86</v>
      </c>
      <c r="AU340">
        <v>5.16</v>
      </c>
      <c r="AV340">
        <v>6.91</v>
      </c>
      <c r="AW340">
        <v>7.58</v>
      </c>
      <c r="AX340">
        <v>10.49</v>
      </c>
      <c r="AY340">
        <v>8.49</v>
      </c>
      <c r="AZ340">
        <v>5.98</v>
      </c>
      <c r="BA340">
        <v>4.93</v>
      </c>
      <c r="BB340">
        <v>4.2699999999999996</v>
      </c>
      <c r="BC340">
        <v>3.04</v>
      </c>
      <c r="BD340">
        <v>1.82</v>
      </c>
      <c r="BE340">
        <v>4.34</v>
      </c>
      <c r="BF340">
        <v>12.68</v>
      </c>
      <c r="BG340">
        <v>5.4</v>
      </c>
      <c r="BH340">
        <v>5.22</v>
      </c>
      <c r="BI340">
        <v>4.59</v>
      </c>
      <c r="BJ340">
        <v>29.55</v>
      </c>
      <c r="BK340">
        <v>-51.28</v>
      </c>
      <c r="BL340">
        <v>-20.25</v>
      </c>
      <c r="BM340">
        <v>-25.08</v>
      </c>
      <c r="BN340">
        <v>4.5999999999999996</v>
      </c>
      <c r="BO340">
        <v>4.45</v>
      </c>
      <c r="BP340">
        <v>4.37</v>
      </c>
      <c r="BQ340">
        <v>4.13</v>
      </c>
      <c r="BR340">
        <v>4</v>
      </c>
      <c r="BS340">
        <v>6.53</v>
      </c>
      <c r="BT340">
        <v>8.5</v>
      </c>
      <c r="BU340">
        <v>7.95</v>
      </c>
      <c r="BV340">
        <v>9.56</v>
      </c>
      <c r="BW340">
        <v>10.39</v>
      </c>
      <c r="BX340">
        <v>10.47</v>
      </c>
      <c r="BY340">
        <v>9.52</v>
      </c>
      <c r="BZ340">
        <v>8.1199999999999992</v>
      </c>
      <c r="CA340">
        <v>7.63</v>
      </c>
      <c r="CB340">
        <v>8.7100000000000009</v>
      </c>
      <c r="CC340">
        <v>7.99</v>
      </c>
      <c r="CD340">
        <v>7.12</v>
      </c>
      <c r="CE340">
        <v>7.53</v>
      </c>
      <c r="CF340">
        <v>5.45</v>
      </c>
      <c r="CG340">
        <v>5.93</v>
      </c>
      <c r="CH340">
        <v>6.49</v>
      </c>
      <c r="CI340">
        <v>8.15</v>
      </c>
      <c r="CJ340">
        <v>9.7899999999999991</v>
      </c>
      <c r="CK340">
        <v>11.3</v>
      </c>
      <c r="CL340">
        <v>12.87</v>
      </c>
      <c r="CM340">
        <v>12.49</v>
      </c>
      <c r="CN340">
        <v>12.39</v>
      </c>
      <c r="CO340">
        <v>12.61</v>
      </c>
      <c r="CP340">
        <v>11.07</v>
      </c>
      <c r="CQ340">
        <v>10.62</v>
      </c>
      <c r="CR340">
        <v>9.59</v>
      </c>
      <c r="CS340">
        <v>9.4700000000000006</v>
      </c>
      <c r="CT340">
        <v>10.23</v>
      </c>
      <c r="CU340">
        <v>10.92</v>
      </c>
      <c r="CV340">
        <v>8.07</v>
      </c>
      <c r="CW340">
        <v>6.96</v>
      </c>
      <c r="CX340">
        <v>5.26</v>
      </c>
      <c r="CY340">
        <v>6.03</v>
      </c>
      <c r="CZ340">
        <v>7.47</v>
      </c>
      <c r="DA340">
        <v>6.9</v>
      </c>
      <c r="DB340">
        <v>6.71</v>
      </c>
      <c r="DC340">
        <v>6.07</v>
      </c>
      <c r="DD340">
        <v>5.23</v>
      </c>
      <c r="DE340">
        <v>4.84</v>
      </c>
      <c r="DF340">
        <v>3.88</v>
      </c>
      <c r="DG340">
        <v>4.67</v>
      </c>
      <c r="DH340">
        <v>4.74</v>
      </c>
      <c r="DI340">
        <v>4.9400000000000004</v>
      </c>
      <c r="DJ340">
        <v>4.8499999999999996</v>
      </c>
      <c r="DK340">
        <v>5.22</v>
      </c>
      <c r="DL340">
        <v>5.44</v>
      </c>
      <c r="DM340">
        <v>5.25</v>
      </c>
      <c r="DN340">
        <v>5.63</v>
      </c>
    </row>
    <row r="341" spans="1:118" x14ac:dyDescent="0.45">
      <c r="A341" s="2" t="s">
        <v>30</v>
      </c>
      <c r="B341" t="s">
        <v>56</v>
      </c>
      <c r="G341">
        <v>10.67</v>
      </c>
      <c r="H341">
        <v>228.65</v>
      </c>
      <c r="I341">
        <v>103.49</v>
      </c>
      <c r="J341">
        <v>24.07</v>
      </c>
      <c r="K341">
        <v>-40.92</v>
      </c>
      <c r="L341">
        <v>30.49</v>
      </c>
      <c r="M341">
        <v>-84.63</v>
      </c>
      <c r="N341">
        <v>-12.33</v>
      </c>
      <c r="O341">
        <v>-9.18</v>
      </c>
      <c r="P341">
        <v>-15.25</v>
      </c>
      <c r="Q341">
        <v>-21.22</v>
      </c>
      <c r="R341">
        <v>-85.97</v>
      </c>
      <c r="S341">
        <v>-2.54</v>
      </c>
      <c r="T341">
        <v>-1.74</v>
      </c>
      <c r="U341">
        <v>-1.8</v>
      </c>
      <c r="V341">
        <v>-1.89</v>
      </c>
      <c r="W341">
        <v>-5.28</v>
      </c>
      <c r="X341">
        <v>-6.21</v>
      </c>
      <c r="Y341">
        <v>-5.1100000000000003</v>
      </c>
      <c r="Z341">
        <v>-4.32</v>
      </c>
      <c r="AA341">
        <v>-10.89</v>
      </c>
      <c r="AB341">
        <v>-13.36</v>
      </c>
      <c r="AC341">
        <v>8.9499999999999993</v>
      </c>
      <c r="AD341">
        <v>6.18</v>
      </c>
      <c r="AE341">
        <v>5.5</v>
      </c>
      <c r="AF341">
        <v>4.3099999999999996</v>
      </c>
      <c r="AG341">
        <v>7.64</v>
      </c>
      <c r="AH341">
        <v>2.74</v>
      </c>
      <c r="AI341">
        <v>2.64</v>
      </c>
      <c r="AJ341">
        <v>3.04</v>
      </c>
      <c r="AK341">
        <v>2.91</v>
      </c>
      <c r="AL341">
        <v>3.39</v>
      </c>
      <c r="AM341">
        <v>3.48</v>
      </c>
      <c r="AN341">
        <v>3.44</v>
      </c>
      <c r="AO341">
        <v>3.25</v>
      </c>
      <c r="AP341">
        <v>3.52</v>
      </c>
      <c r="AQ341">
        <v>3.86</v>
      </c>
      <c r="AR341">
        <v>3.09</v>
      </c>
      <c r="AS341">
        <v>3.94</v>
      </c>
      <c r="AT341">
        <v>3.7</v>
      </c>
      <c r="AU341">
        <v>4.8600000000000003</v>
      </c>
      <c r="AV341">
        <v>6.35</v>
      </c>
      <c r="AW341">
        <v>6.93</v>
      </c>
      <c r="AX341">
        <v>9.0500000000000007</v>
      </c>
      <c r="AY341">
        <v>7.39</v>
      </c>
      <c r="AZ341">
        <v>5.27</v>
      </c>
      <c r="BA341">
        <v>4.4800000000000004</v>
      </c>
      <c r="BB341">
        <v>3.95</v>
      </c>
      <c r="BC341">
        <v>2.84</v>
      </c>
      <c r="BD341">
        <v>1.71</v>
      </c>
      <c r="BE341">
        <v>4.03</v>
      </c>
      <c r="BF341">
        <v>11.35</v>
      </c>
      <c r="BG341">
        <v>5.13</v>
      </c>
      <c r="BH341">
        <v>5.01</v>
      </c>
      <c r="BI341">
        <v>4.43</v>
      </c>
      <c r="BJ341">
        <v>24.31</v>
      </c>
      <c r="BK341">
        <v>-81.819999999999993</v>
      </c>
      <c r="BL341">
        <v>-23.34</v>
      </c>
      <c r="BM341">
        <v>-30.32</v>
      </c>
      <c r="BN341">
        <v>4.33</v>
      </c>
      <c r="BO341">
        <v>4.2300000000000004</v>
      </c>
      <c r="BP341">
        <v>4.1500000000000004</v>
      </c>
      <c r="BQ341">
        <v>3.91</v>
      </c>
      <c r="BR341">
        <v>3.84</v>
      </c>
      <c r="BS341">
        <v>6.04</v>
      </c>
      <c r="BT341">
        <v>7.8</v>
      </c>
      <c r="BU341">
        <v>7.32</v>
      </c>
      <c r="BV341">
        <v>8.74</v>
      </c>
      <c r="BW341">
        <v>9.61</v>
      </c>
      <c r="BX341">
        <v>9.76</v>
      </c>
      <c r="BY341">
        <v>8.93</v>
      </c>
      <c r="BZ341">
        <v>7.72</v>
      </c>
      <c r="CA341">
        <v>7.26</v>
      </c>
      <c r="CB341">
        <v>8.19</v>
      </c>
      <c r="CC341">
        <v>7.41</v>
      </c>
      <c r="CD341">
        <v>6.56</v>
      </c>
      <c r="CE341">
        <v>6.85</v>
      </c>
      <c r="CF341">
        <v>5.35</v>
      </c>
      <c r="CG341">
        <v>5.82</v>
      </c>
      <c r="CH341">
        <v>6.37</v>
      </c>
      <c r="CI341">
        <v>7.93</v>
      </c>
      <c r="CJ341">
        <v>8.76</v>
      </c>
      <c r="CK341">
        <v>10.02</v>
      </c>
      <c r="CL341">
        <v>11.44</v>
      </c>
      <c r="CM341">
        <v>11.47</v>
      </c>
      <c r="CN341">
        <v>11.25</v>
      </c>
      <c r="CO341">
        <v>11.34</v>
      </c>
      <c r="CP341">
        <v>10.09</v>
      </c>
      <c r="CQ341">
        <v>9.77</v>
      </c>
      <c r="CR341">
        <v>9.08</v>
      </c>
      <c r="CS341">
        <v>9.2200000000000006</v>
      </c>
      <c r="CT341">
        <v>9.99</v>
      </c>
      <c r="CU341">
        <v>10.67</v>
      </c>
      <c r="CV341">
        <v>7.91</v>
      </c>
      <c r="CW341">
        <v>6.84</v>
      </c>
      <c r="CX341">
        <v>5.19</v>
      </c>
      <c r="CY341">
        <v>5.96</v>
      </c>
      <c r="CZ341">
        <v>7.36</v>
      </c>
      <c r="DA341">
        <v>6.83</v>
      </c>
      <c r="DB341">
        <v>6.62</v>
      </c>
      <c r="DC341">
        <v>5.99</v>
      </c>
      <c r="DD341">
        <v>5.15</v>
      </c>
      <c r="DE341">
        <v>4.75</v>
      </c>
      <c r="DF341">
        <v>3.8</v>
      </c>
      <c r="DG341">
        <v>4.58</v>
      </c>
      <c r="DH341">
        <v>4.6100000000000003</v>
      </c>
      <c r="DI341">
        <v>4.79</v>
      </c>
      <c r="DJ341">
        <v>4.68</v>
      </c>
      <c r="DK341">
        <v>5.0199999999999996</v>
      </c>
      <c r="DL341">
        <v>5.23</v>
      </c>
      <c r="DM341">
        <v>5.0599999999999996</v>
      </c>
      <c r="DN341">
        <v>5.43</v>
      </c>
    </row>
    <row r="342" spans="1:118" x14ac:dyDescent="0.45">
      <c r="A342" s="2" t="s">
        <v>30</v>
      </c>
      <c r="B342" t="s">
        <v>57</v>
      </c>
      <c r="C342">
        <v>0.56000000000000005</v>
      </c>
      <c r="G342">
        <v>0.41</v>
      </c>
      <c r="H342">
        <v>0.69</v>
      </c>
      <c r="I342">
        <v>0.6</v>
      </c>
      <c r="J342">
        <v>0.51</v>
      </c>
      <c r="K342">
        <v>0.35</v>
      </c>
      <c r="L342">
        <v>0.4</v>
      </c>
      <c r="M342">
        <v>0.37</v>
      </c>
      <c r="N342">
        <v>0.34</v>
      </c>
      <c r="O342">
        <v>0.35</v>
      </c>
      <c r="P342">
        <v>0.32</v>
      </c>
      <c r="Q342">
        <v>0.33</v>
      </c>
      <c r="R342">
        <v>0.33</v>
      </c>
      <c r="S342">
        <v>0.32</v>
      </c>
      <c r="T342">
        <v>0.32</v>
      </c>
      <c r="U342">
        <v>0.32</v>
      </c>
      <c r="V342">
        <v>0.3</v>
      </c>
      <c r="W342">
        <v>0.28000000000000003</v>
      </c>
      <c r="X342">
        <v>0.25</v>
      </c>
      <c r="Y342">
        <v>0.33</v>
      </c>
      <c r="Z342">
        <v>0.24</v>
      </c>
      <c r="AA342">
        <v>0.32</v>
      </c>
      <c r="AB342">
        <v>0.31</v>
      </c>
      <c r="AC342">
        <v>0.3</v>
      </c>
      <c r="AD342">
        <v>0.28999999999999998</v>
      </c>
      <c r="AE342">
        <v>0.24</v>
      </c>
      <c r="AF342">
        <v>0.22</v>
      </c>
      <c r="AG342">
        <v>0.21</v>
      </c>
      <c r="AH342">
        <v>0.26</v>
      </c>
      <c r="AI342">
        <v>0.21</v>
      </c>
      <c r="AJ342">
        <v>0.25</v>
      </c>
      <c r="AK342">
        <v>0.21</v>
      </c>
      <c r="AL342">
        <v>0.19</v>
      </c>
      <c r="AM342">
        <v>0.25</v>
      </c>
      <c r="AN342">
        <v>0.25</v>
      </c>
      <c r="AO342">
        <v>0.18</v>
      </c>
      <c r="AP342">
        <v>0.19</v>
      </c>
      <c r="AQ342">
        <v>0.19</v>
      </c>
      <c r="AR342">
        <v>0.19</v>
      </c>
      <c r="AS342">
        <v>0.19</v>
      </c>
      <c r="AT342">
        <v>0.26</v>
      </c>
      <c r="AU342">
        <v>0.22</v>
      </c>
      <c r="AV342">
        <v>0.21</v>
      </c>
      <c r="AW342">
        <v>0.22</v>
      </c>
      <c r="AX342">
        <v>0.21</v>
      </c>
      <c r="AY342">
        <v>0.21</v>
      </c>
      <c r="AZ342">
        <v>0.21</v>
      </c>
      <c r="BA342">
        <v>0.21</v>
      </c>
      <c r="BB342">
        <v>0.26</v>
      </c>
      <c r="BC342">
        <v>0.3</v>
      </c>
      <c r="BD342">
        <v>0.28999999999999998</v>
      </c>
      <c r="BE342">
        <v>0.24</v>
      </c>
      <c r="BF342">
        <v>0.19</v>
      </c>
      <c r="BG342">
        <v>0.22</v>
      </c>
      <c r="BH342">
        <v>0.21</v>
      </c>
      <c r="BI342">
        <v>0.19</v>
      </c>
      <c r="BJ342">
        <v>0.22</v>
      </c>
      <c r="BK342">
        <v>0.24</v>
      </c>
      <c r="BL342">
        <v>0.24</v>
      </c>
      <c r="BM342">
        <v>0.23</v>
      </c>
      <c r="BN342">
        <v>0.22</v>
      </c>
      <c r="BO342">
        <v>0.23</v>
      </c>
      <c r="BP342">
        <v>0.22</v>
      </c>
      <c r="BQ342">
        <v>0.21</v>
      </c>
      <c r="BR342">
        <v>0.2</v>
      </c>
      <c r="BS342">
        <v>0.21</v>
      </c>
      <c r="BT342">
        <v>0.21</v>
      </c>
      <c r="BU342">
        <v>0.22</v>
      </c>
      <c r="BV342">
        <v>0.21</v>
      </c>
      <c r="BW342">
        <v>0.2</v>
      </c>
      <c r="BX342">
        <v>0.25</v>
      </c>
      <c r="BY342">
        <v>0.24</v>
      </c>
      <c r="BZ342">
        <v>0.24</v>
      </c>
      <c r="CA342">
        <v>0.2</v>
      </c>
      <c r="CB342">
        <v>0.21</v>
      </c>
      <c r="CC342">
        <v>0.21</v>
      </c>
      <c r="CD342">
        <v>0.21</v>
      </c>
      <c r="CE342">
        <v>0.22</v>
      </c>
      <c r="CF342">
        <v>0.24</v>
      </c>
      <c r="CG342">
        <v>0.23</v>
      </c>
      <c r="CH342">
        <v>0.22</v>
      </c>
      <c r="CI342">
        <v>0.23</v>
      </c>
      <c r="CJ342">
        <v>0.23</v>
      </c>
      <c r="CK342">
        <v>0.23</v>
      </c>
      <c r="CL342">
        <v>0.23</v>
      </c>
      <c r="CM342">
        <v>0.23</v>
      </c>
      <c r="CN342">
        <v>0.24</v>
      </c>
      <c r="CO342">
        <v>0.24</v>
      </c>
      <c r="CP342">
        <v>0.23</v>
      </c>
      <c r="CQ342">
        <v>0.24</v>
      </c>
      <c r="CR342">
        <v>0.23</v>
      </c>
      <c r="CS342">
        <v>0.22</v>
      </c>
      <c r="CT342">
        <v>0.22</v>
      </c>
      <c r="CU342">
        <v>0.22</v>
      </c>
      <c r="CV342">
        <v>0.26</v>
      </c>
      <c r="CW342">
        <v>0.23</v>
      </c>
      <c r="CX342">
        <v>0.23</v>
      </c>
      <c r="CY342">
        <v>0.22</v>
      </c>
      <c r="CZ342">
        <v>0.23</v>
      </c>
      <c r="DA342">
        <v>0.22</v>
      </c>
      <c r="DB342">
        <v>0.22</v>
      </c>
      <c r="DC342">
        <v>0.22</v>
      </c>
      <c r="DD342">
        <v>0.26</v>
      </c>
      <c r="DE342">
        <v>0.28999999999999998</v>
      </c>
      <c r="DF342">
        <v>0.34</v>
      </c>
      <c r="DG342">
        <v>0.33</v>
      </c>
      <c r="DH342">
        <v>0.32</v>
      </c>
      <c r="DI342">
        <v>0.36</v>
      </c>
      <c r="DJ342">
        <v>0.38</v>
      </c>
      <c r="DK342">
        <v>0.31</v>
      </c>
      <c r="DL342">
        <v>0.36</v>
      </c>
      <c r="DM342">
        <v>0.3</v>
      </c>
      <c r="DN342">
        <v>0.3</v>
      </c>
    </row>
    <row r="343" spans="1:118" x14ac:dyDescent="0.45">
      <c r="A343" s="2" t="s">
        <v>30</v>
      </c>
      <c r="B343" t="s">
        <v>58</v>
      </c>
      <c r="D343">
        <v>9.0299999999999994</v>
      </c>
      <c r="E343">
        <v>7.44</v>
      </c>
      <c r="F343">
        <v>6.88</v>
      </c>
      <c r="G343">
        <v>7.07</v>
      </c>
      <c r="H343">
        <v>5.65</v>
      </c>
      <c r="I343">
        <v>8.43</v>
      </c>
      <c r="J343">
        <v>7.89</v>
      </c>
      <c r="K343">
        <v>9.7799999999999994</v>
      </c>
      <c r="L343">
        <v>7.02</v>
      </c>
      <c r="M343">
        <v>5.73</v>
      </c>
      <c r="N343">
        <v>0.51</v>
      </c>
      <c r="O343">
        <v>-4.0999999999999996</v>
      </c>
      <c r="P343">
        <v>1.48</v>
      </c>
      <c r="Q343">
        <v>5.54</v>
      </c>
      <c r="R343">
        <v>1.45</v>
      </c>
      <c r="S343">
        <v>-11.38</v>
      </c>
      <c r="T343">
        <v>4.87</v>
      </c>
      <c r="U343">
        <v>11.15</v>
      </c>
      <c r="V343">
        <v>15.83</v>
      </c>
      <c r="W343">
        <v>5.67</v>
      </c>
      <c r="X343">
        <v>12.16</v>
      </c>
      <c r="Y343">
        <v>-62.83</v>
      </c>
      <c r="Z343">
        <v>-5.34</v>
      </c>
      <c r="AA343">
        <v>0.77</v>
      </c>
      <c r="AB343">
        <v>2.92</v>
      </c>
      <c r="AC343">
        <v>1.87</v>
      </c>
      <c r="AD343">
        <v>3.05</v>
      </c>
      <c r="AE343">
        <v>2.5499999999999998</v>
      </c>
      <c r="AF343">
        <v>3.97</v>
      </c>
      <c r="AG343">
        <v>3.27</v>
      </c>
      <c r="AH343">
        <v>-82.82</v>
      </c>
      <c r="AI343">
        <v>9.9</v>
      </c>
      <c r="AJ343">
        <v>-4.0599999999999996</v>
      </c>
      <c r="AK343">
        <v>11.45</v>
      </c>
      <c r="AL343">
        <v>-1.82</v>
      </c>
      <c r="AM343">
        <v>13.93</v>
      </c>
      <c r="AN343">
        <v>7.51</v>
      </c>
      <c r="AO343">
        <v>12.27</v>
      </c>
      <c r="AP343">
        <v>-0.55000000000000004</v>
      </c>
      <c r="AQ343">
        <v>-12.39</v>
      </c>
      <c r="AR343">
        <v>12.23</v>
      </c>
      <c r="AS343">
        <v>13.11</v>
      </c>
      <c r="AT343">
        <v>13.63</v>
      </c>
      <c r="AU343">
        <v>13.08</v>
      </c>
      <c r="AV343">
        <v>13.59</v>
      </c>
      <c r="AW343">
        <v>9.8000000000000007</v>
      </c>
      <c r="AX343">
        <v>7.57</v>
      </c>
      <c r="AY343">
        <v>6.61</v>
      </c>
      <c r="AZ343">
        <v>8.3800000000000008</v>
      </c>
      <c r="BA343">
        <v>8.36</v>
      </c>
      <c r="BB343">
        <v>-15.64</v>
      </c>
      <c r="BC343">
        <v>-15.32</v>
      </c>
      <c r="BD343">
        <v>-10.130000000000001</v>
      </c>
      <c r="BE343">
        <v>4.9000000000000004</v>
      </c>
      <c r="BF343">
        <v>11.91</v>
      </c>
      <c r="BG343">
        <v>11.09</v>
      </c>
      <c r="BH343">
        <v>10.64</v>
      </c>
      <c r="BI343">
        <v>12.57</v>
      </c>
      <c r="BJ343">
        <v>-4.0999999999999996</v>
      </c>
      <c r="BK343">
        <v>11.27</v>
      </c>
      <c r="BL343">
        <v>7.98</v>
      </c>
      <c r="BM343">
        <v>4.9800000000000004</v>
      </c>
      <c r="BN343">
        <v>3.86</v>
      </c>
      <c r="BO343">
        <v>6.56</v>
      </c>
      <c r="BP343">
        <v>9.67</v>
      </c>
      <c r="BQ343">
        <v>6.35</v>
      </c>
      <c r="BR343">
        <v>8.3000000000000007</v>
      </c>
      <c r="BS343">
        <v>0.02</v>
      </c>
      <c r="BT343">
        <v>9.52</v>
      </c>
      <c r="BU343">
        <v>7.68</v>
      </c>
      <c r="BV343">
        <v>9.86</v>
      </c>
      <c r="BW343">
        <v>8.17</v>
      </c>
      <c r="BX343">
        <v>3.07</v>
      </c>
      <c r="BY343">
        <v>9.0399999999999991</v>
      </c>
      <c r="BZ343">
        <v>7.19</v>
      </c>
      <c r="CA343">
        <v>6.6</v>
      </c>
      <c r="CB343">
        <v>9.0299999999999994</v>
      </c>
      <c r="CC343">
        <v>5.21</v>
      </c>
      <c r="CD343">
        <v>6.97</v>
      </c>
      <c r="CE343">
        <v>-3.24</v>
      </c>
      <c r="CF343">
        <v>2.36</v>
      </c>
      <c r="CG343">
        <v>8.58</v>
      </c>
      <c r="CH343">
        <v>13.18</v>
      </c>
      <c r="CI343">
        <v>8.93</v>
      </c>
      <c r="CJ343">
        <v>8.98</v>
      </c>
      <c r="CK343">
        <v>10.25</v>
      </c>
      <c r="CL343">
        <v>5.56</v>
      </c>
      <c r="CM343">
        <v>12.08</v>
      </c>
      <c r="CN343">
        <v>10.89</v>
      </c>
      <c r="CO343">
        <v>10.43</v>
      </c>
      <c r="CP343">
        <v>12.82</v>
      </c>
      <c r="CQ343">
        <v>-2.35</v>
      </c>
      <c r="CR343">
        <v>13.32</v>
      </c>
      <c r="CS343">
        <v>11.06</v>
      </c>
      <c r="CT343">
        <v>4.97</v>
      </c>
      <c r="CU343">
        <v>11.81</v>
      </c>
      <c r="CV343">
        <v>-1.87</v>
      </c>
      <c r="CW343">
        <v>6.87</v>
      </c>
      <c r="CX343">
        <v>8.81</v>
      </c>
      <c r="CY343">
        <v>18.07</v>
      </c>
      <c r="CZ343">
        <v>14.5</v>
      </c>
      <c r="DA343">
        <v>16.93</v>
      </c>
      <c r="DB343">
        <v>12.21</v>
      </c>
      <c r="DC343">
        <v>12</v>
      </c>
      <c r="DD343">
        <v>13.68</v>
      </c>
      <c r="DE343">
        <v>9.11</v>
      </c>
      <c r="DF343">
        <v>-0.82</v>
      </c>
      <c r="DG343">
        <v>11.11</v>
      </c>
      <c r="DH343">
        <v>14.25</v>
      </c>
      <c r="DI343">
        <v>12.65</v>
      </c>
      <c r="DJ343">
        <v>10.59</v>
      </c>
      <c r="DK343">
        <v>14.53</v>
      </c>
      <c r="DL343">
        <v>13.2</v>
      </c>
      <c r="DM343">
        <v>12.82</v>
      </c>
      <c r="DN343">
        <v>12.79</v>
      </c>
    </row>
    <row r="344" spans="1:118" x14ac:dyDescent="0.45">
      <c r="A344" s="2" t="s">
        <v>30</v>
      </c>
      <c r="B344" t="s">
        <v>59</v>
      </c>
      <c r="G344" s="4">
        <v>0.1125</v>
      </c>
      <c r="H344" s="4">
        <v>8.3099999999999993E-2</v>
      </c>
      <c r="I344" s="4">
        <v>8.5000000000000006E-2</v>
      </c>
      <c r="J344" s="4">
        <v>8.6099999999999996E-2</v>
      </c>
      <c r="K344" s="4">
        <v>9.9500000000000005E-2</v>
      </c>
      <c r="L344" s="4">
        <v>9.8199999999999996E-2</v>
      </c>
      <c r="M344" s="4">
        <v>9.7199999999999995E-2</v>
      </c>
      <c r="N344" s="4">
        <v>7.3300000000000004E-2</v>
      </c>
      <c r="O344" s="4">
        <v>3.0300000000000001E-2</v>
      </c>
      <c r="P344" s="4">
        <v>3.7000000000000002E-3</v>
      </c>
      <c r="Q344" s="4">
        <v>-1.2999999999999999E-3</v>
      </c>
      <c r="R344" s="4">
        <v>5.0000000000000001E-3</v>
      </c>
      <c r="S344" s="4">
        <v>-1.5900000000000001E-2</v>
      </c>
      <c r="T344" s="4">
        <v>3.7000000000000002E-3</v>
      </c>
      <c r="U344" s="4">
        <v>1.8599999999999998E-2</v>
      </c>
      <c r="V344" s="4">
        <v>5.8599999999999999E-2</v>
      </c>
      <c r="W344" s="4">
        <v>0.1081</v>
      </c>
      <c r="X344" s="4">
        <v>0.1196</v>
      </c>
      <c r="Y344" s="4">
        <v>-0.14119999999999999</v>
      </c>
      <c r="Z344" s="4">
        <v>-0.20699999999999999</v>
      </c>
      <c r="AA344" s="4">
        <v>-0.22320000000000001</v>
      </c>
      <c r="AB344" s="4">
        <v>-0.25030000000000002</v>
      </c>
      <c r="AC344" s="4">
        <v>-4.1999999999999997E-3</v>
      </c>
      <c r="AD344" s="4">
        <v>2.1100000000000001E-2</v>
      </c>
      <c r="AE344" s="4">
        <v>2.9499999999999998E-2</v>
      </c>
      <c r="AF344" s="4">
        <v>3.3799999999999997E-2</v>
      </c>
      <c r="AG344" s="4">
        <v>3.4700000000000002E-2</v>
      </c>
      <c r="AH344" s="4">
        <v>-0.23139999999999999</v>
      </c>
      <c r="AI344" s="4">
        <v>-0.21429999999999999</v>
      </c>
      <c r="AJ344" s="4">
        <v>-0.2303</v>
      </c>
      <c r="AK344" s="4">
        <v>-0.23330000000000001</v>
      </c>
      <c r="AL344" s="4">
        <v>3.3799999999999997E-2</v>
      </c>
      <c r="AM344" s="4">
        <v>4.2099999999999999E-2</v>
      </c>
      <c r="AN344" s="4">
        <v>7.2700000000000001E-2</v>
      </c>
      <c r="AO344" s="4">
        <v>7.0199999999999999E-2</v>
      </c>
      <c r="AP344" s="4">
        <v>7.5700000000000003E-2</v>
      </c>
      <c r="AQ344" s="4">
        <v>1.6E-2</v>
      </c>
      <c r="AR344" s="4">
        <v>2.0299999999999999E-2</v>
      </c>
      <c r="AS344" s="4">
        <v>1.61E-2</v>
      </c>
      <c r="AT344" s="4">
        <v>4.4299999999999999E-2</v>
      </c>
      <c r="AU344" s="4">
        <v>0.105</v>
      </c>
      <c r="AV344" s="4">
        <v>0.1071</v>
      </c>
      <c r="AW344" s="4">
        <v>0.1074</v>
      </c>
      <c r="AX344" s="4">
        <v>9.6000000000000002E-2</v>
      </c>
      <c r="AY344" s="4">
        <v>8.0799999999999997E-2</v>
      </c>
      <c r="AZ344" s="4">
        <v>7.8399999999999997E-2</v>
      </c>
      <c r="BA344" s="4">
        <v>7.4700000000000003E-2</v>
      </c>
      <c r="BB344" s="4">
        <v>1.2999999999999999E-2</v>
      </c>
      <c r="BC344" s="4">
        <v>-6.4600000000000005E-2</v>
      </c>
      <c r="BD344" s="4">
        <v>-0.1211</v>
      </c>
      <c r="BE344" s="4">
        <v>-0.10929999999999999</v>
      </c>
      <c r="BF344" s="4">
        <v>-2.8400000000000002E-2</v>
      </c>
      <c r="BG344" s="4">
        <v>3.3000000000000002E-2</v>
      </c>
      <c r="BH344" s="4">
        <v>7.46E-2</v>
      </c>
      <c r="BI344" s="4">
        <v>8.3699999999999997E-2</v>
      </c>
      <c r="BJ344" s="4">
        <v>5.1700000000000003E-2</v>
      </c>
      <c r="BK344" s="4">
        <v>6.0199999999999997E-2</v>
      </c>
      <c r="BL344" s="4">
        <v>5.7599999999999998E-2</v>
      </c>
      <c r="BM344" s="4">
        <v>4.48E-2</v>
      </c>
      <c r="BN344" s="4">
        <v>6.0100000000000001E-2</v>
      </c>
      <c r="BO344" s="4">
        <v>5.2999999999999999E-2</v>
      </c>
      <c r="BP344" s="4">
        <v>5.2600000000000001E-2</v>
      </c>
      <c r="BQ344" s="4">
        <v>5.4399999999999997E-2</v>
      </c>
      <c r="BR344" s="4">
        <v>6.2700000000000006E-2</v>
      </c>
      <c r="BS344" s="4">
        <v>4.8399999999999999E-2</v>
      </c>
      <c r="BT344" s="4">
        <v>4.7699999999999999E-2</v>
      </c>
      <c r="BU344" s="4">
        <v>5.0799999999999998E-2</v>
      </c>
      <c r="BV344" s="4">
        <v>5.3600000000000002E-2</v>
      </c>
      <c r="BW344" s="4">
        <v>6.8400000000000002E-2</v>
      </c>
      <c r="BX344" s="4">
        <v>5.21E-2</v>
      </c>
      <c r="BY344" s="4">
        <v>5.5199999999999999E-2</v>
      </c>
      <c r="BZ344" s="4">
        <v>5.1700000000000003E-2</v>
      </c>
      <c r="CA344" s="4">
        <v>5.3600000000000002E-2</v>
      </c>
      <c r="CB344" s="4">
        <v>6.9099999999999995E-2</v>
      </c>
      <c r="CC344" s="4">
        <v>6.1600000000000002E-2</v>
      </c>
      <c r="CD344" s="4">
        <v>5.8999999999999997E-2</v>
      </c>
      <c r="CE344" s="4">
        <v>3.6200000000000003E-2</v>
      </c>
      <c r="CF344" s="4">
        <v>2.6100000000000002E-2</v>
      </c>
      <c r="CG344" s="4">
        <v>2.9899999999999999E-2</v>
      </c>
      <c r="CH344" s="4">
        <v>4.02E-2</v>
      </c>
      <c r="CI344" s="4">
        <v>6.7699999999999996E-2</v>
      </c>
      <c r="CJ344" s="4">
        <v>8.14E-2</v>
      </c>
      <c r="CK344" s="4">
        <v>8.3900000000000002E-2</v>
      </c>
      <c r="CL344" s="4">
        <v>6.93E-2</v>
      </c>
      <c r="CM344" s="4">
        <v>6.7100000000000007E-2</v>
      </c>
      <c r="CN344" s="4">
        <v>7.3599999999999999E-2</v>
      </c>
      <c r="CO344" s="4">
        <v>7.3499999999999996E-2</v>
      </c>
      <c r="CP344" s="4">
        <v>8.6400000000000005E-2</v>
      </c>
      <c r="CQ344" s="4">
        <v>6.5000000000000002E-2</v>
      </c>
      <c r="CR344" s="4">
        <v>6.7400000000000002E-2</v>
      </c>
      <c r="CS344" s="4">
        <v>6.5000000000000002E-2</v>
      </c>
      <c r="CT344" s="4">
        <v>4.9299999999999997E-2</v>
      </c>
      <c r="CU344" s="4">
        <v>7.4399999999999994E-2</v>
      </c>
      <c r="CV344" s="4">
        <v>5.21E-2</v>
      </c>
      <c r="CW344" s="4">
        <v>3.85E-2</v>
      </c>
      <c r="CX344" s="4">
        <v>4.4400000000000002E-2</v>
      </c>
      <c r="CY344" s="4">
        <v>4.9599999999999998E-2</v>
      </c>
      <c r="CZ344" s="4">
        <v>7.8100000000000003E-2</v>
      </c>
      <c r="DA344" s="4">
        <v>8.9099999999999999E-2</v>
      </c>
      <c r="DB344" s="4">
        <v>9.1600000000000001E-2</v>
      </c>
      <c r="DC344" s="4">
        <v>8.1799999999999998E-2</v>
      </c>
      <c r="DD344" s="4">
        <v>9.2600000000000002E-2</v>
      </c>
      <c r="DE344" s="4">
        <v>8.7900000000000006E-2</v>
      </c>
      <c r="DF344" s="4">
        <v>7.17E-2</v>
      </c>
      <c r="DG344" s="4">
        <v>6.8099999999999994E-2</v>
      </c>
      <c r="DH344" s="4">
        <v>6.7500000000000004E-2</v>
      </c>
      <c r="DI344" s="4">
        <v>7.2800000000000004E-2</v>
      </c>
      <c r="DJ344" s="4">
        <v>9.9199999999999997E-2</v>
      </c>
      <c r="DK344" s="4">
        <v>0.10100000000000001</v>
      </c>
      <c r="DL344" s="4">
        <v>0.1026</v>
      </c>
      <c r="DM344" s="4">
        <v>0.1081</v>
      </c>
    </row>
    <row r="345" spans="1:118" x14ac:dyDescent="0.45">
      <c r="A345" s="2" t="s">
        <v>30</v>
      </c>
      <c r="B345" t="s">
        <v>62</v>
      </c>
      <c r="C345" s="4">
        <v>0</v>
      </c>
      <c r="D345" s="4">
        <v>0</v>
      </c>
      <c r="E345" s="4">
        <v>0</v>
      </c>
      <c r="F345" s="4">
        <v>0</v>
      </c>
      <c r="G345" s="4">
        <v>0</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c r="AV345" s="4">
        <v>0</v>
      </c>
      <c r="AW345" s="4">
        <v>2E-3</v>
      </c>
      <c r="AX345" s="4">
        <v>5.0000000000000001E-3</v>
      </c>
      <c r="AY345" s="4">
        <v>0.01</v>
      </c>
      <c r="AZ345" s="4">
        <v>1.9E-2</v>
      </c>
      <c r="BA345" s="4">
        <v>2.1999999999999999E-2</v>
      </c>
      <c r="BB345" s="4">
        <v>2.3E-2</v>
      </c>
      <c r="BC345" s="4">
        <v>2.7E-2</v>
      </c>
      <c r="BD345" s="4">
        <v>3.3000000000000002E-2</v>
      </c>
      <c r="BE345" s="4">
        <v>0.01</v>
      </c>
      <c r="BF345" s="4">
        <v>0</v>
      </c>
      <c r="BG345" s="4">
        <v>0</v>
      </c>
      <c r="BH345" s="4">
        <v>0</v>
      </c>
      <c r="BI345" s="4">
        <v>0</v>
      </c>
      <c r="BJ345" s="4">
        <v>0</v>
      </c>
      <c r="BK345" s="4">
        <v>0</v>
      </c>
      <c r="BL345" s="4">
        <v>3.0000000000000001E-3</v>
      </c>
      <c r="BM345" s="4">
        <v>7.0000000000000001E-3</v>
      </c>
      <c r="BN345" s="4">
        <v>1.2999999999999999E-2</v>
      </c>
      <c r="BO345" s="4">
        <v>1.4999999999999999E-2</v>
      </c>
      <c r="BP345" s="4">
        <v>1.4999999999999999E-2</v>
      </c>
      <c r="BQ345" s="4">
        <v>1.7999999999999999E-2</v>
      </c>
      <c r="BR345" s="4">
        <v>2.1000000000000001E-2</v>
      </c>
      <c r="BS345" s="4">
        <v>2.1000000000000001E-2</v>
      </c>
      <c r="BT345" s="4">
        <v>0.02</v>
      </c>
      <c r="BU345" s="4">
        <v>2.1000000000000001E-2</v>
      </c>
      <c r="BV345" s="4">
        <v>0.02</v>
      </c>
      <c r="BW345" s="4">
        <v>1.9E-2</v>
      </c>
      <c r="BX345" s="4">
        <v>4.2999999999999997E-2</v>
      </c>
      <c r="BY345" s="4">
        <v>4.7E-2</v>
      </c>
      <c r="BZ345" s="4">
        <v>5.0999999999999997E-2</v>
      </c>
      <c r="CA345" s="4">
        <v>5.1999999999999998E-2</v>
      </c>
      <c r="CB345" s="4">
        <v>2.4E-2</v>
      </c>
      <c r="CC345" s="4">
        <v>2.5999999999999999E-2</v>
      </c>
      <c r="CD345" s="4">
        <v>2.9000000000000001E-2</v>
      </c>
      <c r="CE345" s="4">
        <v>2.8000000000000001E-2</v>
      </c>
      <c r="CF345" s="4">
        <v>9.2999999999999999E-2</v>
      </c>
      <c r="CG345" s="4">
        <v>9.5000000000000001E-2</v>
      </c>
      <c r="CH345" s="4">
        <v>8.6999999999999994E-2</v>
      </c>
      <c r="CI345" s="4">
        <v>7.1999999999999995E-2</v>
      </c>
      <c r="CJ345" s="4">
        <v>6.8000000000000005E-2</v>
      </c>
      <c r="CK345" s="4">
        <v>6.2E-2</v>
      </c>
      <c r="CL345" s="4">
        <v>6.0999999999999999E-2</v>
      </c>
      <c r="CM345" s="4">
        <v>5.8000000000000003E-2</v>
      </c>
      <c r="CN345" s="4">
        <v>6.4000000000000001E-2</v>
      </c>
      <c r="CO345" s="4">
        <v>7.0000000000000007E-2</v>
      </c>
      <c r="CP345" s="4">
        <v>7.0999999999999994E-2</v>
      </c>
      <c r="CQ345" s="4">
        <v>7.4999999999999997E-2</v>
      </c>
      <c r="CR345" s="4">
        <v>7.6999999999999999E-2</v>
      </c>
      <c r="CS345" s="4">
        <v>7.1999999999999995E-2</v>
      </c>
      <c r="CT345" s="4">
        <v>6.9000000000000006E-2</v>
      </c>
      <c r="CU345" s="4">
        <v>7.5999999999999998E-2</v>
      </c>
      <c r="CV345" s="4">
        <v>0.11</v>
      </c>
      <c r="CW345" s="4">
        <v>0.107</v>
      </c>
      <c r="CX345" s="4">
        <v>0.115</v>
      </c>
      <c r="CY345" s="4">
        <v>8.8999999999999996E-2</v>
      </c>
      <c r="CZ345" s="4">
        <v>0.05</v>
      </c>
      <c r="DA345" s="4">
        <v>4.9000000000000002E-2</v>
      </c>
      <c r="DB345" s="4">
        <v>5.3999999999999999E-2</v>
      </c>
      <c r="DC345" s="4">
        <v>5.0999999999999997E-2</v>
      </c>
      <c r="DD345" s="4">
        <v>7.2999999999999995E-2</v>
      </c>
      <c r="DE345" s="4">
        <v>7.9000000000000001E-2</v>
      </c>
      <c r="DF345" s="4">
        <v>9.7000000000000003E-2</v>
      </c>
      <c r="DG345" s="4">
        <v>8.5000000000000006E-2</v>
      </c>
      <c r="DH345" s="4">
        <v>7.1999999999999995E-2</v>
      </c>
      <c r="DI345" s="4">
        <v>7.3999999999999996E-2</v>
      </c>
      <c r="DJ345" s="4">
        <v>7.2999999999999995E-2</v>
      </c>
      <c r="DK345" s="4">
        <v>6.8000000000000005E-2</v>
      </c>
      <c r="DL345" s="4">
        <v>8.1000000000000003E-2</v>
      </c>
      <c r="DM345" s="4">
        <v>8.1000000000000003E-2</v>
      </c>
      <c r="DN345" s="4">
        <v>3.5400000000000001E-2</v>
      </c>
    </row>
    <row r="346" spans="1:118" x14ac:dyDescent="0.45">
      <c r="A346" s="2" t="s">
        <v>30</v>
      </c>
      <c r="B346" t="s">
        <v>63</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0</v>
      </c>
      <c r="AS346" s="4">
        <v>0</v>
      </c>
      <c r="AT346" s="4">
        <v>0</v>
      </c>
      <c r="AU346" s="4">
        <v>0</v>
      </c>
      <c r="AV346" s="4">
        <v>0</v>
      </c>
      <c r="AW346" s="4">
        <v>0.125</v>
      </c>
      <c r="AX346" s="4">
        <v>0.156</v>
      </c>
      <c r="AY346" s="4">
        <v>0.25</v>
      </c>
      <c r="AZ346" s="4">
        <v>0.217</v>
      </c>
      <c r="BA346" s="4">
        <v>0.224</v>
      </c>
      <c r="BB346" s="4">
        <v>-0.122</v>
      </c>
      <c r="BC346" s="4">
        <v>0</v>
      </c>
      <c r="BD346" s="4">
        <v>0</v>
      </c>
      <c r="BE346" s="4">
        <v>0</v>
      </c>
      <c r="BF346" s="4">
        <v>0</v>
      </c>
      <c r="BG346" s="4">
        <v>0</v>
      </c>
      <c r="BH346" s="4">
        <v>0</v>
      </c>
      <c r="BI346" s="4">
        <v>0</v>
      </c>
      <c r="BJ346" s="4">
        <v>0</v>
      </c>
      <c r="BK346" s="4">
        <v>0</v>
      </c>
      <c r="BL346" s="4">
        <v>0.122</v>
      </c>
      <c r="BM346" s="4">
        <v>0.217</v>
      </c>
      <c r="BN346" s="4">
        <v>0.35699999999999998</v>
      </c>
      <c r="BO346" s="4">
        <v>0.14099999999999999</v>
      </c>
      <c r="BP346" s="4">
        <v>0.161</v>
      </c>
      <c r="BQ346" s="4">
        <v>0.24199999999999999</v>
      </c>
      <c r="BR346" s="4">
        <v>0.183</v>
      </c>
      <c r="BS346" s="4">
        <v>-3.75</v>
      </c>
      <c r="BT346" s="4">
        <v>0.215</v>
      </c>
      <c r="BU346" s="4">
        <v>0.27800000000000002</v>
      </c>
      <c r="BV346" s="4">
        <v>0.19800000000000001</v>
      </c>
      <c r="BW346" s="4">
        <v>0.24399999999999999</v>
      </c>
      <c r="BX346" s="4">
        <v>25</v>
      </c>
      <c r="BY346" s="4">
        <v>0.253</v>
      </c>
      <c r="BZ346" s="4">
        <v>0.316</v>
      </c>
      <c r="CA346" s="4">
        <v>0.34200000000000003</v>
      </c>
      <c r="CB346" s="4">
        <v>0.29099999999999998</v>
      </c>
      <c r="CC346" s="4">
        <v>0.49</v>
      </c>
      <c r="CD346" s="4">
        <v>0.379</v>
      </c>
      <c r="CE346" s="4">
        <v>-0.96199999999999997</v>
      </c>
      <c r="CF346" s="4">
        <v>9</v>
      </c>
      <c r="CG346" s="4">
        <v>0.32500000000000001</v>
      </c>
      <c r="CH346" s="4">
        <v>0.19700000000000001</v>
      </c>
      <c r="CI346" s="4">
        <v>0.27800000000000002</v>
      </c>
      <c r="CJ346" s="4">
        <v>2.3439999999999999</v>
      </c>
      <c r="CK346" s="4">
        <v>0.248</v>
      </c>
      <c r="CL346" s="4">
        <v>0.56599999999999995</v>
      </c>
      <c r="CM346" s="4">
        <v>0.36099999999999999</v>
      </c>
      <c r="CN346" s="4">
        <v>2.15</v>
      </c>
      <c r="CO346" s="4">
        <v>0.30299999999999999</v>
      </c>
      <c r="CP346" s="4">
        <v>0.28199999999999997</v>
      </c>
      <c r="CQ346" s="4">
        <v>-1.129</v>
      </c>
      <c r="CR346" s="4">
        <v>1.865</v>
      </c>
      <c r="CS346" s="4">
        <v>0.34</v>
      </c>
      <c r="CT346" s="4">
        <v>0.89700000000000002</v>
      </c>
      <c r="CU346" s="4">
        <v>0.35</v>
      </c>
      <c r="CV346" s="4">
        <v>-10.304</v>
      </c>
      <c r="CW346" s="4">
        <v>0.66100000000000003</v>
      </c>
      <c r="CX346" s="4">
        <v>0.46800000000000003</v>
      </c>
      <c r="CY346" s="4">
        <v>0.26100000000000001</v>
      </c>
      <c r="CZ346" s="4">
        <v>0.98299999999999998</v>
      </c>
      <c r="DA346" s="4">
        <v>0.28100000000000003</v>
      </c>
      <c r="DB346" s="4">
        <v>0.40400000000000003</v>
      </c>
      <c r="DC346" s="4">
        <v>0.41299999999999998</v>
      </c>
      <c r="DD346" s="4">
        <v>2.222</v>
      </c>
      <c r="DE346" s="4">
        <v>0.57099999999999995</v>
      </c>
      <c r="DF346" s="4">
        <v>-2.6669999999999998</v>
      </c>
      <c r="DG346" s="4">
        <v>0.45500000000000002</v>
      </c>
      <c r="DH346" s="4">
        <v>1.4730000000000001</v>
      </c>
      <c r="DI346" s="4">
        <v>0.40400000000000003</v>
      </c>
      <c r="DJ346" s="4">
        <v>0.442</v>
      </c>
      <c r="DK346" s="4">
        <v>0.311</v>
      </c>
      <c r="DL346" s="4">
        <v>1.968</v>
      </c>
      <c r="DM346" s="4">
        <v>0.376</v>
      </c>
      <c r="DN346" s="4">
        <v>0.3745</v>
      </c>
    </row>
    <row r="347" spans="1:118" x14ac:dyDescent="0.45">
      <c r="A347" s="2" t="s">
        <v>30</v>
      </c>
      <c r="B347" t="s">
        <v>60</v>
      </c>
      <c r="N347" s="4">
        <v>1.1000000000000001E-3</v>
      </c>
      <c r="O347" s="4">
        <v>7.6E-3</v>
      </c>
      <c r="P347" s="4">
        <v>7.6E-3</v>
      </c>
      <c r="Q347" s="4">
        <v>6.4999999999999997E-3</v>
      </c>
      <c r="R347" s="4">
        <v>4.8999999999999998E-3</v>
      </c>
      <c r="S347" s="4">
        <v>-1.1000000000000001E-3</v>
      </c>
      <c r="T347" s="4">
        <v>-1.1000000000000001E-3</v>
      </c>
      <c r="U347" s="4">
        <v>4.8999999999999998E-3</v>
      </c>
      <c r="V347" s="4">
        <v>4.3E-3</v>
      </c>
      <c r="W347" s="4">
        <v>4.8999999999999998E-3</v>
      </c>
      <c r="X347" s="4">
        <v>4.8999999999999998E-3</v>
      </c>
      <c r="Z347" s="4">
        <v>-1.09E-2</v>
      </c>
      <c r="AA347" s="4">
        <v>-0.222</v>
      </c>
      <c r="AB347" s="4">
        <v>-0.21990000000000001</v>
      </c>
      <c r="AC347" s="4">
        <v>-0.21990000000000001</v>
      </c>
      <c r="AD347" s="4">
        <v>-0.2054</v>
      </c>
      <c r="AE347" s="4">
        <v>1.8E-3</v>
      </c>
      <c r="AI347" s="4">
        <v>-6.08E-2</v>
      </c>
      <c r="AJ347" s="4">
        <v>-0.14449999999999999</v>
      </c>
      <c r="AK347" s="4">
        <v>-0.14449999999999999</v>
      </c>
      <c r="AL347" s="4">
        <v>-0.1449</v>
      </c>
      <c r="AM347" s="4">
        <v>-7.9299999999999995E-2</v>
      </c>
      <c r="AN347" s="4">
        <v>-4.0000000000000002E-4</v>
      </c>
      <c r="AO347" s="4">
        <v>-4.0000000000000002E-4</v>
      </c>
      <c r="AT347" s="4">
        <v>-3.5900000000000001E-2</v>
      </c>
      <c r="AU347" s="4">
        <v>-6.0900000000000003E-2</v>
      </c>
      <c r="AV347" s="4">
        <v>-6.0900000000000003E-2</v>
      </c>
      <c r="AW347" s="4">
        <v>-6.2100000000000002E-2</v>
      </c>
      <c r="AX347" s="4">
        <v>-2.53E-2</v>
      </c>
      <c r="AY347" s="4">
        <v>-6.9999999999999999E-4</v>
      </c>
      <c r="AZ347" s="4">
        <v>2.8999999999999998E-3</v>
      </c>
      <c r="BA347" s="4">
        <v>1.03E-2</v>
      </c>
      <c r="BB347" s="4">
        <v>1.03E-2</v>
      </c>
      <c r="BC347" s="4">
        <v>1.0999999999999999E-2</v>
      </c>
      <c r="BD347" s="4">
        <v>6.6E-3</v>
      </c>
      <c r="BE347" s="4">
        <v>4.0000000000000002E-4</v>
      </c>
      <c r="BF347" s="4">
        <v>-4.0000000000000002E-4</v>
      </c>
      <c r="BG347" s="4">
        <v>-1.1000000000000001E-3</v>
      </c>
      <c r="BH347" s="4">
        <v>-6.9999999999999999E-4</v>
      </c>
      <c r="BI347" s="4">
        <v>-1.1000000000000001E-3</v>
      </c>
      <c r="BJ347" s="4">
        <v>-6.9999999999999999E-4</v>
      </c>
      <c r="BK347" s="4">
        <v>-2.5999999999999999E-3</v>
      </c>
      <c r="BL347" s="4">
        <v>-1.1000000000000001E-3</v>
      </c>
      <c r="BM347" s="4">
        <v>-1.1000000000000001E-3</v>
      </c>
      <c r="BN347" s="4">
        <v>-1.5E-3</v>
      </c>
      <c r="BO347" s="4">
        <v>6.9999999999999999E-4</v>
      </c>
      <c r="BP347" s="4">
        <v>-6.9999999999999999E-4</v>
      </c>
      <c r="BQ347" s="4">
        <v>-6.9999999999999999E-4</v>
      </c>
      <c r="BR347" s="4">
        <v>-6.9999999999999999E-4</v>
      </c>
      <c r="BS347" s="4">
        <v>-6.9999999999999999E-4</v>
      </c>
      <c r="BT347" s="4">
        <v>-6.9999999999999999E-4</v>
      </c>
      <c r="BU347" s="4">
        <v>-1.1000000000000001E-3</v>
      </c>
      <c r="BV347" s="4">
        <v>-1.5E-3</v>
      </c>
      <c r="BW347" s="4">
        <v>-2.5999999999999999E-3</v>
      </c>
      <c r="BX347" s="4">
        <v>-2.2000000000000001E-3</v>
      </c>
      <c r="BY347" s="4">
        <v>-1.9E-3</v>
      </c>
      <c r="BZ347" s="4">
        <v>-1.5E-3</v>
      </c>
      <c r="CA347" s="4">
        <v>-4.0000000000000002E-4</v>
      </c>
      <c r="CB347" s="4">
        <v>-6.9999999999999999E-4</v>
      </c>
      <c r="CC347" s="4">
        <v>-4.0000000000000002E-4</v>
      </c>
      <c r="CD347" s="4">
        <v>-6.9999999999999999E-4</v>
      </c>
      <c r="CE347" s="4">
        <v>-4.0000000000000002E-4</v>
      </c>
      <c r="CF347" s="4">
        <v>-6.9999999999999999E-4</v>
      </c>
      <c r="CG347" s="4">
        <v>-6.9999999999999999E-4</v>
      </c>
      <c r="CH347" s="4">
        <v>-1.5E-3</v>
      </c>
      <c r="CI347" s="4">
        <v>-2.5999999999999999E-3</v>
      </c>
      <c r="CJ347" s="4">
        <v>-3.0000000000000001E-3</v>
      </c>
      <c r="CK347" s="4">
        <v>-3.7000000000000002E-3</v>
      </c>
      <c r="CL347" s="4">
        <v>-3.3E-3</v>
      </c>
      <c r="CM347" s="4">
        <v>-3.7000000000000002E-3</v>
      </c>
      <c r="CN347" s="4">
        <v>-2.5999999999999999E-3</v>
      </c>
      <c r="CO347" s="4">
        <v>-1.8E-3</v>
      </c>
      <c r="CP347" s="4">
        <v>-1.5E-3</v>
      </c>
      <c r="CQ347" s="4">
        <v>-1.5E-3</v>
      </c>
      <c r="CR347" s="4">
        <v>-6.9999999999999999E-4</v>
      </c>
      <c r="CS347" s="4">
        <v>-4.0000000000000002E-4</v>
      </c>
      <c r="CT347" s="4">
        <v>-4.0000000000000002E-4</v>
      </c>
      <c r="CU347" s="4">
        <v>1.1000000000000001E-3</v>
      </c>
      <c r="CV347" s="4">
        <v>4.0000000000000001E-3</v>
      </c>
      <c r="CW347" s="4">
        <v>1.5E-3</v>
      </c>
      <c r="CX347" s="4">
        <v>1.1000000000000001E-3</v>
      </c>
      <c r="CY347" s="4">
        <v>-6.9999999999999999E-4</v>
      </c>
      <c r="CZ347" s="4">
        <v>-5.1999999999999998E-3</v>
      </c>
      <c r="DA347" s="4">
        <v>-2.8999999999999998E-3</v>
      </c>
      <c r="DB347" s="4">
        <v>-1.5E-3</v>
      </c>
      <c r="DC347" s="4">
        <v>-4.0000000000000002E-4</v>
      </c>
      <c r="DD347" s="4">
        <v>4.0000000000000002E-4</v>
      </c>
      <c r="DE347" s="4">
        <v>6.9999999999999999E-4</v>
      </c>
      <c r="DF347" s="4">
        <v>1.5E-3</v>
      </c>
      <c r="DG347" s="4">
        <v>2.2000000000000001E-3</v>
      </c>
      <c r="DH347" s="4">
        <v>2.2000000000000001E-3</v>
      </c>
      <c r="DI347" s="4">
        <v>2.2000000000000001E-3</v>
      </c>
      <c r="DJ347" s="4">
        <v>6.9999999999999999E-4</v>
      </c>
      <c r="DK347" s="4">
        <v>-1.1000000000000001E-3</v>
      </c>
      <c r="DL347" s="4">
        <v>-1.5E-3</v>
      </c>
      <c r="DM347" s="4">
        <v>-2.2000000000000001E-3</v>
      </c>
      <c r="DN347" s="4">
        <v>-8.9999999999999998E-4</v>
      </c>
    </row>
    <row r="348" spans="1:118" x14ac:dyDescent="0.45">
      <c r="A348" s="2" t="s">
        <v>30</v>
      </c>
      <c r="B348" t="s">
        <v>61</v>
      </c>
      <c r="N348" s="4">
        <v>1.1000000000000001E-3</v>
      </c>
      <c r="O348" s="4">
        <v>7.6E-3</v>
      </c>
      <c r="P348" s="4">
        <v>7.6E-3</v>
      </c>
      <c r="Q348" s="4">
        <v>6.4999999999999997E-3</v>
      </c>
      <c r="R348" s="4">
        <v>4.8999999999999998E-3</v>
      </c>
      <c r="S348" s="4">
        <v>-1.1000000000000001E-3</v>
      </c>
      <c r="T348" s="4">
        <v>-1.1000000000000001E-3</v>
      </c>
      <c r="U348" s="4">
        <v>4.8999999999999998E-3</v>
      </c>
      <c r="V348" s="4">
        <v>4.3E-3</v>
      </c>
      <c r="W348" s="4">
        <v>4.8999999999999998E-3</v>
      </c>
      <c r="X348" s="4">
        <v>4.8999999999999998E-3</v>
      </c>
      <c r="Z348" s="4">
        <v>-1.09E-2</v>
      </c>
      <c r="AA348" s="4">
        <v>-0.222</v>
      </c>
      <c r="AB348" s="4">
        <v>-0.21990000000000001</v>
      </c>
      <c r="AC348" s="4">
        <v>-0.21990000000000001</v>
      </c>
      <c r="AD348" s="4">
        <v>-0.2054</v>
      </c>
      <c r="AE348" s="4">
        <v>1.8E-3</v>
      </c>
      <c r="AI348" s="4">
        <v>-6.08E-2</v>
      </c>
      <c r="AJ348" s="4">
        <v>-0.14449999999999999</v>
      </c>
      <c r="AK348" s="4">
        <v>-0.14449999999999999</v>
      </c>
      <c r="AL348" s="4">
        <v>-0.1449</v>
      </c>
      <c r="AM348" s="4">
        <v>-7.9299999999999995E-2</v>
      </c>
      <c r="AN348" s="4">
        <v>-4.0000000000000002E-4</v>
      </c>
      <c r="AO348" s="4">
        <v>-4.0000000000000002E-4</v>
      </c>
      <c r="AT348" s="4">
        <v>-3.5900000000000001E-2</v>
      </c>
      <c r="AU348" s="4">
        <v>-6.0900000000000003E-2</v>
      </c>
      <c r="AV348" s="4">
        <v>-6.0900000000000003E-2</v>
      </c>
      <c r="AW348" s="4">
        <v>-6.0100000000000001E-2</v>
      </c>
      <c r="AX348" s="4">
        <v>-2.0299999999999999E-2</v>
      </c>
      <c r="AY348" s="4">
        <v>9.2999999999999992E-3</v>
      </c>
      <c r="AZ348" s="4">
        <v>2.1899999999999999E-2</v>
      </c>
      <c r="BA348" s="4">
        <v>3.2300000000000002E-2</v>
      </c>
      <c r="BB348" s="4">
        <v>3.3300000000000003E-2</v>
      </c>
      <c r="BC348" s="4">
        <v>3.7999999999999999E-2</v>
      </c>
      <c r="BD348" s="4">
        <v>3.9600000000000003E-2</v>
      </c>
      <c r="BE348" s="4">
        <v>1.04E-2</v>
      </c>
      <c r="BF348" s="4">
        <v>-4.0000000000000002E-4</v>
      </c>
      <c r="BG348" s="4">
        <v>-1.1000000000000001E-3</v>
      </c>
      <c r="BH348" s="4">
        <v>-6.9999999999999999E-4</v>
      </c>
      <c r="BI348" s="4">
        <v>-1.1000000000000001E-3</v>
      </c>
      <c r="BJ348" s="4">
        <v>-6.9999999999999999E-4</v>
      </c>
      <c r="BK348" s="4">
        <v>-2.5999999999999999E-3</v>
      </c>
      <c r="BL348" s="4">
        <v>1.9E-3</v>
      </c>
      <c r="BM348" s="4">
        <v>5.8999999999999999E-3</v>
      </c>
      <c r="BN348" s="4">
        <v>1.15E-2</v>
      </c>
      <c r="BO348" s="4">
        <v>1.5699999999999999E-2</v>
      </c>
      <c r="BP348" s="4">
        <v>1.43E-2</v>
      </c>
      <c r="BQ348" s="4">
        <v>1.7299999999999999E-2</v>
      </c>
      <c r="BR348" s="4">
        <v>2.0299999999999999E-2</v>
      </c>
      <c r="BS348" s="4">
        <v>2.0299999999999999E-2</v>
      </c>
      <c r="BT348" s="4">
        <v>1.9300000000000001E-2</v>
      </c>
      <c r="BU348" s="4">
        <v>1.9900000000000001E-2</v>
      </c>
      <c r="BV348" s="4">
        <v>1.8499999999999999E-2</v>
      </c>
      <c r="BW348" s="4">
        <v>1.6400000000000001E-2</v>
      </c>
      <c r="BX348" s="4">
        <v>4.0800000000000003E-2</v>
      </c>
      <c r="BY348" s="4">
        <v>4.5100000000000001E-2</v>
      </c>
      <c r="BZ348" s="4">
        <v>4.9500000000000002E-2</v>
      </c>
      <c r="CA348" s="4">
        <v>5.16E-2</v>
      </c>
      <c r="CB348" s="4">
        <v>2.3300000000000001E-2</v>
      </c>
      <c r="CC348" s="4">
        <v>2.5600000000000001E-2</v>
      </c>
      <c r="CD348" s="4">
        <v>2.8299999999999999E-2</v>
      </c>
      <c r="CE348" s="4">
        <v>2.76E-2</v>
      </c>
      <c r="CF348" s="4">
        <v>9.2299999999999993E-2</v>
      </c>
      <c r="CG348" s="4">
        <v>9.4299999999999995E-2</v>
      </c>
      <c r="CH348" s="4">
        <v>8.5500000000000007E-2</v>
      </c>
      <c r="CI348" s="4">
        <v>6.9400000000000003E-2</v>
      </c>
      <c r="CJ348" s="4">
        <v>6.5000000000000002E-2</v>
      </c>
      <c r="CK348" s="4">
        <v>5.8299999999999998E-2</v>
      </c>
      <c r="CL348" s="4">
        <v>5.7700000000000001E-2</v>
      </c>
      <c r="CM348" s="4">
        <v>5.4300000000000001E-2</v>
      </c>
      <c r="CN348" s="4">
        <v>6.1400000000000003E-2</v>
      </c>
      <c r="CO348" s="4">
        <v>6.8199999999999997E-2</v>
      </c>
      <c r="CP348" s="4">
        <v>6.9500000000000006E-2</v>
      </c>
      <c r="CQ348" s="4">
        <v>7.3499999999999996E-2</v>
      </c>
      <c r="CR348" s="4">
        <v>7.6300000000000007E-2</v>
      </c>
      <c r="CS348" s="4">
        <v>7.1599999999999997E-2</v>
      </c>
      <c r="CT348" s="4">
        <v>6.8599999999999994E-2</v>
      </c>
      <c r="CU348" s="4">
        <v>7.7100000000000002E-2</v>
      </c>
      <c r="CV348" s="4">
        <v>0.114</v>
      </c>
      <c r="CW348" s="4">
        <v>0.1085</v>
      </c>
      <c r="CX348" s="4">
        <v>0.11609999999999999</v>
      </c>
      <c r="CY348" s="4">
        <v>8.8300000000000003E-2</v>
      </c>
      <c r="CZ348" s="4">
        <v>4.48E-2</v>
      </c>
      <c r="DA348" s="4">
        <v>4.6100000000000002E-2</v>
      </c>
      <c r="DB348" s="4">
        <v>5.2499999999999998E-2</v>
      </c>
      <c r="DC348" s="4">
        <v>5.0599999999999999E-2</v>
      </c>
      <c r="DD348" s="4">
        <v>7.3400000000000007E-2</v>
      </c>
      <c r="DE348" s="4">
        <v>7.9699999999999993E-2</v>
      </c>
      <c r="DF348" s="4">
        <v>9.8500000000000004E-2</v>
      </c>
      <c r="DG348" s="4">
        <v>8.72E-2</v>
      </c>
      <c r="DH348" s="4">
        <v>7.4200000000000002E-2</v>
      </c>
      <c r="DI348" s="4">
        <v>7.6200000000000004E-2</v>
      </c>
      <c r="DJ348" s="4">
        <v>7.3700000000000002E-2</v>
      </c>
      <c r="DK348" s="4">
        <v>6.6900000000000001E-2</v>
      </c>
      <c r="DL348" s="4">
        <v>7.9500000000000001E-2</v>
      </c>
      <c r="DM348" s="4">
        <v>7.8799999999999995E-2</v>
      </c>
      <c r="DN348" s="4">
        <v>3.44E-2</v>
      </c>
    </row>
    <row r="349" spans="1:118" x14ac:dyDescent="0.45">
      <c r="A349" s="3" t="s">
        <v>31</v>
      </c>
      <c r="B349" t="s">
        <v>49</v>
      </c>
      <c r="G349">
        <v>3589</v>
      </c>
      <c r="H349">
        <v>3887</v>
      </c>
      <c r="I349">
        <v>4371</v>
      </c>
      <c r="J349">
        <v>4518</v>
      </c>
      <c r="K349">
        <v>7727</v>
      </c>
      <c r="L349">
        <v>6959</v>
      </c>
      <c r="M349">
        <v>6399</v>
      </c>
      <c r="N349">
        <v>5140</v>
      </c>
      <c r="O349">
        <v>6115</v>
      </c>
      <c r="P349">
        <v>6045</v>
      </c>
      <c r="Q349">
        <v>6202</v>
      </c>
      <c r="R349">
        <v>6194</v>
      </c>
      <c r="S349">
        <v>5118</v>
      </c>
      <c r="T349">
        <v>6056</v>
      </c>
      <c r="U349">
        <v>5055</v>
      </c>
      <c r="V349">
        <v>5714</v>
      </c>
      <c r="W349">
        <v>6364</v>
      </c>
      <c r="X349">
        <v>6106</v>
      </c>
      <c r="Y349">
        <v>6348</v>
      </c>
      <c r="Z349">
        <v>6727</v>
      </c>
      <c r="AA349">
        <v>6162</v>
      </c>
      <c r="AB349">
        <v>7064</v>
      </c>
      <c r="AC349">
        <v>7550</v>
      </c>
      <c r="AD349">
        <v>5763</v>
      </c>
      <c r="AE349">
        <v>6064</v>
      </c>
      <c r="AF349">
        <v>5649</v>
      </c>
      <c r="AG349">
        <v>5953</v>
      </c>
      <c r="AH349">
        <v>6417</v>
      </c>
      <c r="AI349">
        <v>6698</v>
      </c>
      <c r="AJ349">
        <v>6964</v>
      </c>
      <c r="AK349">
        <v>7323</v>
      </c>
      <c r="AL349">
        <v>6938</v>
      </c>
      <c r="AM349">
        <v>7438</v>
      </c>
      <c r="AN349">
        <v>7294</v>
      </c>
      <c r="AO349">
        <v>6940</v>
      </c>
      <c r="AP349">
        <v>7322</v>
      </c>
      <c r="AQ349">
        <v>7806</v>
      </c>
      <c r="AR349">
        <v>7325</v>
      </c>
      <c r="AS349">
        <v>8146</v>
      </c>
      <c r="AT349">
        <v>8336</v>
      </c>
      <c r="AU349">
        <v>7850</v>
      </c>
      <c r="AV349">
        <v>7328</v>
      </c>
      <c r="AW349">
        <v>7451</v>
      </c>
      <c r="AX349">
        <v>7442</v>
      </c>
      <c r="AY349">
        <v>6564</v>
      </c>
      <c r="AZ349">
        <v>6294</v>
      </c>
      <c r="BA349">
        <v>4144</v>
      </c>
      <c r="BB349">
        <v>4618</v>
      </c>
      <c r="BC349">
        <v>4720</v>
      </c>
      <c r="BD349">
        <v>3716</v>
      </c>
      <c r="BE349">
        <v>3633</v>
      </c>
      <c r="BF349">
        <v>4227</v>
      </c>
      <c r="BG349">
        <v>4269</v>
      </c>
      <c r="BH349">
        <v>4710</v>
      </c>
      <c r="BI349">
        <v>4216</v>
      </c>
      <c r="BJ349">
        <v>4688</v>
      </c>
      <c r="BK349">
        <v>5157</v>
      </c>
      <c r="BL349">
        <v>5345</v>
      </c>
      <c r="BM349">
        <v>4758</v>
      </c>
      <c r="BN349">
        <v>4296</v>
      </c>
      <c r="BO349">
        <v>4937</v>
      </c>
      <c r="BP349">
        <v>5600</v>
      </c>
      <c r="BQ349">
        <v>6183</v>
      </c>
      <c r="BR349">
        <v>6155</v>
      </c>
      <c r="BS349">
        <v>6371</v>
      </c>
      <c r="BT349">
        <v>7708</v>
      </c>
      <c r="BU349">
        <v>7505</v>
      </c>
      <c r="BV349">
        <v>7719</v>
      </c>
      <c r="BW349">
        <v>8580</v>
      </c>
      <c r="BX349">
        <v>7956</v>
      </c>
      <c r="BY349">
        <v>7855</v>
      </c>
      <c r="BZ349">
        <v>7700</v>
      </c>
      <c r="CA349">
        <v>8474</v>
      </c>
      <c r="CB349">
        <v>8747</v>
      </c>
      <c r="CC349">
        <v>8247</v>
      </c>
      <c r="CD349">
        <v>8828</v>
      </c>
      <c r="CE349">
        <v>9695</v>
      </c>
      <c r="CF349">
        <v>10741</v>
      </c>
      <c r="CG349">
        <v>12318</v>
      </c>
      <c r="CH349">
        <v>12412</v>
      </c>
      <c r="CI349">
        <v>12480</v>
      </c>
      <c r="CJ349">
        <v>11904</v>
      </c>
      <c r="CK349">
        <v>11932</v>
      </c>
      <c r="CL349">
        <v>12556</v>
      </c>
      <c r="CM349">
        <v>12300</v>
      </c>
      <c r="CN349">
        <v>12178</v>
      </c>
      <c r="CO349">
        <v>10975</v>
      </c>
      <c r="CP349">
        <v>12493</v>
      </c>
      <c r="CQ349">
        <v>12599</v>
      </c>
      <c r="CR349">
        <v>13996</v>
      </c>
      <c r="CS349">
        <v>16922</v>
      </c>
      <c r="CT349">
        <v>19056</v>
      </c>
      <c r="CU349">
        <v>17179</v>
      </c>
      <c r="CV349">
        <v>12275</v>
      </c>
      <c r="CW349">
        <v>10296</v>
      </c>
      <c r="CX349">
        <v>12542</v>
      </c>
      <c r="CY349">
        <v>14058</v>
      </c>
      <c r="CZ349">
        <v>16618</v>
      </c>
      <c r="DA349">
        <v>18787</v>
      </c>
      <c r="DB349">
        <v>18410</v>
      </c>
      <c r="DC349">
        <v>18359</v>
      </c>
      <c r="DD349">
        <v>21813</v>
      </c>
      <c r="DE349">
        <v>19079</v>
      </c>
      <c r="DF349">
        <v>14259</v>
      </c>
      <c r="DG349">
        <v>16094</v>
      </c>
      <c r="DH349">
        <v>17624</v>
      </c>
      <c r="DI349">
        <v>15300</v>
      </c>
      <c r="DJ349">
        <v>16045</v>
      </c>
      <c r="DK349">
        <v>16234</v>
      </c>
      <c r="DL349">
        <v>19453</v>
      </c>
      <c r="DM349">
        <v>18490</v>
      </c>
      <c r="DN349">
        <v>21699</v>
      </c>
    </row>
    <row r="350" spans="1:118" x14ac:dyDescent="0.45">
      <c r="A350" s="3" t="s">
        <v>31</v>
      </c>
      <c r="B350" t="s">
        <v>50</v>
      </c>
      <c r="K350" s="4">
        <v>1.1529</v>
      </c>
      <c r="L350" s="4">
        <v>0.79059999999999997</v>
      </c>
      <c r="M350" s="4">
        <v>0.46400000000000002</v>
      </c>
      <c r="N350" s="4">
        <v>0.13780000000000001</v>
      </c>
      <c r="O350" s="4">
        <v>-0.20860000000000001</v>
      </c>
      <c r="P350" s="4">
        <v>-0.1313</v>
      </c>
      <c r="Q350" s="4">
        <v>-3.0800000000000001E-2</v>
      </c>
      <c r="R350" s="4">
        <v>0.20499999999999999</v>
      </c>
      <c r="S350" s="4">
        <v>-0.16300000000000001</v>
      </c>
      <c r="T350" s="4">
        <v>1.6999999999999999E-3</v>
      </c>
      <c r="U350" s="4">
        <v>-0.185</v>
      </c>
      <c r="V350" s="4">
        <v>-7.7499999999999999E-2</v>
      </c>
      <c r="W350" s="4">
        <v>0.24340000000000001</v>
      </c>
      <c r="X350" s="4">
        <v>8.2000000000000007E-3</v>
      </c>
      <c r="Y350" s="4">
        <v>0.25590000000000002</v>
      </c>
      <c r="Z350" s="4">
        <v>0.1772</v>
      </c>
      <c r="AA350" s="4">
        <v>-3.1699999999999999E-2</v>
      </c>
      <c r="AB350" s="4">
        <v>0.157</v>
      </c>
      <c r="AC350" s="4">
        <v>0.1893</v>
      </c>
      <c r="AD350" s="4">
        <v>-0.14330000000000001</v>
      </c>
      <c r="AE350" s="4">
        <v>-1.5900000000000001E-2</v>
      </c>
      <c r="AF350" s="4">
        <v>-0.20030000000000001</v>
      </c>
      <c r="AG350" s="4">
        <v>-0.21149999999999999</v>
      </c>
      <c r="AH350" s="4">
        <v>0.1134</v>
      </c>
      <c r="AI350" s="4">
        <v>0.1045</v>
      </c>
      <c r="AJ350" s="4">
        <v>0.23269999999999999</v>
      </c>
      <c r="AK350" s="4">
        <v>0.23</v>
      </c>
      <c r="AL350" s="4">
        <v>8.1199999999999994E-2</v>
      </c>
      <c r="AM350" s="4">
        <v>0.1105</v>
      </c>
      <c r="AN350" s="4">
        <v>4.7399999999999998E-2</v>
      </c>
      <c r="AO350" s="4">
        <v>-5.2200000000000003E-2</v>
      </c>
      <c r="AP350" s="4">
        <v>5.5399999999999998E-2</v>
      </c>
      <c r="AQ350" s="4">
        <v>4.9500000000000002E-2</v>
      </c>
      <c r="AR350" s="4">
        <v>4.1999999999999997E-3</v>
      </c>
      <c r="AS350" s="4">
        <v>0.17369999999999999</v>
      </c>
      <c r="AT350" s="4">
        <v>0.1384</v>
      </c>
      <c r="AU350" s="4">
        <v>5.5999999999999999E-3</v>
      </c>
      <c r="AV350" s="4">
        <v>5.0000000000000001E-4</v>
      </c>
      <c r="AW350" s="4">
        <v>-8.5300000000000001E-2</v>
      </c>
      <c r="AX350" s="4">
        <v>-0.1072</v>
      </c>
      <c r="AY350" s="4">
        <v>-0.16389999999999999</v>
      </c>
      <c r="AZ350" s="4">
        <v>-0.1411</v>
      </c>
      <c r="BA350" s="4">
        <v>-0.44379999999999997</v>
      </c>
      <c r="BB350" s="4">
        <v>-0.3795</v>
      </c>
      <c r="BC350" s="4">
        <v>-0.28079999999999999</v>
      </c>
      <c r="BD350" s="4">
        <v>-0.40960000000000002</v>
      </c>
      <c r="BE350" s="4">
        <v>-0.12330000000000001</v>
      </c>
      <c r="BF350" s="4">
        <v>-8.4699999999999998E-2</v>
      </c>
      <c r="BG350" s="4">
        <v>-9.5600000000000004E-2</v>
      </c>
      <c r="BH350" s="4">
        <v>0.26740000000000003</v>
      </c>
      <c r="BI350" s="4">
        <v>0.1605</v>
      </c>
      <c r="BJ350" s="4">
        <v>0.10920000000000001</v>
      </c>
      <c r="BK350" s="4">
        <v>0.20799999999999999</v>
      </c>
      <c r="BL350" s="4">
        <v>0.13469999999999999</v>
      </c>
      <c r="BM350" s="4">
        <v>0.1285</v>
      </c>
      <c r="BN350" s="4">
        <v>-8.3699999999999997E-2</v>
      </c>
      <c r="BO350" s="4">
        <v>-4.2700000000000002E-2</v>
      </c>
      <c r="BP350" s="4">
        <v>4.7800000000000002E-2</v>
      </c>
      <c r="BQ350" s="4">
        <v>0.2994</v>
      </c>
      <c r="BR350" s="4">
        <v>0.43280000000000002</v>
      </c>
      <c r="BS350" s="4">
        <v>0.29039999999999999</v>
      </c>
      <c r="BT350" s="4">
        <v>0.37630000000000002</v>
      </c>
      <c r="BU350" s="4">
        <v>0.21379999999999999</v>
      </c>
      <c r="BV350" s="4">
        <v>0.25409999999999999</v>
      </c>
      <c r="BW350" s="4">
        <v>0.34670000000000001</v>
      </c>
      <c r="BX350" s="4">
        <v>3.2300000000000002E-2</v>
      </c>
      <c r="BY350" s="4">
        <v>4.6699999999999998E-2</v>
      </c>
      <c r="BZ350" s="4">
        <v>-2.3999999999999998E-3</v>
      </c>
      <c r="CA350" s="4">
        <v>-1.24E-2</v>
      </c>
      <c r="CB350" s="4">
        <v>9.9400000000000002E-2</v>
      </c>
      <c r="CC350" s="4">
        <v>4.99E-2</v>
      </c>
      <c r="CD350" s="4">
        <v>0.14660000000000001</v>
      </c>
      <c r="CE350" s="4">
        <v>0.14410000000000001</v>
      </c>
      <c r="CF350" s="4">
        <v>0.22800000000000001</v>
      </c>
      <c r="CG350" s="4">
        <v>0.49349999999999999</v>
      </c>
      <c r="CH350" s="4">
        <v>0.40600000000000003</v>
      </c>
      <c r="CI350" s="4">
        <v>0.28720000000000001</v>
      </c>
      <c r="CJ350" s="4">
        <v>0.10829999999999999</v>
      </c>
      <c r="CK350" s="4">
        <v>-3.1399999999999997E-2</v>
      </c>
      <c r="CL350" s="4">
        <v>1.1599999999999999E-2</v>
      </c>
      <c r="CM350" s="4">
        <v>-1.44E-2</v>
      </c>
      <c r="CN350" s="4">
        <v>2.3E-2</v>
      </c>
      <c r="CO350" s="4">
        <v>-8.0199999999999994E-2</v>
      </c>
      <c r="CP350" s="4">
        <v>-5.0000000000000001E-3</v>
      </c>
      <c r="CQ350" s="4">
        <v>2.4299999999999999E-2</v>
      </c>
      <c r="CR350" s="4">
        <v>0.14929999999999999</v>
      </c>
      <c r="CS350" s="4">
        <v>0.54190000000000005</v>
      </c>
      <c r="CT350" s="4">
        <v>0.52529999999999999</v>
      </c>
      <c r="CU350" s="4">
        <v>0.36349999999999999</v>
      </c>
      <c r="CV350" s="4">
        <v>-0.123</v>
      </c>
      <c r="CW350" s="4">
        <v>-0.3916</v>
      </c>
      <c r="CX350" s="4">
        <v>-0.34189999999999998</v>
      </c>
      <c r="CY350" s="4">
        <v>-0.1817</v>
      </c>
      <c r="CZ350" s="4">
        <v>0.35389999999999999</v>
      </c>
      <c r="DA350" s="4">
        <v>0.82469999999999999</v>
      </c>
      <c r="DB350" s="4">
        <v>0.46789999999999998</v>
      </c>
      <c r="DC350" s="4">
        <v>0.30599999999999999</v>
      </c>
      <c r="DD350" s="4">
        <v>0.31259999999999999</v>
      </c>
      <c r="DE350" s="4">
        <v>1.55E-2</v>
      </c>
      <c r="DF350" s="4">
        <v>-0.22550000000000001</v>
      </c>
      <c r="DG350" s="4">
        <v>-0.1234</v>
      </c>
      <c r="DH350" s="4">
        <v>-0.192</v>
      </c>
      <c r="DI350" s="4">
        <v>-0.1981</v>
      </c>
      <c r="DJ350" s="4">
        <v>0.12520000000000001</v>
      </c>
      <c r="DK350" s="4">
        <v>8.6999999999999994E-3</v>
      </c>
      <c r="DL350" s="4">
        <v>0.1038</v>
      </c>
      <c r="DM350" s="4">
        <v>0.20849999999999999</v>
      </c>
      <c r="DN350" s="4">
        <v>0.20849999999999999</v>
      </c>
    </row>
    <row r="351" spans="1:118" x14ac:dyDescent="0.45">
      <c r="A351" s="3" t="s">
        <v>31</v>
      </c>
      <c r="B351" t="s">
        <v>51</v>
      </c>
      <c r="C351">
        <v>281</v>
      </c>
      <c r="G351">
        <v>3871</v>
      </c>
      <c r="H351">
        <v>4200</v>
      </c>
      <c r="I351">
        <v>4661</v>
      </c>
      <c r="J351">
        <v>4796</v>
      </c>
      <c r="K351">
        <v>7986</v>
      </c>
      <c r="L351">
        <v>7221</v>
      </c>
      <c r="M351">
        <v>6729</v>
      </c>
      <c r="N351">
        <v>5515</v>
      </c>
      <c r="O351">
        <v>6528</v>
      </c>
      <c r="P351">
        <v>6466</v>
      </c>
      <c r="Q351">
        <v>6648</v>
      </c>
      <c r="R351">
        <v>6692</v>
      </c>
      <c r="S351">
        <v>5353</v>
      </c>
      <c r="T351">
        <v>6594</v>
      </c>
      <c r="U351">
        <v>5641</v>
      </c>
      <c r="V351">
        <v>6299</v>
      </c>
      <c r="W351">
        <v>6923</v>
      </c>
      <c r="X351">
        <v>6645</v>
      </c>
      <c r="Y351">
        <v>6914</v>
      </c>
      <c r="Z351">
        <v>7197</v>
      </c>
      <c r="AA351">
        <v>6723</v>
      </c>
      <c r="AB351">
        <v>7590</v>
      </c>
      <c r="AC351">
        <v>8032</v>
      </c>
      <c r="AD351">
        <v>6195</v>
      </c>
      <c r="AE351">
        <v>6555</v>
      </c>
      <c r="AF351">
        <v>6124</v>
      </c>
      <c r="AG351">
        <v>6453</v>
      </c>
      <c r="AH351">
        <v>6800</v>
      </c>
      <c r="AI351">
        <v>7210</v>
      </c>
      <c r="AJ351">
        <v>7408</v>
      </c>
      <c r="AK351">
        <v>7550</v>
      </c>
      <c r="AL351">
        <v>7105</v>
      </c>
      <c r="AM351">
        <v>7923</v>
      </c>
      <c r="AN351">
        <v>7968</v>
      </c>
      <c r="AO351">
        <v>7559</v>
      </c>
      <c r="AP351">
        <v>8015</v>
      </c>
      <c r="AQ351">
        <v>8478</v>
      </c>
      <c r="AR351">
        <v>7910</v>
      </c>
      <c r="AS351">
        <v>8783</v>
      </c>
      <c r="AT351">
        <v>8937</v>
      </c>
      <c r="AU351">
        <v>8488</v>
      </c>
      <c r="AV351">
        <v>7971</v>
      </c>
      <c r="AW351">
        <v>8169</v>
      </c>
      <c r="AX351">
        <v>8119</v>
      </c>
      <c r="AY351">
        <v>7198</v>
      </c>
      <c r="AZ351">
        <v>6917</v>
      </c>
      <c r="BA351">
        <v>4671</v>
      </c>
      <c r="BB351">
        <v>5131</v>
      </c>
      <c r="BC351">
        <v>4551</v>
      </c>
      <c r="BD351">
        <v>4040</v>
      </c>
      <c r="BE351">
        <v>4218</v>
      </c>
      <c r="BF351">
        <v>4618</v>
      </c>
      <c r="BG351">
        <v>4551</v>
      </c>
      <c r="BH351">
        <v>5147</v>
      </c>
      <c r="BI351">
        <v>4730</v>
      </c>
      <c r="BJ351">
        <v>5082</v>
      </c>
      <c r="BK351">
        <v>5628</v>
      </c>
      <c r="BL351">
        <v>5805</v>
      </c>
      <c r="BM351">
        <v>5284</v>
      </c>
      <c r="BN351">
        <v>4882</v>
      </c>
      <c r="BO351">
        <v>5424</v>
      </c>
      <c r="BP351">
        <v>6113</v>
      </c>
      <c r="BQ351">
        <v>6855</v>
      </c>
      <c r="BR351">
        <v>6671</v>
      </c>
      <c r="BS351">
        <v>6815</v>
      </c>
      <c r="BT351">
        <v>8263</v>
      </c>
      <c r="BU351">
        <v>8060</v>
      </c>
      <c r="BV351">
        <v>8144</v>
      </c>
      <c r="BW351">
        <v>9086</v>
      </c>
      <c r="BX351">
        <v>8373</v>
      </c>
      <c r="BY351">
        <v>8273</v>
      </c>
      <c r="BZ351">
        <v>8166</v>
      </c>
      <c r="CA351">
        <v>8754</v>
      </c>
      <c r="CB351">
        <v>8981</v>
      </c>
      <c r="CC351">
        <v>8632</v>
      </c>
      <c r="CD351">
        <v>9270</v>
      </c>
      <c r="CE351">
        <v>10007</v>
      </c>
      <c r="CF351">
        <v>10988</v>
      </c>
      <c r="CG351">
        <v>12624</v>
      </c>
      <c r="CH351">
        <v>12559</v>
      </c>
      <c r="CI351">
        <v>12549</v>
      </c>
      <c r="CJ351">
        <v>12203</v>
      </c>
      <c r="CK351">
        <v>12169</v>
      </c>
      <c r="CL351">
        <v>12725</v>
      </c>
      <c r="CM351">
        <v>12494</v>
      </c>
      <c r="CN351">
        <v>12427</v>
      </c>
      <c r="CO351">
        <v>11343</v>
      </c>
      <c r="CP351">
        <v>12737</v>
      </c>
      <c r="CQ351">
        <v>12681</v>
      </c>
      <c r="CR351">
        <v>14071</v>
      </c>
      <c r="CS351">
        <v>17003</v>
      </c>
      <c r="CT351">
        <v>19154</v>
      </c>
      <c r="CU351">
        <v>17297</v>
      </c>
      <c r="CV351">
        <v>12749</v>
      </c>
      <c r="CW351">
        <v>10557</v>
      </c>
      <c r="CX351">
        <v>12595</v>
      </c>
      <c r="CY351">
        <v>14057</v>
      </c>
      <c r="CZ351">
        <v>16576</v>
      </c>
      <c r="DA351">
        <v>18691</v>
      </c>
      <c r="DB351">
        <v>18229</v>
      </c>
      <c r="DC351">
        <v>18117</v>
      </c>
      <c r="DD351">
        <v>21716</v>
      </c>
      <c r="DE351">
        <v>18866</v>
      </c>
      <c r="DF351">
        <v>14063</v>
      </c>
      <c r="DG351">
        <v>15721</v>
      </c>
      <c r="DH351">
        <v>17564</v>
      </c>
      <c r="DI351">
        <v>15419</v>
      </c>
      <c r="DJ351">
        <v>16015</v>
      </c>
      <c r="DK351">
        <v>16201</v>
      </c>
      <c r="DL351">
        <v>19707</v>
      </c>
      <c r="DM351">
        <v>18593</v>
      </c>
      <c r="DN351">
        <v>21758</v>
      </c>
    </row>
    <row r="352" spans="1:118" x14ac:dyDescent="0.45">
      <c r="A352" s="3" t="s">
        <v>31</v>
      </c>
      <c r="B352" t="s">
        <v>52</v>
      </c>
      <c r="G352">
        <v>16.04</v>
      </c>
      <c r="H352">
        <v>16.309999999999999</v>
      </c>
      <c r="I352">
        <v>16.82</v>
      </c>
      <c r="J352">
        <v>15.59</v>
      </c>
      <c r="K352">
        <v>25.81</v>
      </c>
      <c r="L352">
        <v>22.49</v>
      </c>
      <c r="M352">
        <v>21.88</v>
      </c>
      <c r="N352">
        <v>19.149999999999999</v>
      </c>
      <c r="O352">
        <v>25.32</v>
      </c>
      <c r="P352">
        <v>27.25</v>
      </c>
      <c r="Q352">
        <v>24.88</v>
      </c>
      <c r="R352">
        <v>24.45</v>
      </c>
      <c r="S352">
        <v>20.07</v>
      </c>
      <c r="T352">
        <v>22.44</v>
      </c>
      <c r="U352">
        <v>19.57</v>
      </c>
      <c r="V352">
        <v>27.63</v>
      </c>
      <c r="W352">
        <v>53.94</v>
      </c>
      <c r="X352">
        <v>54.69</v>
      </c>
      <c r="Y352">
        <v>73.87</v>
      </c>
      <c r="Z352">
        <v>57.81</v>
      </c>
      <c r="AA352">
        <v>31.93</v>
      </c>
      <c r="AB352">
        <v>36.04</v>
      </c>
      <c r="AC352">
        <v>41.48</v>
      </c>
      <c r="AD352">
        <v>26.44</v>
      </c>
      <c r="AE352">
        <v>25.48</v>
      </c>
      <c r="AF352">
        <v>25.68</v>
      </c>
      <c r="AG352">
        <v>22.13</v>
      </c>
      <c r="AH352">
        <v>21.32</v>
      </c>
      <c r="AI352">
        <v>17.91</v>
      </c>
      <c r="AJ352">
        <v>15.04</v>
      </c>
      <c r="AK352">
        <v>13.71</v>
      </c>
      <c r="AL352">
        <v>13.34</v>
      </c>
      <c r="AM352">
        <v>12.74</v>
      </c>
      <c r="AN352">
        <v>12.55</v>
      </c>
      <c r="AO352">
        <v>11.88</v>
      </c>
      <c r="AP352">
        <v>11.98</v>
      </c>
      <c r="AQ352">
        <v>12.97</v>
      </c>
      <c r="AR352">
        <v>7.25</v>
      </c>
      <c r="AS352">
        <v>8.2799999999999994</v>
      </c>
      <c r="AT352">
        <v>8.49</v>
      </c>
      <c r="AU352">
        <v>8.44</v>
      </c>
      <c r="AV352">
        <v>12.83</v>
      </c>
      <c r="AW352">
        <v>9.43</v>
      </c>
      <c r="AX352">
        <v>9.31</v>
      </c>
      <c r="AY352">
        <v>7.68</v>
      </c>
      <c r="AZ352">
        <v>10.17</v>
      </c>
      <c r="BA352">
        <v>12.52</v>
      </c>
      <c r="BB352">
        <v>10.17</v>
      </c>
      <c r="BC352">
        <v>11</v>
      </c>
      <c r="BD352">
        <v>7.35</v>
      </c>
      <c r="BE352">
        <v>8.57</v>
      </c>
      <c r="BF352">
        <v>12.15</v>
      </c>
      <c r="BG352">
        <v>9.8800000000000008</v>
      </c>
      <c r="BH352">
        <v>10.130000000000001</v>
      </c>
      <c r="BI352">
        <v>8.25</v>
      </c>
      <c r="BJ352">
        <v>9.4499999999999993</v>
      </c>
      <c r="BK352">
        <v>13.75</v>
      </c>
      <c r="BL352">
        <v>14.52</v>
      </c>
      <c r="BM352">
        <v>16.350000000000001</v>
      </c>
      <c r="BN352">
        <v>27.89</v>
      </c>
      <c r="BO352">
        <v>30.1</v>
      </c>
      <c r="BP352">
        <v>29.63</v>
      </c>
      <c r="BQ352">
        <v>22.82</v>
      </c>
      <c r="BR352">
        <v>16.95</v>
      </c>
      <c r="BS352">
        <v>15.13</v>
      </c>
      <c r="BT352">
        <v>15.76</v>
      </c>
      <c r="BU352">
        <v>13.24</v>
      </c>
      <c r="BV352">
        <v>13.15</v>
      </c>
      <c r="BW352">
        <v>16.600000000000001</v>
      </c>
      <c r="BX352">
        <v>17.52</v>
      </c>
      <c r="BY352">
        <v>18.350000000000001</v>
      </c>
      <c r="BZ352">
        <v>16.04</v>
      </c>
      <c r="CA352">
        <v>16.14</v>
      </c>
      <c r="CB352">
        <v>15.56</v>
      </c>
      <c r="CC352">
        <v>12.61</v>
      </c>
      <c r="CD352">
        <v>13.69</v>
      </c>
      <c r="CE352">
        <v>15.29</v>
      </c>
      <c r="CF352">
        <v>15.48</v>
      </c>
      <c r="CG352">
        <v>19.22</v>
      </c>
      <c r="CH352">
        <v>19.18</v>
      </c>
      <c r="CI352">
        <v>21.12</v>
      </c>
      <c r="CJ352">
        <v>19.71</v>
      </c>
      <c r="CK352">
        <v>20.54</v>
      </c>
      <c r="CL352">
        <v>24.96</v>
      </c>
      <c r="CM352">
        <v>11.77</v>
      </c>
      <c r="CN352">
        <v>14.98</v>
      </c>
      <c r="CO352">
        <v>11.8</v>
      </c>
      <c r="CP352">
        <v>9.0500000000000007</v>
      </c>
      <c r="CQ352">
        <v>43.9</v>
      </c>
      <c r="CR352">
        <v>13.82</v>
      </c>
      <c r="CS352">
        <v>13.83</v>
      </c>
      <c r="CT352">
        <v>20.74</v>
      </c>
      <c r="CU352">
        <v>8.6</v>
      </c>
      <c r="CV352">
        <v>161.51</v>
      </c>
      <c r="CW352">
        <v>18.489999999999998</v>
      </c>
      <c r="CX352">
        <v>15.82</v>
      </c>
      <c r="CY352">
        <v>11.56</v>
      </c>
      <c r="CZ352">
        <v>5.43</v>
      </c>
      <c r="DA352">
        <v>6.58</v>
      </c>
      <c r="DB352">
        <v>7.29</v>
      </c>
      <c r="DC352">
        <v>6.19</v>
      </c>
      <c r="DD352">
        <v>10.48</v>
      </c>
      <c r="DE352">
        <v>34.01</v>
      </c>
      <c r="DF352">
        <v>-1782.44</v>
      </c>
      <c r="DG352">
        <v>-33.049999999999997</v>
      </c>
      <c r="DH352">
        <v>4405.88</v>
      </c>
      <c r="DI352">
        <v>11.28</v>
      </c>
      <c r="DJ352">
        <v>9.59</v>
      </c>
      <c r="DK352">
        <v>8.81</v>
      </c>
      <c r="DL352">
        <v>8.1999999999999993</v>
      </c>
      <c r="DM352">
        <v>8.6</v>
      </c>
      <c r="DN352">
        <v>10.19</v>
      </c>
    </row>
    <row r="353" spans="1:118" x14ac:dyDescent="0.45">
      <c r="A353" s="3" t="s">
        <v>31</v>
      </c>
      <c r="B353" t="s">
        <v>53</v>
      </c>
      <c r="G353">
        <v>1.98</v>
      </c>
      <c r="H353">
        <v>2.11</v>
      </c>
      <c r="I353">
        <v>2.3199999999999998</v>
      </c>
      <c r="J353">
        <v>2.35</v>
      </c>
      <c r="K353">
        <v>3.98</v>
      </c>
      <c r="L353">
        <v>3.53</v>
      </c>
      <c r="M353">
        <v>3.19</v>
      </c>
      <c r="N353">
        <v>2.5299999999999998</v>
      </c>
      <c r="O353">
        <v>2.98</v>
      </c>
      <c r="P353">
        <v>2.91</v>
      </c>
      <c r="Q353">
        <v>2.95</v>
      </c>
      <c r="R353">
        <v>2.92</v>
      </c>
      <c r="S353">
        <v>2.4</v>
      </c>
      <c r="T353">
        <v>2.8</v>
      </c>
      <c r="U353">
        <v>2.2999999999999998</v>
      </c>
      <c r="V353">
        <v>2.5299999999999998</v>
      </c>
      <c r="W353">
        <v>2.73</v>
      </c>
      <c r="X353">
        <v>2.57</v>
      </c>
      <c r="Y353">
        <v>2.6</v>
      </c>
      <c r="Z353">
        <v>2.7</v>
      </c>
      <c r="AA353">
        <v>2.41</v>
      </c>
      <c r="AB353">
        <v>2.69</v>
      </c>
      <c r="AC353">
        <v>2.81</v>
      </c>
      <c r="AD353">
        <v>2.08</v>
      </c>
      <c r="AE353">
        <v>2.13</v>
      </c>
      <c r="AF353">
        <v>1.97</v>
      </c>
      <c r="AG353">
        <v>2.0099999999999998</v>
      </c>
      <c r="AH353">
        <v>2.1</v>
      </c>
      <c r="AI353">
        <v>2.11</v>
      </c>
      <c r="AJ353">
        <v>2.08</v>
      </c>
      <c r="AK353">
        <v>2.11</v>
      </c>
      <c r="AL353">
        <v>1.98</v>
      </c>
      <c r="AM353">
        <v>2.06</v>
      </c>
      <c r="AN353">
        <v>1.99</v>
      </c>
      <c r="AO353">
        <v>1.89</v>
      </c>
      <c r="AP353">
        <v>1.96</v>
      </c>
      <c r="AQ353">
        <v>2.0699999999999998</v>
      </c>
      <c r="AR353">
        <v>1.64</v>
      </c>
      <c r="AS353">
        <v>1.81</v>
      </c>
      <c r="AT353">
        <v>1.84</v>
      </c>
      <c r="AU353">
        <v>1.73</v>
      </c>
      <c r="AV353">
        <v>1.85</v>
      </c>
      <c r="AW353">
        <v>1.75</v>
      </c>
      <c r="AX353">
        <v>1.74</v>
      </c>
      <c r="AY353">
        <v>1.54</v>
      </c>
      <c r="AZ353">
        <v>1.6</v>
      </c>
      <c r="BA353">
        <v>1.1599999999999999</v>
      </c>
      <c r="BB353">
        <v>1.22</v>
      </c>
      <c r="BC353">
        <v>1.23</v>
      </c>
      <c r="BD353">
        <v>0.93</v>
      </c>
      <c r="BE353">
        <v>0.92</v>
      </c>
      <c r="BF353">
        <v>1.1200000000000001</v>
      </c>
      <c r="BG353">
        <v>1.0900000000000001</v>
      </c>
      <c r="BH353">
        <v>1.21</v>
      </c>
      <c r="BI353">
        <v>1.08</v>
      </c>
      <c r="BJ353">
        <v>1.18</v>
      </c>
      <c r="BK353">
        <v>1.37</v>
      </c>
      <c r="BL353">
        <v>1.4</v>
      </c>
      <c r="BM353">
        <v>1.22</v>
      </c>
      <c r="BN353">
        <v>1.1399999999999999</v>
      </c>
      <c r="BO353">
        <v>1.3</v>
      </c>
      <c r="BP353">
        <v>1.45</v>
      </c>
      <c r="BQ353">
        <v>1.58</v>
      </c>
      <c r="BR353">
        <v>1.54</v>
      </c>
      <c r="BS353">
        <v>1.55</v>
      </c>
      <c r="BT353">
        <v>1.82</v>
      </c>
      <c r="BU353">
        <v>1.74</v>
      </c>
      <c r="BV353">
        <v>1.74</v>
      </c>
      <c r="BW353">
        <v>1.89</v>
      </c>
      <c r="BX353">
        <v>1.72</v>
      </c>
      <c r="BY353">
        <v>1.66</v>
      </c>
      <c r="BZ353">
        <v>1.59</v>
      </c>
      <c r="CA353">
        <v>1.71</v>
      </c>
      <c r="CB353">
        <v>1.74</v>
      </c>
      <c r="CC353">
        <v>1.6</v>
      </c>
      <c r="CD353">
        <v>1.72</v>
      </c>
      <c r="CE353">
        <v>1.89</v>
      </c>
      <c r="CF353">
        <v>2.06</v>
      </c>
      <c r="CG353">
        <v>2.34</v>
      </c>
      <c r="CH353">
        <v>2.2999999999999998</v>
      </c>
      <c r="CI353">
        <v>2.29</v>
      </c>
      <c r="CJ353">
        <v>2.12</v>
      </c>
      <c r="CK353">
        <v>2.12</v>
      </c>
      <c r="CL353">
        <v>2.23</v>
      </c>
      <c r="CM353">
        <v>2.15</v>
      </c>
      <c r="CN353">
        <v>2.2400000000000002</v>
      </c>
      <c r="CO353">
        <v>1.96</v>
      </c>
      <c r="CP353">
        <v>2.0499999999999998</v>
      </c>
      <c r="CQ353">
        <v>2.33</v>
      </c>
      <c r="CR353">
        <v>2.21</v>
      </c>
      <c r="CS353">
        <v>2.5299999999999998</v>
      </c>
      <c r="CT353">
        <v>2.94</v>
      </c>
      <c r="CU353">
        <v>2.17</v>
      </c>
      <c r="CV353">
        <v>2.17</v>
      </c>
      <c r="CW353">
        <v>1.59</v>
      </c>
      <c r="CX353">
        <v>1.79</v>
      </c>
      <c r="CY353">
        <v>1.87</v>
      </c>
      <c r="CZ353">
        <v>1.69</v>
      </c>
      <c r="DA353">
        <v>1.99</v>
      </c>
      <c r="DB353">
        <v>2.0499999999999998</v>
      </c>
      <c r="DC353">
        <v>1.91</v>
      </c>
      <c r="DD353">
        <v>2.5299999999999998</v>
      </c>
      <c r="DE353">
        <v>2.67</v>
      </c>
      <c r="DF353">
        <v>2.11</v>
      </c>
      <c r="DG353">
        <v>2.4500000000000002</v>
      </c>
      <c r="DH353">
        <v>2.3199999999999998</v>
      </c>
      <c r="DI353">
        <v>1.63</v>
      </c>
      <c r="DJ353">
        <v>1.64</v>
      </c>
      <c r="DK353">
        <v>1.62</v>
      </c>
      <c r="DL353">
        <v>1.82</v>
      </c>
      <c r="DM353">
        <v>1.74</v>
      </c>
      <c r="DN353">
        <v>2.04</v>
      </c>
    </row>
    <row r="354" spans="1:118" x14ac:dyDescent="0.45">
      <c r="A354" s="3" t="s">
        <v>31</v>
      </c>
      <c r="B354" t="s">
        <v>54</v>
      </c>
      <c r="G354">
        <v>1.1399999999999999</v>
      </c>
      <c r="H354">
        <v>1.1299999999999999</v>
      </c>
      <c r="I354">
        <v>1.17</v>
      </c>
      <c r="J354">
        <v>1.0900000000000001</v>
      </c>
      <c r="K354">
        <v>1.64</v>
      </c>
      <c r="L354">
        <v>1.37</v>
      </c>
      <c r="M354">
        <v>1.22</v>
      </c>
      <c r="N354">
        <v>1.05</v>
      </c>
      <c r="O354">
        <v>1.0900000000000001</v>
      </c>
      <c r="P354">
        <v>1.1200000000000001</v>
      </c>
      <c r="Q354">
        <v>1.1200000000000001</v>
      </c>
      <c r="R354">
        <v>1.23</v>
      </c>
      <c r="S354">
        <v>0.94</v>
      </c>
      <c r="T354">
        <v>1.26</v>
      </c>
      <c r="U354">
        <v>1.04</v>
      </c>
      <c r="V354">
        <v>1.04</v>
      </c>
      <c r="W354">
        <v>1.06</v>
      </c>
      <c r="X354">
        <v>1.1000000000000001</v>
      </c>
      <c r="Y354">
        <v>1.06</v>
      </c>
      <c r="Z354">
        <v>1.1399999999999999</v>
      </c>
      <c r="AA354">
        <v>1.03</v>
      </c>
      <c r="AB354">
        <v>1.1000000000000001</v>
      </c>
      <c r="AC354">
        <v>1.22</v>
      </c>
      <c r="AD354">
        <v>1.05</v>
      </c>
      <c r="AE354">
        <v>1.08</v>
      </c>
      <c r="AF354">
        <v>1.1000000000000001</v>
      </c>
      <c r="AG354">
        <v>1.01</v>
      </c>
      <c r="AH354">
        <v>1.1100000000000001</v>
      </c>
      <c r="AI354">
        <v>1.08</v>
      </c>
      <c r="AJ354">
        <v>1.1200000000000001</v>
      </c>
      <c r="AK354">
        <v>1.2</v>
      </c>
      <c r="AL354">
        <v>1.1399999999999999</v>
      </c>
      <c r="AM354">
        <v>1.19</v>
      </c>
      <c r="AN354">
        <v>1.21</v>
      </c>
      <c r="AO354">
        <v>1.1299999999999999</v>
      </c>
      <c r="AP354">
        <v>1.22</v>
      </c>
      <c r="AQ354">
        <v>1.28</v>
      </c>
      <c r="AR354">
        <v>1.18</v>
      </c>
      <c r="AS354">
        <v>1.34</v>
      </c>
      <c r="AT354">
        <v>1.29</v>
      </c>
      <c r="AU354">
        <v>1.1499999999999999</v>
      </c>
      <c r="AV354">
        <v>1.0900000000000001</v>
      </c>
      <c r="AW354">
        <v>1.0900000000000001</v>
      </c>
      <c r="AX354">
        <v>1.1399999999999999</v>
      </c>
      <c r="AY354">
        <v>1.1100000000000001</v>
      </c>
      <c r="AZ354">
        <v>1.1599999999999999</v>
      </c>
      <c r="BA354">
        <v>0.88</v>
      </c>
      <c r="BB354">
        <v>0.99</v>
      </c>
      <c r="BC354">
        <v>1.1299999999999999</v>
      </c>
      <c r="BD354">
        <v>0.96</v>
      </c>
      <c r="BE354">
        <v>0.88</v>
      </c>
      <c r="BF354">
        <v>0.91</v>
      </c>
      <c r="BG354">
        <v>0.9</v>
      </c>
      <c r="BH354">
        <v>0.97</v>
      </c>
      <c r="BI354">
        <v>0.89</v>
      </c>
      <c r="BJ354">
        <v>0.94</v>
      </c>
      <c r="BK354">
        <v>1.02</v>
      </c>
      <c r="BL354">
        <v>1.04</v>
      </c>
      <c r="BM354">
        <v>0.94</v>
      </c>
      <c r="BN354">
        <v>0.9</v>
      </c>
      <c r="BO354">
        <v>0.98</v>
      </c>
      <c r="BP354">
        <v>1.08</v>
      </c>
      <c r="BQ354">
        <v>1.2</v>
      </c>
      <c r="BR354">
        <v>1.1499999999999999</v>
      </c>
      <c r="BS354">
        <v>1.17</v>
      </c>
      <c r="BT354">
        <v>1.33</v>
      </c>
      <c r="BU354">
        <v>1.32</v>
      </c>
      <c r="BV354">
        <v>1.33</v>
      </c>
      <c r="BW354">
        <v>1.41</v>
      </c>
      <c r="BX354">
        <v>1.29</v>
      </c>
      <c r="BY354">
        <v>1.24</v>
      </c>
      <c r="BZ354">
        <v>1.21</v>
      </c>
      <c r="CA354">
        <v>1.29</v>
      </c>
      <c r="CB354">
        <v>1.32</v>
      </c>
      <c r="CC354">
        <v>1.27</v>
      </c>
      <c r="CD354">
        <v>1.39</v>
      </c>
      <c r="CE354">
        <v>1.51</v>
      </c>
      <c r="CF354">
        <v>1.6</v>
      </c>
      <c r="CG354">
        <v>1.77</v>
      </c>
      <c r="CH354">
        <v>1.74</v>
      </c>
      <c r="CI354">
        <v>1.77</v>
      </c>
      <c r="CJ354">
        <v>1.64</v>
      </c>
      <c r="CK354">
        <v>1.62</v>
      </c>
      <c r="CL354">
        <v>1.67</v>
      </c>
      <c r="CM354">
        <v>1.49</v>
      </c>
      <c r="CN354">
        <v>1.53</v>
      </c>
      <c r="CO354">
        <v>1.39</v>
      </c>
      <c r="CP354">
        <v>1.5</v>
      </c>
      <c r="CQ354">
        <v>1.61</v>
      </c>
      <c r="CR354">
        <v>1.62</v>
      </c>
      <c r="CS354">
        <v>1.85</v>
      </c>
      <c r="CT354">
        <v>2.0299999999999998</v>
      </c>
      <c r="CU354">
        <v>1.74</v>
      </c>
      <c r="CV354">
        <v>1.53</v>
      </c>
      <c r="CW354">
        <v>1.1100000000000001</v>
      </c>
      <c r="CX354">
        <v>1.29</v>
      </c>
      <c r="CY354">
        <v>1.3</v>
      </c>
      <c r="CZ354">
        <v>1.49</v>
      </c>
      <c r="DA354">
        <v>1.58</v>
      </c>
      <c r="DB354">
        <v>1.56</v>
      </c>
      <c r="DC354">
        <v>1.4</v>
      </c>
      <c r="DD354">
        <v>1.8</v>
      </c>
      <c r="DE354">
        <v>1.81</v>
      </c>
      <c r="DF354">
        <v>1.51</v>
      </c>
      <c r="DG354">
        <v>1.52</v>
      </c>
      <c r="DH354">
        <v>1.64</v>
      </c>
      <c r="DI354">
        <v>1.39</v>
      </c>
      <c r="DJ354">
        <v>1.51</v>
      </c>
      <c r="DK354">
        <v>1.34</v>
      </c>
      <c r="DL354">
        <v>1.54</v>
      </c>
      <c r="DM354">
        <v>1.45</v>
      </c>
      <c r="DN354">
        <v>1.69</v>
      </c>
    </row>
    <row r="355" spans="1:118" x14ac:dyDescent="0.45">
      <c r="A355" s="3" t="s">
        <v>31</v>
      </c>
      <c r="B355" t="s">
        <v>55</v>
      </c>
      <c r="G355">
        <v>12.35</v>
      </c>
      <c r="H355">
        <v>11.35</v>
      </c>
      <c r="I355">
        <v>11.95</v>
      </c>
      <c r="J355">
        <v>12.73</v>
      </c>
      <c r="K355">
        <v>18.82</v>
      </c>
      <c r="L355">
        <v>17.75</v>
      </c>
      <c r="M355">
        <v>22.44</v>
      </c>
      <c r="N355">
        <v>21.23</v>
      </c>
      <c r="O355">
        <v>27.08</v>
      </c>
      <c r="P355">
        <v>31.08</v>
      </c>
      <c r="Q355">
        <v>21.11</v>
      </c>
      <c r="R355">
        <v>21.56</v>
      </c>
      <c r="S355">
        <v>8.6</v>
      </c>
      <c r="T355">
        <v>9.07</v>
      </c>
      <c r="U355">
        <v>7.8</v>
      </c>
      <c r="V355">
        <v>8.57</v>
      </c>
      <c r="W355">
        <v>20.27</v>
      </c>
      <c r="X355">
        <v>17.66</v>
      </c>
      <c r="Y355">
        <v>15.52</v>
      </c>
      <c r="Z355">
        <v>13.22</v>
      </c>
      <c r="AA355">
        <v>11.67</v>
      </c>
      <c r="AB355">
        <v>13.64</v>
      </c>
      <c r="AC355">
        <v>14.33</v>
      </c>
      <c r="AD355">
        <v>11.23</v>
      </c>
      <c r="AE355">
        <v>9.4700000000000006</v>
      </c>
      <c r="AF355">
        <v>8.5500000000000007</v>
      </c>
      <c r="AG355">
        <v>7.77</v>
      </c>
      <c r="AH355">
        <v>7.53</v>
      </c>
      <c r="AI355">
        <v>8.61</v>
      </c>
      <c r="AJ355">
        <v>7.99</v>
      </c>
      <c r="AK355">
        <v>9.25</v>
      </c>
      <c r="AL355">
        <v>8.2100000000000009</v>
      </c>
      <c r="AM355">
        <v>9.41</v>
      </c>
      <c r="AN355">
        <v>11.5</v>
      </c>
      <c r="AO355">
        <v>10.33</v>
      </c>
      <c r="AP355">
        <v>12.8</v>
      </c>
      <c r="AQ355">
        <v>10.26</v>
      </c>
      <c r="AR355">
        <v>7.71</v>
      </c>
      <c r="AS355">
        <v>12.29</v>
      </c>
      <c r="AT355">
        <v>13.6</v>
      </c>
      <c r="AU355">
        <v>13.94</v>
      </c>
      <c r="AV355">
        <v>16.850000000000001</v>
      </c>
      <c r="AW355">
        <v>11.41</v>
      </c>
      <c r="AX355">
        <v>11.47</v>
      </c>
      <c r="AY355">
        <v>10.34</v>
      </c>
      <c r="AZ355">
        <v>10.47</v>
      </c>
      <c r="BA355">
        <v>6.4</v>
      </c>
      <c r="BB355">
        <v>7.45</v>
      </c>
      <c r="BC355">
        <v>10.54</v>
      </c>
      <c r="BD355">
        <v>11.87</v>
      </c>
      <c r="BE355">
        <v>13.41</v>
      </c>
      <c r="BF355">
        <v>13.01</v>
      </c>
      <c r="BG355">
        <v>8.84</v>
      </c>
      <c r="BH355">
        <v>8.52</v>
      </c>
      <c r="BI355">
        <v>7.17</v>
      </c>
      <c r="BJ355">
        <v>8.4499999999999993</v>
      </c>
      <c r="BK355">
        <v>10.029999999999999</v>
      </c>
      <c r="BL355">
        <v>11.44</v>
      </c>
      <c r="BM355">
        <v>17.489999999999998</v>
      </c>
      <c r="BN355">
        <v>17.39</v>
      </c>
      <c r="BO355">
        <v>20.57</v>
      </c>
      <c r="BP355">
        <v>16.920000000000002</v>
      </c>
      <c r="BQ355">
        <v>12.34</v>
      </c>
      <c r="BR355">
        <v>11.57</v>
      </c>
      <c r="BS355">
        <v>10.08</v>
      </c>
      <c r="BT355">
        <v>14.22</v>
      </c>
      <c r="BU355">
        <v>12.12</v>
      </c>
      <c r="BV355">
        <v>10.47</v>
      </c>
      <c r="BW355">
        <v>10.87</v>
      </c>
      <c r="BX355">
        <v>9.26</v>
      </c>
      <c r="BY355">
        <v>8.86</v>
      </c>
      <c r="BZ355">
        <v>8.7200000000000006</v>
      </c>
      <c r="CA355">
        <v>9.81</v>
      </c>
      <c r="CB355">
        <v>9.19</v>
      </c>
      <c r="CC355">
        <v>8.39</v>
      </c>
      <c r="CD355">
        <v>8.9600000000000009</v>
      </c>
      <c r="CE355">
        <v>9.1</v>
      </c>
      <c r="CF355">
        <v>9.65</v>
      </c>
      <c r="CG355">
        <v>11.28</v>
      </c>
      <c r="CH355">
        <v>10.86</v>
      </c>
      <c r="CI355">
        <v>11.32</v>
      </c>
      <c r="CJ355">
        <v>12.22</v>
      </c>
      <c r="CK355">
        <v>11.41</v>
      </c>
      <c r="CL355">
        <v>12.46</v>
      </c>
      <c r="CM355">
        <v>11.87</v>
      </c>
      <c r="CN355">
        <v>11.56</v>
      </c>
      <c r="CO355">
        <v>10.4</v>
      </c>
      <c r="CP355">
        <v>11.19</v>
      </c>
      <c r="CQ355">
        <v>10.85</v>
      </c>
      <c r="CR355">
        <v>11.62</v>
      </c>
      <c r="CS355">
        <v>14.48</v>
      </c>
      <c r="CT355">
        <v>15.79</v>
      </c>
      <c r="CU355">
        <v>14.51</v>
      </c>
      <c r="CV355">
        <v>10.66</v>
      </c>
      <c r="CW355">
        <v>7.77</v>
      </c>
      <c r="CX355">
        <v>8.7799999999999994</v>
      </c>
      <c r="CY355">
        <v>9.56</v>
      </c>
      <c r="CZ355">
        <v>10.029999999999999</v>
      </c>
      <c r="DA355">
        <v>10.58</v>
      </c>
      <c r="DB355">
        <v>9.82</v>
      </c>
      <c r="DC355">
        <v>9.34</v>
      </c>
      <c r="DD355">
        <v>12.04</v>
      </c>
      <c r="DE355">
        <v>10.57</v>
      </c>
      <c r="DF355">
        <v>7.63</v>
      </c>
      <c r="DG355">
        <v>7.9</v>
      </c>
      <c r="DH355">
        <v>8.44</v>
      </c>
      <c r="DI355">
        <v>7.26</v>
      </c>
      <c r="DJ355">
        <v>7.67</v>
      </c>
      <c r="DK355">
        <v>7.98</v>
      </c>
      <c r="DL355">
        <v>9.1199999999999992</v>
      </c>
      <c r="DM355">
        <v>8.0399999999999991</v>
      </c>
      <c r="DN355">
        <v>9.42</v>
      </c>
    </row>
    <row r="356" spans="1:118" x14ac:dyDescent="0.45">
      <c r="A356" s="3" t="s">
        <v>31</v>
      </c>
      <c r="B356" t="s">
        <v>56</v>
      </c>
      <c r="G356">
        <v>11.64</v>
      </c>
      <c r="H356">
        <v>10.79</v>
      </c>
      <c r="I356">
        <v>11.39</v>
      </c>
      <c r="J356">
        <v>12.16</v>
      </c>
      <c r="K356">
        <v>18.100000000000001</v>
      </c>
      <c r="L356">
        <v>16.899999999999999</v>
      </c>
      <c r="M356">
        <v>21.05</v>
      </c>
      <c r="N356">
        <v>19.72</v>
      </c>
      <c r="O356">
        <v>22.35</v>
      </c>
      <c r="P356">
        <v>21.43</v>
      </c>
      <c r="Q356">
        <v>17.41</v>
      </c>
      <c r="R356">
        <v>16.43</v>
      </c>
      <c r="S356">
        <v>7.34</v>
      </c>
      <c r="T356">
        <v>8.19</v>
      </c>
      <c r="U356">
        <v>6.8</v>
      </c>
      <c r="V356">
        <v>7.71</v>
      </c>
      <c r="W356">
        <v>17.78</v>
      </c>
      <c r="X356">
        <v>16.12</v>
      </c>
      <c r="Y356">
        <v>14.32</v>
      </c>
      <c r="Z356">
        <v>12.51</v>
      </c>
      <c r="AA356">
        <v>11.35</v>
      </c>
      <c r="AB356">
        <v>13.08</v>
      </c>
      <c r="AC356">
        <v>13.68</v>
      </c>
      <c r="AD356">
        <v>10.75</v>
      </c>
      <c r="AE356">
        <v>9.09</v>
      </c>
      <c r="AF356">
        <v>8.2799999999999994</v>
      </c>
      <c r="AG356">
        <v>7.57</v>
      </c>
      <c r="AH356">
        <v>7.35</v>
      </c>
      <c r="AI356">
        <v>8.2100000000000009</v>
      </c>
      <c r="AJ356">
        <v>7.66</v>
      </c>
      <c r="AK356">
        <v>8.89</v>
      </c>
      <c r="AL356">
        <v>7.74</v>
      </c>
      <c r="AM356">
        <v>9.0399999999999991</v>
      </c>
      <c r="AN356">
        <v>10.84</v>
      </c>
      <c r="AO356">
        <v>9.6</v>
      </c>
      <c r="AP356">
        <v>11.96</v>
      </c>
      <c r="AQ356">
        <v>9.6999999999999993</v>
      </c>
      <c r="AR356">
        <v>7.31</v>
      </c>
      <c r="AS356">
        <v>11.44</v>
      </c>
      <c r="AT356">
        <v>12.63</v>
      </c>
      <c r="AU356">
        <v>12.76</v>
      </c>
      <c r="AV356">
        <v>15.08</v>
      </c>
      <c r="AW356">
        <v>10.48</v>
      </c>
      <c r="AX356">
        <v>10.41</v>
      </c>
      <c r="AY356">
        <v>9.31</v>
      </c>
      <c r="AZ356">
        <v>9.4700000000000006</v>
      </c>
      <c r="BA356">
        <v>5.89</v>
      </c>
      <c r="BB356">
        <v>6.92</v>
      </c>
      <c r="BC356">
        <v>9.75</v>
      </c>
      <c r="BD356">
        <v>10.74</v>
      </c>
      <c r="BE356">
        <v>11.83</v>
      </c>
      <c r="BF356">
        <v>11.61</v>
      </c>
      <c r="BG356">
        <v>8.1300000000000008</v>
      </c>
      <c r="BH356">
        <v>7.92</v>
      </c>
      <c r="BI356">
        <v>6.79</v>
      </c>
      <c r="BJ356">
        <v>8.08</v>
      </c>
      <c r="BK356">
        <v>9.7100000000000009</v>
      </c>
      <c r="BL356">
        <v>11.18</v>
      </c>
      <c r="BM356">
        <v>16.87</v>
      </c>
      <c r="BN356">
        <v>16.399999999999999</v>
      </c>
      <c r="BO356">
        <v>19.989999999999998</v>
      </c>
      <c r="BP356">
        <v>16.57</v>
      </c>
      <c r="BQ356">
        <v>12.17</v>
      </c>
      <c r="BR356">
        <v>11.57</v>
      </c>
      <c r="BS356">
        <v>9.99</v>
      </c>
      <c r="BT356">
        <v>14.09</v>
      </c>
      <c r="BU356">
        <v>12.03</v>
      </c>
      <c r="BV356">
        <v>10.39</v>
      </c>
      <c r="BW356">
        <v>10.78</v>
      </c>
      <c r="BX356">
        <v>9.17</v>
      </c>
      <c r="BY356">
        <v>8.77</v>
      </c>
      <c r="BZ356">
        <v>8.64</v>
      </c>
      <c r="CA356">
        <v>9.7100000000000009</v>
      </c>
      <c r="CB356">
        <v>9.1199999999999992</v>
      </c>
      <c r="CC356">
        <v>8.31</v>
      </c>
      <c r="CD356">
        <v>8.8699999999999992</v>
      </c>
      <c r="CE356">
        <v>9.02</v>
      </c>
      <c r="CF356">
        <v>9.5500000000000007</v>
      </c>
      <c r="CG356">
        <v>11.16</v>
      </c>
      <c r="CH356">
        <v>10.75</v>
      </c>
      <c r="CI356">
        <v>11.19</v>
      </c>
      <c r="CJ356">
        <v>12.07</v>
      </c>
      <c r="CK356">
        <v>11.25</v>
      </c>
      <c r="CL356">
        <v>12.24</v>
      </c>
      <c r="CM356">
        <v>11.69</v>
      </c>
      <c r="CN356">
        <v>11.38</v>
      </c>
      <c r="CO356">
        <v>10.25</v>
      </c>
      <c r="CP356">
        <v>11.04</v>
      </c>
      <c r="CQ356">
        <v>10.67</v>
      </c>
      <c r="CR356">
        <v>11.41</v>
      </c>
      <c r="CS356">
        <v>14.18</v>
      </c>
      <c r="CT356">
        <v>15.43</v>
      </c>
      <c r="CU356">
        <v>14.22</v>
      </c>
      <c r="CV356">
        <v>10.45</v>
      </c>
      <c r="CW356">
        <v>7.65</v>
      </c>
      <c r="CX356">
        <v>8.67</v>
      </c>
      <c r="CY356">
        <v>9.43</v>
      </c>
      <c r="CZ356">
        <v>9.9</v>
      </c>
      <c r="DA356">
        <v>10.47</v>
      </c>
      <c r="DB356">
        <v>9.74</v>
      </c>
      <c r="DC356">
        <v>9.27</v>
      </c>
      <c r="DD356">
        <v>11.95</v>
      </c>
      <c r="DE356">
        <v>10.49</v>
      </c>
      <c r="DF356">
        <v>7.57</v>
      </c>
      <c r="DG356">
        <v>7.84</v>
      </c>
      <c r="DH356">
        <v>8.3800000000000008</v>
      </c>
      <c r="DI356">
        <v>7.21</v>
      </c>
      <c r="DJ356">
        <v>7.62</v>
      </c>
      <c r="DK356">
        <v>7.91</v>
      </c>
      <c r="DL356">
        <v>9.0299999999999994</v>
      </c>
      <c r="DM356">
        <v>7.96</v>
      </c>
      <c r="DN356">
        <v>9.33</v>
      </c>
    </row>
    <row r="357" spans="1:118" x14ac:dyDescent="0.45">
      <c r="A357" s="3" t="s">
        <v>31</v>
      </c>
      <c r="B357" t="s">
        <v>57</v>
      </c>
      <c r="C357">
        <v>0.11</v>
      </c>
      <c r="G357">
        <v>0.11</v>
      </c>
      <c r="H357">
        <v>0.1</v>
      </c>
      <c r="I357">
        <v>0.09</v>
      </c>
      <c r="J357">
        <v>0.09</v>
      </c>
      <c r="K357">
        <v>7.0000000000000007E-2</v>
      </c>
      <c r="L357">
        <v>7.0000000000000007E-2</v>
      </c>
      <c r="M357">
        <v>0.09</v>
      </c>
      <c r="N357">
        <v>0.1</v>
      </c>
      <c r="O357">
        <v>0.08</v>
      </c>
      <c r="P357">
        <v>0.09</v>
      </c>
      <c r="Q357">
        <v>0.09</v>
      </c>
      <c r="R357">
        <v>0.11</v>
      </c>
      <c r="S357">
        <v>0.11</v>
      </c>
      <c r="T357">
        <v>0.12</v>
      </c>
      <c r="U357">
        <v>0.13</v>
      </c>
      <c r="V357">
        <v>0.11</v>
      </c>
      <c r="W357">
        <v>0.1</v>
      </c>
      <c r="X357">
        <v>0.11</v>
      </c>
      <c r="Y357">
        <v>0.1</v>
      </c>
      <c r="Z357">
        <v>0.1</v>
      </c>
      <c r="AA357">
        <v>0.1</v>
      </c>
      <c r="AB357">
        <v>0.09</v>
      </c>
      <c r="AC357">
        <v>0.1</v>
      </c>
      <c r="AD357">
        <v>0.11</v>
      </c>
      <c r="AE357">
        <v>0.11</v>
      </c>
      <c r="AF357">
        <v>0.12</v>
      </c>
      <c r="AG357">
        <v>0.1</v>
      </c>
      <c r="AH357">
        <v>0.1</v>
      </c>
      <c r="AI357">
        <v>0.1</v>
      </c>
      <c r="AJ357">
        <v>0.1</v>
      </c>
      <c r="AK357">
        <v>0.08</v>
      </c>
      <c r="AL357">
        <v>0.08</v>
      </c>
      <c r="AM357">
        <v>0.13</v>
      </c>
      <c r="AN357">
        <v>0.13</v>
      </c>
      <c r="AO357">
        <v>0.13</v>
      </c>
      <c r="AP357">
        <v>0.13</v>
      </c>
      <c r="AQ357">
        <v>0.13</v>
      </c>
      <c r="AR357">
        <v>0.13</v>
      </c>
      <c r="AS357">
        <v>0.14000000000000001</v>
      </c>
      <c r="AT357">
        <v>0.13</v>
      </c>
      <c r="AU357">
        <v>0.12</v>
      </c>
      <c r="AV357">
        <v>0.13</v>
      </c>
      <c r="AW357">
        <v>0.12</v>
      </c>
      <c r="AX357">
        <v>0.13</v>
      </c>
      <c r="AY357">
        <v>0.15</v>
      </c>
      <c r="AZ357">
        <v>0.16</v>
      </c>
      <c r="BA357">
        <v>0.18</v>
      </c>
      <c r="BB357">
        <v>0.18</v>
      </c>
      <c r="BC357">
        <v>0.2</v>
      </c>
      <c r="BD357">
        <v>0.22</v>
      </c>
      <c r="BE357">
        <v>0.2</v>
      </c>
      <c r="BF357">
        <v>0.18</v>
      </c>
      <c r="BG357">
        <v>0.18</v>
      </c>
      <c r="BH357">
        <v>0.17</v>
      </c>
      <c r="BI357">
        <v>0.18</v>
      </c>
      <c r="BJ357">
        <v>0.17</v>
      </c>
      <c r="BK357">
        <v>0.17</v>
      </c>
      <c r="BL357">
        <v>0.16</v>
      </c>
      <c r="BM357">
        <v>0.17</v>
      </c>
      <c r="BN357">
        <v>0.19</v>
      </c>
      <c r="BO357">
        <v>0.18</v>
      </c>
      <c r="BP357">
        <v>0.18</v>
      </c>
      <c r="BQ357">
        <v>0.18</v>
      </c>
      <c r="BR357">
        <v>0.17</v>
      </c>
      <c r="BS357">
        <v>0.17</v>
      </c>
      <c r="BT357">
        <v>0.16</v>
      </c>
      <c r="BU357">
        <v>0.16</v>
      </c>
      <c r="BV357">
        <v>0.16</v>
      </c>
      <c r="BW357">
        <v>0.15</v>
      </c>
      <c r="BX357">
        <v>0.15</v>
      </c>
      <c r="BY357">
        <v>0.14000000000000001</v>
      </c>
      <c r="BZ357">
        <v>0.14000000000000001</v>
      </c>
      <c r="CA357">
        <v>0.13</v>
      </c>
      <c r="CB357">
        <v>0.13</v>
      </c>
      <c r="CC357">
        <v>0.13</v>
      </c>
      <c r="CD357">
        <v>0.14000000000000001</v>
      </c>
      <c r="CE357">
        <v>0.13</v>
      </c>
      <c r="CF357">
        <v>0.13</v>
      </c>
      <c r="CG357">
        <v>0.12</v>
      </c>
      <c r="CH357">
        <v>0.12</v>
      </c>
      <c r="CI357">
        <v>0.12</v>
      </c>
      <c r="CJ357">
        <v>0.12</v>
      </c>
      <c r="CK357">
        <v>0.11</v>
      </c>
      <c r="CL357">
        <v>0.11</v>
      </c>
      <c r="CM357">
        <v>0.1</v>
      </c>
      <c r="CN357">
        <v>0.11</v>
      </c>
      <c r="CO357">
        <v>0.11</v>
      </c>
      <c r="CP357">
        <v>0.1</v>
      </c>
      <c r="CQ357">
        <v>0.11</v>
      </c>
      <c r="CR357">
        <v>0.1</v>
      </c>
      <c r="CS357">
        <v>0.1</v>
      </c>
      <c r="CT357">
        <v>0.09</v>
      </c>
      <c r="CU357">
        <v>0.09</v>
      </c>
      <c r="CV357">
        <v>0.12</v>
      </c>
      <c r="CW357">
        <v>0.1</v>
      </c>
      <c r="CX357">
        <v>0.1</v>
      </c>
      <c r="CY357">
        <v>0.08</v>
      </c>
      <c r="CZ357">
        <v>0.08</v>
      </c>
      <c r="DA357">
        <v>0.08</v>
      </c>
      <c r="DB357">
        <v>0.08</v>
      </c>
      <c r="DC357">
        <v>7.0000000000000007E-2</v>
      </c>
      <c r="DD357">
        <v>7.0000000000000007E-2</v>
      </c>
      <c r="DE357">
        <v>0.08</v>
      </c>
      <c r="DF357">
        <v>0.09</v>
      </c>
      <c r="DG357">
        <v>0.08</v>
      </c>
      <c r="DH357">
        <v>0.08</v>
      </c>
      <c r="DI357">
        <v>0.08</v>
      </c>
      <c r="DJ357">
        <v>0.08</v>
      </c>
      <c r="DK357">
        <v>7.0000000000000007E-2</v>
      </c>
      <c r="DL357">
        <v>7.0000000000000007E-2</v>
      </c>
      <c r="DM357">
        <v>7.0000000000000007E-2</v>
      </c>
      <c r="DN357">
        <v>7.0000000000000007E-2</v>
      </c>
    </row>
    <row r="358" spans="1:118" x14ac:dyDescent="0.45">
      <c r="A358" s="3" t="s">
        <v>31</v>
      </c>
      <c r="B358" t="s">
        <v>58</v>
      </c>
      <c r="D358">
        <v>17.77</v>
      </c>
      <c r="E358">
        <v>15.69</v>
      </c>
      <c r="F358">
        <v>13.31</v>
      </c>
      <c r="G358">
        <v>13.91</v>
      </c>
      <c r="H358">
        <v>20.51</v>
      </c>
      <c r="I358">
        <v>22.16</v>
      </c>
      <c r="J358">
        <v>19.420000000000002</v>
      </c>
      <c r="K358">
        <v>18.059999999999999</v>
      </c>
      <c r="L358">
        <v>22.79</v>
      </c>
      <c r="M358">
        <v>12.87</v>
      </c>
      <c r="N358">
        <v>8.89</v>
      </c>
      <c r="O358">
        <v>7.4</v>
      </c>
      <c r="P358">
        <v>11.54</v>
      </c>
      <c r="Q358">
        <v>16.3</v>
      </c>
      <c r="R358">
        <v>9.65</v>
      </c>
      <c r="S358">
        <v>6.66</v>
      </c>
      <c r="T358">
        <v>12.3</v>
      </c>
      <c r="U358">
        <v>10.68</v>
      </c>
      <c r="V358">
        <v>0.03</v>
      </c>
      <c r="W358">
        <v>-9.56</v>
      </c>
      <c r="X358">
        <v>10.7</v>
      </c>
      <c r="Y358">
        <v>6.1</v>
      </c>
      <c r="Z358">
        <v>4.4000000000000004</v>
      </c>
      <c r="AA358">
        <v>5.33</v>
      </c>
      <c r="AB358">
        <v>11.33</v>
      </c>
      <c r="AC358">
        <v>4.4400000000000004</v>
      </c>
      <c r="AD358">
        <v>11</v>
      </c>
      <c r="AE358">
        <v>8.11</v>
      </c>
      <c r="AF358">
        <v>9.1300000000000008</v>
      </c>
      <c r="AG358">
        <v>14.38</v>
      </c>
      <c r="AH358">
        <v>18.13</v>
      </c>
      <c r="AI358">
        <v>19.89</v>
      </c>
      <c r="AJ358">
        <v>26.13</v>
      </c>
      <c r="AK358">
        <v>24.78</v>
      </c>
      <c r="AL358">
        <v>11.27</v>
      </c>
      <c r="AM358">
        <v>25.64</v>
      </c>
      <c r="AN358">
        <v>16</v>
      </c>
      <c r="AO358">
        <v>17.54</v>
      </c>
      <c r="AP358">
        <v>12.62</v>
      </c>
      <c r="AQ358">
        <v>22.75</v>
      </c>
      <c r="AR358">
        <v>65.150000000000006</v>
      </c>
      <c r="AS358">
        <v>14.46</v>
      </c>
      <c r="AT358">
        <v>12.38</v>
      </c>
      <c r="AU358">
        <v>13.29</v>
      </c>
      <c r="AV358">
        <v>21.85</v>
      </c>
      <c r="AW358">
        <v>40.08</v>
      </c>
      <c r="AX358">
        <v>13.31</v>
      </c>
      <c r="AY358">
        <v>20.46</v>
      </c>
      <c r="AZ358">
        <v>-7.33</v>
      </c>
      <c r="BA358">
        <v>5.92</v>
      </c>
      <c r="BB358">
        <v>26.43</v>
      </c>
      <c r="BC358">
        <v>16.71</v>
      </c>
      <c r="BD358">
        <v>3.43</v>
      </c>
      <c r="BE358">
        <v>-2.57</v>
      </c>
      <c r="BF358">
        <v>18.43</v>
      </c>
      <c r="BG358">
        <v>28.31</v>
      </c>
      <c r="BH358">
        <v>7.07</v>
      </c>
      <c r="BI358">
        <v>2.62</v>
      </c>
      <c r="BJ358">
        <v>18</v>
      </c>
      <c r="BK358">
        <v>13.21</v>
      </c>
      <c r="BL358">
        <v>6.77</v>
      </c>
      <c r="BM358">
        <v>-6.07</v>
      </c>
      <c r="BN358">
        <v>1.85</v>
      </c>
      <c r="BO358">
        <v>14.29</v>
      </c>
      <c r="BP358">
        <v>9</v>
      </c>
      <c r="BQ358">
        <v>3.23</v>
      </c>
      <c r="BR358">
        <v>11.86</v>
      </c>
      <c r="BS358">
        <v>22</v>
      </c>
      <c r="BT358">
        <v>17.690000000000001</v>
      </c>
      <c r="BU358">
        <v>11.57</v>
      </c>
      <c r="BV358">
        <v>15</v>
      </c>
      <c r="BW358">
        <v>12.93</v>
      </c>
      <c r="BX358">
        <v>9.5</v>
      </c>
      <c r="BY358">
        <v>9.23</v>
      </c>
      <c r="BZ358">
        <v>20.92</v>
      </c>
      <c r="CA358">
        <v>19.149999999999999</v>
      </c>
      <c r="CB358">
        <v>14.38</v>
      </c>
      <c r="CC358">
        <v>20.079999999999998</v>
      </c>
      <c r="CD358">
        <v>18.36</v>
      </c>
      <c r="CE358">
        <v>17.62</v>
      </c>
      <c r="CF358">
        <v>21.38</v>
      </c>
      <c r="CG358">
        <v>13.77</v>
      </c>
      <c r="CH358">
        <v>20.46</v>
      </c>
      <c r="CI358">
        <v>10.14</v>
      </c>
      <c r="CJ358">
        <v>22.23</v>
      </c>
      <c r="CK358">
        <v>10.85</v>
      </c>
      <c r="CL358">
        <v>10.92</v>
      </c>
      <c r="CM358">
        <v>15.07</v>
      </c>
      <c r="CN358">
        <v>-2.85</v>
      </c>
      <c r="CO358">
        <v>21.31</v>
      </c>
      <c r="CP358">
        <v>45.14</v>
      </c>
      <c r="CQ358">
        <v>-43.69</v>
      </c>
      <c r="CR358">
        <v>67.69</v>
      </c>
      <c r="CS358">
        <v>41.77</v>
      </c>
      <c r="CT358">
        <v>22</v>
      </c>
      <c r="CU358">
        <v>61.08</v>
      </c>
      <c r="CV358">
        <v>-120.23</v>
      </c>
      <c r="CW358">
        <v>82.79</v>
      </c>
      <c r="CX358">
        <v>48.23</v>
      </c>
      <c r="CY358">
        <v>95</v>
      </c>
      <c r="CZ358">
        <v>60.08</v>
      </c>
      <c r="DA358">
        <v>68.08</v>
      </c>
      <c r="DB358">
        <v>15.15</v>
      </c>
      <c r="DC358">
        <v>134.86000000000001</v>
      </c>
      <c r="DD358">
        <v>-26</v>
      </c>
      <c r="DE358">
        <v>-80</v>
      </c>
      <c r="DF358">
        <v>-40.21</v>
      </c>
      <c r="DG358">
        <v>100</v>
      </c>
      <c r="DH358">
        <v>20.14</v>
      </c>
      <c r="DI358">
        <v>52.23</v>
      </c>
      <c r="DJ358">
        <v>-10.38</v>
      </c>
      <c r="DK358">
        <v>107.43</v>
      </c>
      <c r="DL358">
        <v>74.31</v>
      </c>
      <c r="DM358">
        <v>28.57</v>
      </c>
      <c r="DN358">
        <v>50.65</v>
      </c>
    </row>
    <row r="359" spans="1:118" x14ac:dyDescent="0.45">
      <c r="A359" s="3" t="s">
        <v>31</v>
      </c>
      <c r="B359" t="s">
        <v>59</v>
      </c>
      <c r="G359" s="4">
        <v>6.8400000000000002E-2</v>
      </c>
      <c r="H359" s="4">
        <v>6.7400000000000002E-2</v>
      </c>
      <c r="I359" s="4">
        <v>6.7400000000000002E-2</v>
      </c>
      <c r="J359" s="4">
        <v>6.8099999999999994E-2</v>
      </c>
      <c r="K359" s="4">
        <v>6.2300000000000001E-2</v>
      </c>
      <c r="L359" s="4">
        <v>6.0199999999999997E-2</v>
      </c>
      <c r="M359" s="4">
        <v>5.3900000000000003E-2</v>
      </c>
      <c r="N359" s="4">
        <v>5.3699999999999998E-2</v>
      </c>
      <c r="O359" s="4">
        <v>4.3400000000000001E-2</v>
      </c>
      <c r="P359" s="4">
        <v>4.19E-2</v>
      </c>
      <c r="Q359" s="4">
        <v>4.5499999999999999E-2</v>
      </c>
      <c r="R359" s="4">
        <v>4.99E-2</v>
      </c>
      <c r="S359" s="4">
        <v>4.7E-2</v>
      </c>
      <c r="T359" s="4">
        <v>5.5100000000000003E-2</v>
      </c>
      <c r="U359" s="4">
        <v>5.2400000000000002E-2</v>
      </c>
      <c r="V359" s="4">
        <v>3.6700000000000003E-2</v>
      </c>
      <c r="W359" s="4">
        <v>1.43E-2</v>
      </c>
      <c r="X359" s="4">
        <v>1.44E-2</v>
      </c>
      <c r="Y359" s="4">
        <v>9.7999999999999997E-3</v>
      </c>
      <c r="Z359" s="4">
        <v>1.7000000000000001E-2</v>
      </c>
      <c r="AA359" s="4">
        <v>3.4799999999999998E-2</v>
      </c>
      <c r="AB359" s="4">
        <v>3.3000000000000002E-2</v>
      </c>
      <c r="AC359" s="4">
        <v>3.2199999999999999E-2</v>
      </c>
      <c r="AD359" s="4">
        <v>4.1000000000000002E-2</v>
      </c>
      <c r="AE359" s="4">
        <v>4.36E-2</v>
      </c>
      <c r="AF359" s="4">
        <v>4.3799999999999999E-2</v>
      </c>
      <c r="AG359" s="4">
        <v>4.5900000000000003E-2</v>
      </c>
      <c r="AH359" s="4">
        <v>5.1499999999999997E-2</v>
      </c>
      <c r="AI359" s="4">
        <v>5.8799999999999998E-2</v>
      </c>
      <c r="AJ359" s="4">
        <v>7.17E-2</v>
      </c>
      <c r="AK359" s="4">
        <v>8.4500000000000006E-2</v>
      </c>
      <c r="AL359" s="4">
        <v>8.3500000000000005E-2</v>
      </c>
      <c r="AM359" s="4">
        <v>8.6900000000000005E-2</v>
      </c>
      <c r="AN359" s="4">
        <v>9.0300000000000005E-2</v>
      </c>
      <c r="AO359" s="4">
        <v>8.9499999999999996E-2</v>
      </c>
      <c r="AP359" s="4">
        <v>9.5200000000000007E-2</v>
      </c>
      <c r="AQ359" s="4">
        <v>9.2999999999999999E-2</v>
      </c>
      <c r="AR359" s="4">
        <v>0.14960000000000001</v>
      </c>
      <c r="AS359" s="4">
        <v>0.14779999999999999</v>
      </c>
      <c r="AT359" s="4">
        <v>0.13950000000000001</v>
      </c>
      <c r="AU359" s="4">
        <v>0.12659999999999999</v>
      </c>
      <c r="AV359" s="4">
        <v>8.09E-2</v>
      </c>
      <c r="AW359" s="4">
        <v>0.1081</v>
      </c>
      <c r="AX359" s="4">
        <v>0.1133</v>
      </c>
      <c r="AY359" s="4">
        <v>0.13150000000000001</v>
      </c>
      <c r="AZ359" s="4">
        <v>9.5399999999999999E-2</v>
      </c>
      <c r="BA359" s="4">
        <v>5.7000000000000002E-2</v>
      </c>
      <c r="BB359" s="4">
        <v>7.9299999999999995E-2</v>
      </c>
      <c r="BC359" s="4">
        <v>8.2799999999999999E-2</v>
      </c>
      <c r="BD359" s="4">
        <v>0.1172</v>
      </c>
      <c r="BE359" s="4">
        <v>8.8599999999999998E-2</v>
      </c>
      <c r="BF359" s="4">
        <v>6.6900000000000001E-2</v>
      </c>
      <c r="BG359" s="4">
        <v>0.08</v>
      </c>
      <c r="BH359" s="4">
        <v>8.3799999999999999E-2</v>
      </c>
      <c r="BI359" s="4">
        <v>0.1</v>
      </c>
      <c r="BJ359" s="4">
        <v>9.2700000000000005E-2</v>
      </c>
      <c r="BK359" s="4">
        <v>7.17E-2</v>
      </c>
      <c r="BL359" s="4">
        <v>6.9599999999999995E-2</v>
      </c>
      <c r="BM359" s="4">
        <v>4.8500000000000001E-2</v>
      </c>
      <c r="BN359" s="4">
        <v>2.86E-2</v>
      </c>
      <c r="BO359" s="4">
        <v>2.8899999999999999E-2</v>
      </c>
      <c r="BP359" s="4">
        <v>3.2099999999999997E-2</v>
      </c>
      <c r="BQ359" s="4">
        <v>5.4100000000000002E-2</v>
      </c>
      <c r="BR359" s="4">
        <v>6.4899999999999999E-2</v>
      </c>
      <c r="BS359" s="4">
        <v>7.2900000000000006E-2</v>
      </c>
      <c r="BT359" s="4">
        <v>7.9200000000000007E-2</v>
      </c>
      <c r="BU359" s="4">
        <v>9.1300000000000006E-2</v>
      </c>
      <c r="BV359" s="4">
        <v>9.2600000000000002E-2</v>
      </c>
      <c r="BW359" s="4">
        <v>7.9399999999999998E-2</v>
      </c>
      <c r="BX359" s="4">
        <v>6.9599999999999995E-2</v>
      </c>
      <c r="BY359" s="4">
        <v>6.4899999999999999E-2</v>
      </c>
      <c r="BZ359" s="4">
        <v>7.17E-2</v>
      </c>
      <c r="CA359" s="4">
        <v>7.5800000000000006E-2</v>
      </c>
      <c r="CB359" s="4">
        <v>8.0199999999999994E-2</v>
      </c>
      <c r="CC359" s="4">
        <v>9.3799999999999994E-2</v>
      </c>
      <c r="CD359" s="4">
        <v>9.4700000000000006E-2</v>
      </c>
      <c r="CE359" s="4">
        <v>9.2299999999999993E-2</v>
      </c>
      <c r="CF359" s="4">
        <v>9.64E-2</v>
      </c>
      <c r="CG359" s="4">
        <v>8.6800000000000002E-2</v>
      </c>
      <c r="CH359" s="4">
        <v>8.5900000000000004E-2</v>
      </c>
      <c r="CI359" s="4">
        <v>7.9699999999999993E-2</v>
      </c>
      <c r="CJ359" s="4">
        <v>7.9399999999999998E-2</v>
      </c>
      <c r="CK359" s="4">
        <v>7.5600000000000001E-2</v>
      </c>
      <c r="CL359" s="4">
        <v>6.5000000000000002E-2</v>
      </c>
      <c r="CM359" s="4">
        <v>0.1232</v>
      </c>
      <c r="CN359" s="4">
        <v>9.9199999999999997E-2</v>
      </c>
      <c r="CO359" s="4">
        <v>0.1125</v>
      </c>
      <c r="CP359" s="4">
        <v>0.157</v>
      </c>
      <c r="CQ359" s="4">
        <v>2.1600000000000001E-2</v>
      </c>
      <c r="CR359" s="4">
        <v>9.7900000000000001E-2</v>
      </c>
      <c r="CS359" s="4">
        <v>0.114</v>
      </c>
      <c r="CT359" s="4">
        <v>8.1500000000000003E-2</v>
      </c>
      <c r="CU359" s="4">
        <v>0.1898</v>
      </c>
      <c r="CV359" s="4">
        <v>-2.5399999999999999E-2</v>
      </c>
      <c r="CW359" s="4">
        <v>2.4799999999999999E-2</v>
      </c>
      <c r="CX359" s="4">
        <v>4.5499999999999999E-2</v>
      </c>
      <c r="CY359" s="4">
        <v>7.8E-2</v>
      </c>
      <c r="CZ359" s="4">
        <v>0.25779999999999997</v>
      </c>
      <c r="DA359" s="4">
        <v>0.2271</v>
      </c>
      <c r="DB359" s="4">
        <v>0.20150000000000001</v>
      </c>
      <c r="DC359" s="4">
        <v>0.215</v>
      </c>
      <c r="DD359" s="4">
        <v>0.1573</v>
      </c>
      <c r="DE359" s="4">
        <v>2.53E-2</v>
      </c>
      <c r="DF359" s="4">
        <v>-4.24E-2</v>
      </c>
      <c r="DG359" s="4">
        <v>-8.0100000000000005E-2</v>
      </c>
      <c r="DH359" s="4">
        <v>-2.9499999999999998E-2</v>
      </c>
      <c r="DI359" s="4">
        <v>0.1043</v>
      </c>
      <c r="DJ359" s="4">
        <v>0.14530000000000001</v>
      </c>
      <c r="DK359" s="4">
        <v>0.1419</v>
      </c>
      <c r="DL359" s="4">
        <v>0.17510000000000001</v>
      </c>
      <c r="DM359" s="4">
        <v>0.1573</v>
      </c>
    </row>
    <row r="360" spans="1:118" x14ac:dyDescent="0.45">
      <c r="A360" s="3" t="s">
        <v>31</v>
      </c>
      <c r="B360" t="s">
        <v>62</v>
      </c>
      <c r="C360" s="4">
        <v>1.7000000000000001E-2</v>
      </c>
      <c r="D360" s="4">
        <v>1.7000000000000001E-2</v>
      </c>
      <c r="E360" s="4">
        <v>0.02</v>
      </c>
      <c r="F360" s="4">
        <v>2.1000000000000001E-2</v>
      </c>
      <c r="G360" s="4">
        <v>1.9E-2</v>
      </c>
      <c r="H360" s="4">
        <v>2.1999999999999999E-2</v>
      </c>
      <c r="I360" s="4">
        <v>0.02</v>
      </c>
      <c r="J360" s="4">
        <v>0.02</v>
      </c>
      <c r="K360" s="4">
        <v>1.2E-2</v>
      </c>
      <c r="L360" s="4">
        <v>1.2999999999999999E-2</v>
      </c>
      <c r="M360" s="4">
        <v>1.4999999999999999E-2</v>
      </c>
      <c r="N360" s="4">
        <v>1.9E-2</v>
      </c>
      <c r="O360" s="4">
        <v>1.7000000000000001E-2</v>
      </c>
      <c r="P360" s="4">
        <v>1.7000000000000001E-2</v>
      </c>
      <c r="Q360" s="4">
        <v>1.7000000000000001E-2</v>
      </c>
      <c r="R360" s="4">
        <v>1.7999999999999999E-2</v>
      </c>
      <c r="S360" s="4">
        <v>2.1999999999999999E-2</v>
      </c>
      <c r="T360" s="4">
        <v>1.9E-2</v>
      </c>
      <c r="U360" s="4">
        <v>2.3E-2</v>
      </c>
      <c r="V360" s="4">
        <v>2.1000000000000001E-2</v>
      </c>
      <c r="W360" s="4">
        <v>1.9E-2</v>
      </c>
      <c r="X360" s="4">
        <v>2.1000000000000001E-2</v>
      </c>
      <c r="Y360" s="4">
        <v>0.02</v>
      </c>
      <c r="Z360" s="4">
        <v>0.02</v>
      </c>
      <c r="AA360" s="4">
        <v>2.1999999999999999E-2</v>
      </c>
      <c r="AB360" s="4">
        <v>0.02</v>
      </c>
      <c r="AC360" s="4">
        <v>1.9E-2</v>
      </c>
      <c r="AD360" s="4">
        <v>2.5000000000000001E-2</v>
      </c>
      <c r="AE360" s="4">
        <v>2.4E-2</v>
      </c>
      <c r="AF360" s="4">
        <v>2.5999999999999999E-2</v>
      </c>
      <c r="AG360" s="4">
        <v>2.5999999999999999E-2</v>
      </c>
      <c r="AH360" s="4">
        <v>2.4E-2</v>
      </c>
      <c r="AI360" s="4">
        <v>2.4E-2</v>
      </c>
      <c r="AJ360" s="4">
        <v>2.4E-2</v>
      </c>
      <c r="AK360" s="4">
        <v>2.3E-2</v>
      </c>
      <c r="AL360" s="4">
        <v>2.5000000000000001E-2</v>
      </c>
      <c r="AM360" s="4">
        <v>2.5000000000000001E-2</v>
      </c>
      <c r="AN360" s="4">
        <v>2.5999999999999999E-2</v>
      </c>
      <c r="AO360" s="4">
        <v>2.8000000000000001E-2</v>
      </c>
      <c r="AP360" s="4">
        <v>2.8000000000000001E-2</v>
      </c>
      <c r="AQ360" s="4">
        <v>2.7E-2</v>
      </c>
      <c r="AR360" s="4">
        <v>0.03</v>
      </c>
      <c r="AS360" s="4">
        <v>2.7E-2</v>
      </c>
      <c r="AT360" s="4">
        <v>2.7E-2</v>
      </c>
      <c r="AU360" s="4">
        <v>0.03</v>
      </c>
      <c r="AV360" s="4">
        <v>3.2000000000000001E-2</v>
      </c>
      <c r="AW360" s="4">
        <v>3.2000000000000001E-2</v>
      </c>
      <c r="AX360" s="4">
        <v>3.2000000000000001E-2</v>
      </c>
      <c r="AY360" s="4">
        <v>3.5999999999999997E-2</v>
      </c>
      <c r="AZ360" s="4">
        <v>3.7999999999999999E-2</v>
      </c>
      <c r="BA360" s="4">
        <v>5.8999999999999997E-2</v>
      </c>
      <c r="BB360" s="4">
        <v>5.3999999999999999E-2</v>
      </c>
      <c r="BC360" s="4">
        <v>5.3999999999999999E-2</v>
      </c>
      <c r="BD360" s="4">
        <v>6.8000000000000005E-2</v>
      </c>
      <c r="BE360" s="4">
        <v>7.0000000000000007E-2</v>
      </c>
      <c r="BF360" s="4">
        <v>0.06</v>
      </c>
      <c r="BG360" s="4">
        <v>0.06</v>
      </c>
      <c r="BH360" s="4">
        <v>5.3999999999999999E-2</v>
      </c>
      <c r="BI360" s="4">
        <v>6.0999999999999999E-2</v>
      </c>
      <c r="BJ360" s="4">
        <v>5.5E-2</v>
      </c>
      <c r="BK360" s="4">
        <v>0.05</v>
      </c>
      <c r="BL360" s="4">
        <v>4.9000000000000002E-2</v>
      </c>
      <c r="BM360" s="4">
        <v>5.5E-2</v>
      </c>
      <c r="BN360" s="4">
        <v>6.0999999999999999E-2</v>
      </c>
      <c r="BO360" s="4">
        <v>5.2999999999999999E-2</v>
      </c>
      <c r="BP360" s="4">
        <v>4.7E-2</v>
      </c>
      <c r="BQ360" s="4">
        <v>4.2000000000000003E-2</v>
      </c>
      <c r="BR360" s="4">
        <v>4.2999999999999997E-2</v>
      </c>
      <c r="BS360" s="4">
        <v>4.1000000000000002E-2</v>
      </c>
      <c r="BT360" s="4">
        <v>3.4000000000000002E-2</v>
      </c>
      <c r="BU360" s="4">
        <v>3.5000000000000003E-2</v>
      </c>
      <c r="BV360" s="4">
        <v>3.5000000000000003E-2</v>
      </c>
      <c r="BW360" s="4">
        <v>3.2000000000000001E-2</v>
      </c>
      <c r="BX360" s="4">
        <v>3.5000000000000003E-2</v>
      </c>
      <c r="BY360" s="4">
        <v>3.5999999999999997E-2</v>
      </c>
      <c r="BZ360" s="4">
        <v>3.6999999999999998E-2</v>
      </c>
      <c r="CA360" s="4">
        <v>3.4000000000000002E-2</v>
      </c>
      <c r="CB360" s="4">
        <v>3.3000000000000002E-2</v>
      </c>
      <c r="CC360" s="4">
        <v>3.5999999999999997E-2</v>
      </c>
      <c r="CD360" s="4">
        <v>3.4000000000000002E-2</v>
      </c>
      <c r="CE360" s="4">
        <v>3.9E-2</v>
      </c>
      <c r="CF360" s="4">
        <v>3.5000000000000003E-2</v>
      </c>
      <c r="CG360" s="4">
        <v>3.1E-2</v>
      </c>
      <c r="CH360" s="4">
        <v>3.1E-2</v>
      </c>
      <c r="CI360" s="4">
        <v>2.5000000000000001E-2</v>
      </c>
      <c r="CJ360" s="4">
        <v>2.7E-2</v>
      </c>
      <c r="CK360" s="4">
        <v>2.7E-2</v>
      </c>
      <c r="CL360" s="4">
        <v>2.5999999999999999E-2</v>
      </c>
      <c r="CM360" s="4">
        <v>3.3000000000000002E-2</v>
      </c>
      <c r="CN360" s="4">
        <v>3.4000000000000002E-2</v>
      </c>
      <c r="CO360" s="4">
        <v>3.7999999999999999E-2</v>
      </c>
      <c r="CP360" s="4">
        <v>3.4000000000000002E-2</v>
      </c>
      <c r="CQ360" s="4">
        <v>2.7E-2</v>
      </c>
      <c r="CR360" s="4">
        <v>2.5000000000000001E-2</v>
      </c>
      <c r="CS360" s="4">
        <v>2.1000000000000001E-2</v>
      </c>
      <c r="CT360" s="4">
        <v>1.9E-2</v>
      </c>
      <c r="CU360" s="4">
        <v>2.1000000000000001E-2</v>
      </c>
      <c r="CV360" s="4">
        <v>0.03</v>
      </c>
      <c r="CW360" s="4">
        <v>3.5999999999999997E-2</v>
      </c>
      <c r="CX360" s="4">
        <v>0.03</v>
      </c>
      <c r="CY360" s="4">
        <v>2.7E-2</v>
      </c>
      <c r="CZ360" s="4">
        <v>2.4E-2</v>
      </c>
      <c r="DA360" s="4">
        <v>2.1000000000000001E-2</v>
      </c>
      <c r="DB360" s="4">
        <v>2.1999999999999999E-2</v>
      </c>
      <c r="DC360" s="4">
        <v>2.1999999999999999E-2</v>
      </c>
      <c r="DD360" s="4">
        <v>1.9E-2</v>
      </c>
      <c r="DE360" s="4">
        <v>2.1999999999999999E-2</v>
      </c>
      <c r="DF360" s="4">
        <v>0.03</v>
      </c>
      <c r="DG360" s="4">
        <v>2.7E-2</v>
      </c>
      <c r="DH360" s="4">
        <v>2.5000000000000001E-2</v>
      </c>
      <c r="DI360" s="4">
        <v>0.03</v>
      </c>
      <c r="DJ360" s="4">
        <v>2.9000000000000001E-2</v>
      </c>
      <c r="DK360" s="4">
        <v>2.9000000000000001E-2</v>
      </c>
      <c r="DL360" s="4">
        <v>2.5000000000000001E-2</v>
      </c>
      <c r="DM360" s="4">
        <v>2.5999999999999999E-2</v>
      </c>
      <c r="DN360" s="4">
        <v>2.3300000000000001E-2</v>
      </c>
    </row>
    <row r="361" spans="1:118" x14ac:dyDescent="0.45">
      <c r="A361" s="3" t="s">
        <v>31</v>
      </c>
      <c r="B361" t="s">
        <v>63</v>
      </c>
      <c r="D361" s="4">
        <v>0.108</v>
      </c>
      <c r="E361" s="4">
        <v>0.39</v>
      </c>
      <c r="F361" s="4">
        <v>0.45200000000000001</v>
      </c>
      <c r="G361" s="4">
        <v>0.309</v>
      </c>
      <c r="H361" s="4">
        <v>0.311</v>
      </c>
      <c r="I361" s="4">
        <v>0.29699999999999999</v>
      </c>
      <c r="J361" s="4">
        <v>0.29099999999999998</v>
      </c>
      <c r="K361" s="4">
        <v>0.311</v>
      </c>
      <c r="L361" s="4">
        <v>0.3</v>
      </c>
      <c r="M361" s="4">
        <v>0.435</v>
      </c>
      <c r="N361" s="4">
        <v>0.49099999999999999</v>
      </c>
      <c r="O361" s="4">
        <v>0.54300000000000004</v>
      </c>
      <c r="P361" s="4">
        <v>0.435</v>
      </c>
      <c r="Q361" s="4">
        <v>0.32</v>
      </c>
      <c r="R361" s="4">
        <v>0.48599999999999999</v>
      </c>
      <c r="S361" s="4">
        <v>0.58599999999999997</v>
      </c>
      <c r="T361" s="4">
        <v>0.38700000000000001</v>
      </c>
      <c r="U361" s="4">
        <v>0.41199999999999998</v>
      </c>
      <c r="V361" s="4">
        <v>6.37</v>
      </c>
      <c r="W361" s="4">
        <v>-0.75800000000000001</v>
      </c>
      <c r="X361" s="4">
        <v>0.46600000000000003</v>
      </c>
      <c r="Y361" s="4">
        <v>0.69899999999999995</v>
      </c>
      <c r="Z361" s="4">
        <v>0.90900000000000003</v>
      </c>
      <c r="AA361" s="4">
        <v>0.95</v>
      </c>
      <c r="AB361" s="4">
        <v>0.47399999999999998</v>
      </c>
      <c r="AC361" s="4">
        <v>1.01</v>
      </c>
      <c r="AD361" s="4">
        <v>0.50600000000000001</v>
      </c>
      <c r="AE361" s="4">
        <v>0.63700000000000001</v>
      </c>
      <c r="AF361" s="4">
        <v>0.71599999999999997</v>
      </c>
      <c r="AG361" s="4">
        <v>0.47699999999999998</v>
      </c>
      <c r="AH361" s="4">
        <v>0.38500000000000001</v>
      </c>
      <c r="AI361" s="4">
        <v>0.311</v>
      </c>
      <c r="AJ361" s="4">
        <v>0.3</v>
      </c>
      <c r="AK361" s="4">
        <v>0.29799999999999999</v>
      </c>
      <c r="AL361" s="4">
        <v>0.51400000000000001</v>
      </c>
      <c r="AM361" s="4">
        <v>0.24299999999999999</v>
      </c>
      <c r="AN361" s="4">
        <v>0.35399999999999998</v>
      </c>
      <c r="AO361" s="4">
        <v>0.33900000000000002</v>
      </c>
      <c r="AP361" s="4">
        <v>0.45500000000000002</v>
      </c>
      <c r="AQ361" s="4">
        <v>0.28999999999999998</v>
      </c>
      <c r="AR361" s="4">
        <v>0.106</v>
      </c>
      <c r="AS361" s="4">
        <v>0.435</v>
      </c>
      <c r="AT361" s="4">
        <v>0.5</v>
      </c>
      <c r="AU361" s="4">
        <v>0.44700000000000001</v>
      </c>
      <c r="AV361" s="4">
        <v>0.317</v>
      </c>
      <c r="AW361" s="4">
        <v>0.17399999999999999</v>
      </c>
      <c r="AX361" s="4">
        <v>0.49299999999999999</v>
      </c>
      <c r="AY361" s="4">
        <v>0.317</v>
      </c>
      <c r="AZ361" s="4">
        <v>-1.5</v>
      </c>
      <c r="BA361" s="4">
        <v>1.026</v>
      </c>
      <c r="BB361" s="4">
        <v>0.25800000000000001</v>
      </c>
      <c r="BC361" s="4">
        <v>0.39400000000000002</v>
      </c>
      <c r="BD361" s="4">
        <v>1.7729999999999999</v>
      </c>
      <c r="BE361" s="4">
        <v>-3.25</v>
      </c>
      <c r="BF361" s="4">
        <v>0.376</v>
      </c>
      <c r="BG361" s="4">
        <v>0.26200000000000001</v>
      </c>
      <c r="BH361" s="4">
        <v>0.94</v>
      </c>
      <c r="BI361" s="4">
        <v>2.3239999999999998</v>
      </c>
      <c r="BJ361" s="4">
        <v>0.42099999999999999</v>
      </c>
      <c r="BK361" s="4">
        <v>0.52600000000000002</v>
      </c>
      <c r="BL361" s="4">
        <v>1.0529999999999999</v>
      </c>
      <c r="BM361" s="4">
        <v>-1.29</v>
      </c>
      <c r="BN361" s="4">
        <v>3.3580000000000001</v>
      </c>
      <c r="BO361" s="4">
        <v>0.49099999999999999</v>
      </c>
      <c r="BP361" s="4">
        <v>0.76</v>
      </c>
      <c r="BQ361" s="4">
        <v>2.0150000000000001</v>
      </c>
      <c r="BR361" s="4">
        <v>0.59099999999999997</v>
      </c>
      <c r="BS361" s="4">
        <v>0.34499999999999997</v>
      </c>
      <c r="BT361" s="4">
        <v>0.42799999999999999</v>
      </c>
      <c r="BU361" s="4">
        <v>0.60699999999999998</v>
      </c>
      <c r="BV361" s="4">
        <v>0.52500000000000002</v>
      </c>
      <c r="BW361" s="4">
        <v>0.56799999999999995</v>
      </c>
      <c r="BX361" s="4">
        <v>0.78600000000000003</v>
      </c>
      <c r="BY361" s="4">
        <v>0.86299999999999999</v>
      </c>
      <c r="BZ361" s="4">
        <v>0.39300000000000002</v>
      </c>
      <c r="CA361" s="4">
        <v>0.43099999999999999</v>
      </c>
      <c r="CB361" s="4">
        <v>0.59</v>
      </c>
      <c r="CC361" s="4">
        <v>0.43</v>
      </c>
      <c r="CD361" s="4">
        <v>0.434</v>
      </c>
      <c r="CE361" s="4">
        <v>0.95799999999999996</v>
      </c>
      <c r="CF361" s="4">
        <v>0.42099999999999999</v>
      </c>
      <c r="CG361" s="4">
        <v>0.64</v>
      </c>
      <c r="CH361" s="4">
        <v>0.44</v>
      </c>
      <c r="CI361" s="4">
        <v>0.78700000000000003</v>
      </c>
      <c r="CJ361" s="4">
        <v>0.41</v>
      </c>
      <c r="CK361" s="4">
        <v>0.82</v>
      </c>
      <c r="CL361" s="4">
        <v>0.80600000000000005</v>
      </c>
      <c r="CM361" s="4">
        <v>0.25600000000000001</v>
      </c>
      <c r="CN361" s="4">
        <v>-2.7890000000000001</v>
      </c>
      <c r="CO361" s="4">
        <v>0.39800000000000002</v>
      </c>
      <c r="CP361" s="4">
        <v>0.156</v>
      </c>
      <c r="CQ361" s="4">
        <v>-0.191</v>
      </c>
      <c r="CR361" s="4">
        <v>0.13100000000000001</v>
      </c>
      <c r="CS361" s="4">
        <v>0.214</v>
      </c>
      <c r="CT361" s="4">
        <v>0.371</v>
      </c>
      <c r="CU361" s="4">
        <v>0.14599999999999999</v>
      </c>
      <c r="CV361" s="4">
        <v>-7.9000000000000001E-2</v>
      </c>
      <c r="CW361" s="4">
        <v>0.106</v>
      </c>
      <c r="CX361" s="4">
        <v>0.19900000000000001</v>
      </c>
      <c r="CY361" s="4">
        <v>9.1999999999999998E-2</v>
      </c>
      <c r="CZ361" s="4">
        <v>0.16400000000000001</v>
      </c>
      <c r="DA361" s="4">
        <v>0.14399999999999999</v>
      </c>
      <c r="DB361" s="4">
        <v>0.66300000000000003</v>
      </c>
      <c r="DC361" s="4">
        <v>6.8000000000000005E-2</v>
      </c>
      <c r="DD361" s="4">
        <v>-0.41599999999999998</v>
      </c>
      <c r="DE361" s="4">
        <v>-0.13500000000000001</v>
      </c>
      <c r="DF361" s="4">
        <v>-0.26200000000000001</v>
      </c>
      <c r="DG361" s="4">
        <v>0.108</v>
      </c>
      <c r="DH361" s="4">
        <v>0.52400000000000002</v>
      </c>
      <c r="DI361" s="4">
        <v>0.221</v>
      </c>
      <c r="DJ361" s="4">
        <v>-1.19</v>
      </c>
      <c r="DK361" s="4">
        <v>9.9000000000000005E-2</v>
      </c>
      <c r="DL361" s="4">
        <v>0.16800000000000001</v>
      </c>
      <c r="DM361" s="4">
        <v>0.40699999999999997</v>
      </c>
      <c r="DN361" s="4">
        <v>0.23769999999999999</v>
      </c>
    </row>
    <row r="362" spans="1:118" x14ac:dyDescent="0.45">
      <c r="A362" s="3" t="s">
        <v>31</v>
      </c>
      <c r="B362" t="s">
        <v>60</v>
      </c>
      <c r="H362" s="4">
        <v>3.5999999999999999E-3</v>
      </c>
      <c r="I362" s="4">
        <v>6.4999999999999997E-3</v>
      </c>
      <c r="J362" s="4">
        <v>5.9299999999999999E-2</v>
      </c>
      <c r="K362" s="4">
        <v>7.7000000000000002E-3</v>
      </c>
      <c r="L362" s="4">
        <v>1.6000000000000001E-3</v>
      </c>
      <c r="M362" s="4">
        <v>-1E-4</v>
      </c>
      <c r="N362" s="4">
        <v>-1.34E-2</v>
      </c>
      <c r="O362" s="4">
        <v>-1.38E-2</v>
      </c>
      <c r="P362" s="4">
        <v>8.2000000000000007E-3</v>
      </c>
      <c r="Q362" s="4">
        <v>2.69E-2</v>
      </c>
      <c r="R362" s="4">
        <v>2.9000000000000001E-2</v>
      </c>
      <c r="S362" s="4">
        <v>1.7100000000000001E-2</v>
      </c>
      <c r="T362" s="4">
        <v>3.6600000000000001E-2</v>
      </c>
      <c r="U362" s="4">
        <v>1.3100000000000001E-2</v>
      </c>
      <c r="V362" s="4">
        <v>3.39E-2</v>
      </c>
      <c r="W362" s="4">
        <v>1.9800000000000002E-2</v>
      </c>
      <c r="X362" s="4">
        <v>-6.8999999999999999E-3</v>
      </c>
      <c r="Y362" s="4">
        <v>9.4000000000000004E-3</v>
      </c>
      <c r="Z362" s="4">
        <v>-1.8E-3</v>
      </c>
      <c r="AA362" s="4">
        <v>-4.1000000000000003E-3</v>
      </c>
      <c r="AB362" s="4">
        <v>1.8100000000000002E-2</v>
      </c>
      <c r="AC362" s="4">
        <v>-6.1999999999999998E-3</v>
      </c>
      <c r="AD362" s="4">
        <v>-8.5000000000000006E-3</v>
      </c>
      <c r="AE362" s="4">
        <v>2.0000000000000001E-4</v>
      </c>
      <c r="AF362" s="4">
        <v>5.7000000000000002E-3</v>
      </c>
      <c r="AG362" s="4">
        <v>7.7999999999999996E-3</v>
      </c>
      <c r="AH362" s="4">
        <v>9.4999999999999998E-3</v>
      </c>
      <c r="AI362" s="4">
        <v>6.6E-3</v>
      </c>
      <c r="AJ362" s="4">
        <v>5.0000000000000001E-3</v>
      </c>
      <c r="AK362" s="4">
        <v>3.0000000000000001E-3</v>
      </c>
      <c r="AL362" s="4">
        <v>8.0000000000000004E-4</v>
      </c>
      <c r="AM362" s="4">
        <v>2.3999999999999998E-3</v>
      </c>
      <c r="AN362" s="4">
        <v>6.1000000000000004E-3</v>
      </c>
      <c r="AO362" s="4">
        <v>7.0000000000000001E-3</v>
      </c>
      <c r="AP362" s="4">
        <v>1.09E-2</v>
      </c>
      <c r="AQ362" s="4">
        <v>9.9000000000000008E-3</v>
      </c>
      <c r="AR362" s="4">
        <v>8.6E-3</v>
      </c>
      <c r="AS362" s="4">
        <v>1.23E-2</v>
      </c>
      <c r="AT362" s="4">
        <v>8.9999999999999993E-3</v>
      </c>
      <c r="AU362" s="4">
        <v>8.3999999999999995E-3</v>
      </c>
      <c r="AV362" s="4">
        <v>7.3000000000000001E-3</v>
      </c>
      <c r="AW362" s="4">
        <v>9.1999999999999998E-3</v>
      </c>
      <c r="AX362" s="4">
        <v>8.0000000000000002E-3</v>
      </c>
      <c r="AY362" s="4">
        <v>4.1799999999999997E-2</v>
      </c>
      <c r="AZ362" s="4">
        <v>4.2599999999999999E-2</v>
      </c>
      <c r="BA362" s="4">
        <v>4.9599999999999998E-2</v>
      </c>
      <c r="BB362" s="4">
        <v>5.5E-2</v>
      </c>
      <c r="BC362" s="4">
        <v>2.18E-2</v>
      </c>
      <c r="BD362" s="4">
        <v>1.7899999999999999E-2</v>
      </c>
      <c r="BE362" s="4">
        <v>3.7000000000000002E-3</v>
      </c>
      <c r="BF362" s="4">
        <v>-1.6000000000000001E-3</v>
      </c>
      <c r="BG362" s="4">
        <v>-2E-3</v>
      </c>
      <c r="BH362" s="4">
        <v>-2.5999999999999999E-3</v>
      </c>
      <c r="BI362" s="4">
        <v>-2.5999999999999999E-3</v>
      </c>
      <c r="BJ362" s="4">
        <v>-2.0000000000000001E-4</v>
      </c>
      <c r="BK362" s="4">
        <v>-2.0000000000000001E-4</v>
      </c>
      <c r="BL362" s="4">
        <v>-5.0000000000000001E-4</v>
      </c>
      <c r="BM362" s="4">
        <v>-5.0000000000000001E-4</v>
      </c>
      <c r="BN362" s="4">
        <v>-2.8999999999999998E-3</v>
      </c>
      <c r="BO362" s="4">
        <v>4.0000000000000001E-3</v>
      </c>
      <c r="BP362" s="4">
        <v>4.4000000000000003E-3</v>
      </c>
      <c r="BQ362" s="4">
        <v>4.1000000000000003E-3</v>
      </c>
      <c r="BR362" s="4">
        <v>3.8E-3</v>
      </c>
      <c r="BS362" s="4">
        <v>-3.7000000000000002E-3</v>
      </c>
      <c r="BT362" s="4">
        <v>-5.7999999999999996E-3</v>
      </c>
      <c r="BU362" s="4">
        <v>-6.3E-3</v>
      </c>
      <c r="BV362" s="4">
        <v>-7.1000000000000004E-3</v>
      </c>
      <c r="BW362" s="4">
        <v>-7.0000000000000001E-3</v>
      </c>
      <c r="BX362" s="4">
        <v>-1.6999999999999999E-3</v>
      </c>
      <c r="BY362" s="4">
        <v>-5.0000000000000001E-4</v>
      </c>
      <c r="BZ362" s="4">
        <v>1E-4</v>
      </c>
      <c r="CA362" s="4">
        <v>2.0999999999999999E-3</v>
      </c>
      <c r="CB362" s="4">
        <v>-4.0000000000000001E-3</v>
      </c>
      <c r="CC362" s="4">
        <v>-5.1000000000000004E-3</v>
      </c>
      <c r="CD362" s="4">
        <v>-2.7000000000000001E-3</v>
      </c>
      <c r="CE362" s="4">
        <v>-2.2000000000000001E-3</v>
      </c>
      <c r="CF362" s="4">
        <v>-1.1000000000000001E-3</v>
      </c>
      <c r="CG362" s="4">
        <v>-6.9999999999999999E-4</v>
      </c>
      <c r="CH362" s="4">
        <v>-2.8999999999999998E-3</v>
      </c>
      <c r="CI362" s="4">
        <v>-5.4999999999999997E-3</v>
      </c>
      <c r="CJ362" s="4">
        <v>-2.3E-3</v>
      </c>
      <c r="CK362" s="4">
        <v>-1.2999999999999999E-3</v>
      </c>
      <c r="CL362" s="4">
        <v>3.5999999999999999E-3</v>
      </c>
      <c r="CM362" s="4">
        <v>4.1000000000000003E-3</v>
      </c>
      <c r="CN362" s="4">
        <v>4.4000000000000003E-3</v>
      </c>
      <c r="CO362" s="4">
        <v>3.3E-3</v>
      </c>
      <c r="CP362" s="4">
        <v>8.0999999999999996E-3</v>
      </c>
      <c r="CQ362" s="4">
        <v>8.0999999999999996E-3</v>
      </c>
      <c r="CR362" s="4">
        <v>6.4000000000000003E-3</v>
      </c>
      <c r="CS362" s="4">
        <v>5.5999999999999999E-3</v>
      </c>
      <c r="CT362" s="4">
        <v>-4.1999999999999997E-3</v>
      </c>
      <c r="CU362" s="4">
        <v>-3.8999999999999998E-3</v>
      </c>
      <c r="CV362" s="4">
        <v>1.5E-3</v>
      </c>
      <c r="CW362" s="4">
        <v>1.49E-2</v>
      </c>
      <c r="CX362" s="4">
        <v>1.52E-2</v>
      </c>
      <c r="CY362" s="4">
        <v>1.52E-2</v>
      </c>
      <c r="CZ362" s="4">
        <v>9.1000000000000004E-3</v>
      </c>
      <c r="DA362" s="4">
        <v>-1.8E-3</v>
      </c>
      <c r="DB362" s="4">
        <v>-2E-3</v>
      </c>
      <c r="DC362" s="4">
        <v>-1.5E-3</v>
      </c>
      <c r="DD362" s="4">
        <v>4.7999999999999996E-3</v>
      </c>
      <c r="DE362" s="4">
        <v>4.5999999999999999E-3</v>
      </c>
      <c r="DF362" s="4">
        <v>1.23E-2</v>
      </c>
      <c r="DG362" s="4">
        <v>2.46E-2</v>
      </c>
      <c r="DH362" s="4">
        <v>1.9900000000000001E-2</v>
      </c>
      <c r="DI362" s="4">
        <v>1.9599999999999999E-2</v>
      </c>
      <c r="DJ362" s="4">
        <v>1.47E-2</v>
      </c>
      <c r="DK362" s="4">
        <v>1.8E-3</v>
      </c>
      <c r="DL362" s="4">
        <v>3.7000000000000002E-3</v>
      </c>
      <c r="DM362" s="4">
        <v>4.1999999999999997E-3</v>
      </c>
      <c r="DN362" s="4">
        <v>8.9999999999999998E-4</v>
      </c>
    </row>
    <row r="363" spans="1:118" x14ac:dyDescent="0.45">
      <c r="A363" s="3" t="s">
        <v>31</v>
      </c>
      <c r="B363" t="s">
        <v>61</v>
      </c>
      <c r="C363" s="4">
        <v>1.7000000000000001E-2</v>
      </c>
      <c r="D363" s="4">
        <v>1.7000000000000001E-2</v>
      </c>
      <c r="E363" s="4">
        <v>0.02</v>
      </c>
      <c r="F363" s="4">
        <v>2.1000000000000001E-2</v>
      </c>
      <c r="G363" s="4">
        <v>1.9E-2</v>
      </c>
      <c r="H363" s="4">
        <v>2.5600000000000001E-2</v>
      </c>
      <c r="I363" s="4">
        <v>2.6499999999999999E-2</v>
      </c>
      <c r="J363" s="4">
        <v>7.9299999999999995E-2</v>
      </c>
      <c r="K363" s="4">
        <v>1.9699999999999999E-2</v>
      </c>
      <c r="L363" s="4">
        <v>1.46E-2</v>
      </c>
      <c r="M363" s="4">
        <v>1.49E-2</v>
      </c>
      <c r="N363" s="4">
        <v>5.5999999999999999E-3</v>
      </c>
      <c r="O363" s="4">
        <v>3.2000000000000002E-3</v>
      </c>
      <c r="P363" s="4">
        <v>2.52E-2</v>
      </c>
      <c r="Q363" s="4">
        <v>4.3900000000000002E-2</v>
      </c>
      <c r="R363" s="4">
        <v>4.7E-2</v>
      </c>
      <c r="S363" s="4">
        <v>3.9100000000000003E-2</v>
      </c>
      <c r="T363" s="4">
        <v>5.5599999999999997E-2</v>
      </c>
      <c r="U363" s="4">
        <v>3.61E-2</v>
      </c>
      <c r="V363" s="4">
        <v>5.4899999999999997E-2</v>
      </c>
      <c r="W363" s="4">
        <v>3.8800000000000001E-2</v>
      </c>
      <c r="X363" s="4">
        <v>1.41E-2</v>
      </c>
      <c r="Y363" s="4">
        <v>2.9399999999999999E-2</v>
      </c>
      <c r="Z363" s="4">
        <v>1.8200000000000001E-2</v>
      </c>
      <c r="AA363" s="4">
        <v>1.7899999999999999E-2</v>
      </c>
      <c r="AB363" s="4">
        <v>3.8100000000000002E-2</v>
      </c>
      <c r="AC363" s="4">
        <v>1.2800000000000001E-2</v>
      </c>
      <c r="AD363" s="4">
        <v>1.6500000000000001E-2</v>
      </c>
      <c r="AE363" s="4">
        <v>2.4199999999999999E-2</v>
      </c>
      <c r="AF363" s="4">
        <v>3.1699999999999999E-2</v>
      </c>
      <c r="AG363" s="4">
        <v>3.3799999999999997E-2</v>
      </c>
      <c r="AH363" s="4">
        <v>3.3500000000000002E-2</v>
      </c>
      <c r="AI363" s="4">
        <v>3.0599999999999999E-2</v>
      </c>
      <c r="AJ363" s="4">
        <v>2.9000000000000001E-2</v>
      </c>
      <c r="AK363" s="4">
        <v>2.5999999999999999E-2</v>
      </c>
      <c r="AL363" s="4">
        <v>2.58E-2</v>
      </c>
      <c r="AM363" s="4">
        <v>2.7400000000000001E-2</v>
      </c>
      <c r="AN363" s="4">
        <v>3.2099999999999997E-2</v>
      </c>
      <c r="AO363" s="4">
        <v>3.5000000000000003E-2</v>
      </c>
      <c r="AP363" s="4">
        <v>3.8899999999999997E-2</v>
      </c>
      <c r="AQ363" s="4">
        <v>3.6900000000000002E-2</v>
      </c>
      <c r="AR363" s="4">
        <v>3.8600000000000002E-2</v>
      </c>
      <c r="AS363" s="4">
        <v>3.9300000000000002E-2</v>
      </c>
      <c r="AT363" s="4">
        <v>3.5999999999999997E-2</v>
      </c>
      <c r="AU363" s="4">
        <v>3.8399999999999997E-2</v>
      </c>
      <c r="AV363" s="4">
        <v>3.9300000000000002E-2</v>
      </c>
      <c r="AW363" s="4">
        <v>4.1200000000000001E-2</v>
      </c>
      <c r="AX363" s="4">
        <v>0.04</v>
      </c>
      <c r="AY363" s="4">
        <v>7.7799999999999994E-2</v>
      </c>
      <c r="AZ363" s="4">
        <v>8.0600000000000005E-2</v>
      </c>
      <c r="BA363" s="4">
        <v>0.1086</v>
      </c>
      <c r="BB363" s="4">
        <v>0.109</v>
      </c>
      <c r="BC363" s="4">
        <v>7.5800000000000006E-2</v>
      </c>
      <c r="BD363" s="4">
        <v>8.5900000000000004E-2</v>
      </c>
      <c r="BE363" s="4">
        <v>7.3700000000000002E-2</v>
      </c>
      <c r="BF363" s="4">
        <v>5.8400000000000001E-2</v>
      </c>
      <c r="BG363" s="4">
        <v>5.8000000000000003E-2</v>
      </c>
      <c r="BH363" s="4">
        <v>5.1400000000000001E-2</v>
      </c>
      <c r="BI363" s="4">
        <v>5.8400000000000001E-2</v>
      </c>
      <c r="BJ363" s="4">
        <v>5.4800000000000001E-2</v>
      </c>
      <c r="BK363" s="4">
        <v>4.9799999999999997E-2</v>
      </c>
      <c r="BL363" s="4">
        <v>4.8500000000000001E-2</v>
      </c>
      <c r="BM363" s="4">
        <v>5.45E-2</v>
      </c>
      <c r="BN363" s="4">
        <v>5.8099999999999999E-2</v>
      </c>
      <c r="BO363" s="4">
        <v>5.7000000000000002E-2</v>
      </c>
      <c r="BP363" s="4">
        <v>5.1400000000000001E-2</v>
      </c>
      <c r="BQ363" s="4">
        <v>4.6100000000000002E-2</v>
      </c>
      <c r="BR363" s="4">
        <v>4.6800000000000001E-2</v>
      </c>
      <c r="BS363" s="4">
        <v>3.73E-2</v>
      </c>
      <c r="BT363" s="4">
        <v>2.8199999999999999E-2</v>
      </c>
      <c r="BU363" s="4">
        <v>2.87E-2</v>
      </c>
      <c r="BV363" s="4">
        <v>2.7900000000000001E-2</v>
      </c>
      <c r="BW363" s="4">
        <v>2.5000000000000001E-2</v>
      </c>
      <c r="BX363" s="4">
        <v>3.3300000000000003E-2</v>
      </c>
      <c r="BY363" s="4">
        <v>3.5499999999999997E-2</v>
      </c>
      <c r="BZ363" s="4">
        <v>3.7100000000000001E-2</v>
      </c>
      <c r="CA363" s="4">
        <v>3.61E-2</v>
      </c>
      <c r="CB363" s="4">
        <v>2.9000000000000001E-2</v>
      </c>
      <c r="CC363" s="4">
        <v>3.09E-2</v>
      </c>
      <c r="CD363" s="4">
        <v>3.1300000000000001E-2</v>
      </c>
      <c r="CE363" s="4">
        <v>3.6799999999999999E-2</v>
      </c>
      <c r="CF363" s="4">
        <v>3.39E-2</v>
      </c>
      <c r="CG363" s="4">
        <v>3.0300000000000001E-2</v>
      </c>
      <c r="CH363" s="4">
        <v>2.81E-2</v>
      </c>
      <c r="CI363" s="4">
        <v>1.95E-2</v>
      </c>
      <c r="CJ363" s="4">
        <v>2.47E-2</v>
      </c>
      <c r="CK363" s="4">
        <v>2.5700000000000001E-2</v>
      </c>
      <c r="CL363" s="4">
        <v>2.9600000000000001E-2</v>
      </c>
      <c r="CM363" s="4">
        <v>3.7100000000000001E-2</v>
      </c>
      <c r="CN363" s="4">
        <v>3.8399999999999997E-2</v>
      </c>
      <c r="CO363" s="4">
        <v>4.1300000000000003E-2</v>
      </c>
      <c r="CP363" s="4">
        <v>4.2099999999999999E-2</v>
      </c>
      <c r="CQ363" s="4">
        <v>3.5099999999999999E-2</v>
      </c>
      <c r="CR363" s="4">
        <v>3.1399999999999997E-2</v>
      </c>
      <c r="CS363" s="4">
        <v>2.6599999999999999E-2</v>
      </c>
      <c r="CT363" s="4">
        <v>1.4800000000000001E-2</v>
      </c>
      <c r="CU363" s="4">
        <v>1.7100000000000001E-2</v>
      </c>
      <c r="CV363" s="4">
        <v>3.15E-2</v>
      </c>
      <c r="CW363" s="4">
        <v>5.0900000000000001E-2</v>
      </c>
      <c r="CX363" s="4">
        <v>4.5199999999999997E-2</v>
      </c>
      <c r="CY363" s="4">
        <v>4.2200000000000001E-2</v>
      </c>
      <c r="CZ363" s="4">
        <v>3.3099999999999997E-2</v>
      </c>
      <c r="DA363" s="4">
        <v>1.9199999999999998E-2</v>
      </c>
      <c r="DB363" s="4">
        <v>0.02</v>
      </c>
      <c r="DC363" s="4">
        <v>2.0500000000000001E-2</v>
      </c>
      <c r="DD363" s="4">
        <v>2.3800000000000002E-2</v>
      </c>
      <c r="DE363" s="4">
        <v>2.6599999999999999E-2</v>
      </c>
      <c r="DF363" s="4">
        <v>4.2299999999999997E-2</v>
      </c>
      <c r="DG363" s="4">
        <v>5.16E-2</v>
      </c>
      <c r="DH363" s="4">
        <v>4.4900000000000002E-2</v>
      </c>
      <c r="DI363" s="4">
        <v>4.9599999999999998E-2</v>
      </c>
      <c r="DJ363" s="4">
        <v>4.3700000000000003E-2</v>
      </c>
      <c r="DK363" s="4">
        <v>3.0800000000000001E-2</v>
      </c>
      <c r="DL363" s="4">
        <v>2.87E-2</v>
      </c>
      <c r="DM363" s="4">
        <v>3.0200000000000001E-2</v>
      </c>
      <c r="DN363" s="4">
        <v>2.4199999999999999E-2</v>
      </c>
    </row>
    <row r="364" spans="1:118" x14ac:dyDescent="0.45">
      <c r="A364" s="2" t="s">
        <v>32</v>
      </c>
      <c r="B364" t="s">
        <v>49</v>
      </c>
      <c r="G364">
        <v>1680</v>
      </c>
      <c r="H364">
        <v>1761</v>
      </c>
      <c r="I364">
        <v>2005</v>
      </c>
      <c r="J364">
        <v>2210</v>
      </c>
      <c r="K364">
        <v>2995</v>
      </c>
      <c r="L364">
        <v>3831</v>
      </c>
      <c r="M364">
        <v>3919</v>
      </c>
      <c r="N364">
        <v>3598</v>
      </c>
      <c r="O364">
        <v>3493</v>
      </c>
      <c r="P364">
        <v>3124</v>
      </c>
      <c r="Q364">
        <v>3309</v>
      </c>
      <c r="R364">
        <v>2581</v>
      </c>
      <c r="S364">
        <v>3018</v>
      </c>
      <c r="T364">
        <v>2731</v>
      </c>
      <c r="U364">
        <v>2811</v>
      </c>
      <c r="V364">
        <v>3393</v>
      </c>
      <c r="W364">
        <v>3852</v>
      </c>
      <c r="X364">
        <v>2757</v>
      </c>
      <c r="Y364">
        <v>3033</v>
      </c>
      <c r="Z364">
        <v>2369</v>
      </c>
      <c r="AA364">
        <v>2356</v>
      </c>
      <c r="AB364">
        <v>2375</v>
      </c>
      <c r="AC364">
        <v>2449</v>
      </c>
      <c r="AD364">
        <v>637</v>
      </c>
      <c r="AE364">
        <v>534</v>
      </c>
      <c r="AF364">
        <v>746</v>
      </c>
      <c r="AG364">
        <v>957</v>
      </c>
      <c r="AH364">
        <v>1263</v>
      </c>
      <c r="AI364">
        <v>1632</v>
      </c>
      <c r="AJ364">
        <v>1836</v>
      </c>
      <c r="AK364">
        <v>1798</v>
      </c>
      <c r="AL364">
        <v>1431</v>
      </c>
      <c r="AM364">
        <v>1748</v>
      </c>
      <c r="AN364">
        <v>1919</v>
      </c>
      <c r="AO364">
        <v>1982</v>
      </c>
      <c r="AP364">
        <v>2199</v>
      </c>
      <c r="AQ364">
        <v>2243</v>
      </c>
      <c r="AR364">
        <v>2784</v>
      </c>
      <c r="AS364">
        <v>2410</v>
      </c>
      <c r="AT364">
        <v>2274</v>
      </c>
      <c r="AU364">
        <v>2489</v>
      </c>
      <c r="AV364">
        <v>2365</v>
      </c>
      <c r="AW364">
        <v>2512</v>
      </c>
      <c r="AX364">
        <v>2293</v>
      </c>
      <c r="AY364">
        <v>2378</v>
      </c>
      <c r="AZ364">
        <v>2136</v>
      </c>
      <c r="BA364">
        <v>2184</v>
      </c>
      <c r="BB364">
        <v>2320</v>
      </c>
      <c r="BC364">
        <v>2195</v>
      </c>
      <c r="BD364">
        <v>1474</v>
      </c>
      <c r="BE364">
        <v>1949</v>
      </c>
      <c r="BF364">
        <v>2102</v>
      </c>
      <c r="BG364">
        <v>2223</v>
      </c>
      <c r="BH364">
        <v>2071</v>
      </c>
      <c r="BI364">
        <v>1951</v>
      </c>
      <c r="BJ364">
        <v>2111</v>
      </c>
      <c r="BK364">
        <v>2108</v>
      </c>
      <c r="BL364">
        <v>2047</v>
      </c>
      <c r="BM364">
        <v>1714</v>
      </c>
      <c r="BN364">
        <v>1614</v>
      </c>
      <c r="BO364">
        <v>1568</v>
      </c>
      <c r="BP364">
        <v>1851</v>
      </c>
      <c r="BQ364">
        <v>1762</v>
      </c>
      <c r="BR364">
        <v>1670</v>
      </c>
      <c r="BS364">
        <v>1727</v>
      </c>
      <c r="BT364">
        <v>2218</v>
      </c>
      <c r="BU364">
        <v>2154</v>
      </c>
      <c r="BV364">
        <v>2423</v>
      </c>
      <c r="BW364">
        <v>2619</v>
      </c>
      <c r="BX364">
        <v>2696</v>
      </c>
      <c r="BY364">
        <v>2782</v>
      </c>
      <c r="BZ364">
        <v>2714</v>
      </c>
      <c r="CA364">
        <v>3140</v>
      </c>
      <c r="CB364">
        <v>3215</v>
      </c>
      <c r="CC364">
        <v>3273</v>
      </c>
      <c r="CD364">
        <v>3434</v>
      </c>
      <c r="CE364">
        <v>3518</v>
      </c>
      <c r="CF364">
        <v>3863</v>
      </c>
      <c r="CG364">
        <v>3635</v>
      </c>
      <c r="CH364">
        <v>3224</v>
      </c>
      <c r="CI364">
        <v>3872</v>
      </c>
      <c r="CJ364">
        <v>3828</v>
      </c>
      <c r="CK364">
        <v>3770</v>
      </c>
      <c r="CL364">
        <v>4108</v>
      </c>
      <c r="CM364">
        <v>4591</v>
      </c>
      <c r="CN364">
        <v>5010</v>
      </c>
      <c r="CO364">
        <v>5086</v>
      </c>
      <c r="CP364">
        <v>5248</v>
      </c>
      <c r="CQ364">
        <v>4943</v>
      </c>
      <c r="CR364">
        <v>4632</v>
      </c>
      <c r="CS364">
        <v>5222</v>
      </c>
      <c r="CT364">
        <v>5361</v>
      </c>
      <c r="CU364">
        <v>5384</v>
      </c>
      <c r="CV364">
        <v>3482</v>
      </c>
      <c r="CW364">
        <v>3850</v>
      </c>
      <c r="CX364">
        <v>3516</v>
      </c>
      <c r="CY364">
        <v>4356</v>
      </c>
      <c r="CZ364">
        <v>4711</v>
      </c>
      <c r="DA364">
        <v>4869</v>
      </c>
      <c r="DB364">
        <v>4628</v>
      </c>
      <c r="DC364">
        <v>4663</v>
      </c>
      <c r="DD364">
        <v>5305</v>
      </c>
      <c r="DE364">
        <v>5205</v>
      </c>
      <c r="DF364">
        <v>4566</v>
      </c>
      <c r="DG364">
        <v>4806</v>
      </c>
      <c r="DH364">
        <v>4575</v>
      </c>
      <c r="DI364">
        <v>4038</v>
      </c>
      <c r="DJ364">
        <v>3968</v>
      </c>
      <c r="DK364">
        <v>4342</v>
      </c>
      <c r="DL364">
        <v>4878</v>
      </c>
      <c r="DM364">
        <v>4509</v>
      </c>
      <c r="DN364">
        <v>5411</v>
      </c>
    </row>
    <row r="365" spans="1:118" x14ac:dyDescent="0.45">
      <c r="A365" s="2" t="s">
        <v>32</v>
      </c>
      <c r="B365" t="s">
        <v>50</v>
      </c>
      <c r="K365" s="4">
        <v>0.78320000000000001</v>
      </c>
      <c r="L365" s="4">
        <v>1.1760999999999999</v>
      </c>
      <c r="M365" s="4">
        <v>0.9546</v>
      </c>
      <c r="N365" s="4">
        <v>0.62819999999999998</v>
      </c>
      <c r="O365" s="4">
        <v>0.16639999999999999</v>
      </c>
      <c r="P365" s="4">
        <v>-0.18479999999999999</v>
      </c>
      <c r="Q365" s="4">
        <v>-0.1555</v>
      </c>
      <c r="R365" s="4">
        <v>-0.28260000000000002</v>
      </c>
      <c r="S365" s="4">
        <v>-0.1361</v>
      </c>
      <c r="T365" s="4">
        <v>-0.12570000000000001</v>
      </c>
      <c r="U365" s="4">
        <v>-0.15060000000000001</v>
      </c>
      <c r="V365" s="4">
        <v>0.3145</v>
      </c>
      <c r="W365" s="4">
        <v>0.27660000000000001</v>
      </c>
      <c r="X365" s="4">
        <v>9.7000000000000003E-3</v>
      </c>
      <c r="Y365" s="4">
        <v>7.9200000000000007E-2</v>
      </c>
      <c r="Z365" s="4">
        <v>-0.3019</v>
      </c>
      <c r="AA365" s="4">
        <v>-0.38840000000000002</v>
      </c>
      <c r="AB365" s="4">
        <v>-0.13880000000000001</v>
      </c>
      <c r="AC365" s="4">
        <v>-0.19270000000000001</v>
      </c>
      <c r="AD365" s="4">
        <v>-0.73099999999999998</v>
      </c>
      <c r="AE365" s="4">
        <v>-0.7732</v>
      </c>
      <c r="AF365" s="4">
        <v>-0.68579999999999997</v>
      </c>
      <c r="AG365" s="4">
        <v>-0.60929999999999995</v>
      </c>
      <c r="AH365" s="4">
        <v>0.98229999999999995</v>
      </c>
      <c r="AI365" s="4">
        <v>2.0543</v>
      </c>
      <c r="AJ365" s="4">
        <v>1.4601999999999999</v>
      </c>
      <c r="AK365" s="4">
        <v>0.87949999999999995</v>
      </c>
      <c r="AL365" s="4">
        <v>0.1328</v>
      </c>
      <c r="AM365" s="4">
        <v>7.1099999999999997E-2</v>
      </c>
      <c r="AN365" s="4">
        <v>4.5100000000000001E-2</v>
      </c>
      <c r="AO365" s="4">
        <v>0.1021</v>
      </c>
      <c r="AP365" s="4">
        <v>0.5373</v>
      </c>
      <c r="AQ365" s="4">
        <v>0.28320000000000001</v>
      </c>
      <c r="AR365" s="4">
        <v>0.45119999999999999</v>
      </c>
      <c r="AS365" s="4">
        <v>0.21629999999999999</v>
      </c>
      <c r="AT365" s="4">
        <v>3.39E-2</v>
      </c>
      <c r="AU365" s="4">
        <v>0.10979999999999999</v>
      </c>
      <c r="AV365" s="4">
        <v>-0.1507</v>
      </c>
      <c r="AW365" s="4">
        <v>4.2099999999999999E-2</v>
      </c>
      <c r="AX365" s="4">
        <v>8.3000000000000001E-3</v>
      </c>
      <c r="AY365" s="4">
        <v>-4.4600000000000001E-2</v>
      </c>
      <c r="AZ365" s="4">
        <v>-9.69E-2</v>
      </c>
      <c r="BA365" s="4">
        <v>-0.13039999999999999</v>
      </c>
      <c r="BB365" s="4">
        <v>1.1900000000000001E-2</v>
      </c>
      <c r="BC365" s="4">
        <v>-7.6899999999999996E-2</v>
      </c>
      <c r="BD365" s="4">
        <v>-0.30980000000000002</v>
      </c>
      <c r="BE365" s="4">
        <v>-0.1079</v>
      </c>
      <c r="BF365" s="4">
        <v>-9.4E-2</v>
      </c>
      <c r="BG365" s="4">
        <v>1.2699999999999999E-2</v>
      </c>
      <c r="BH365" s="4">
        <v>0.40539999999999998</v>
      </c>
      <c r="BI365" s="4">
        <v>1.1000000000000001E-3</v>
      </c>
      <c r="BJ365" s="4">
        <v>4.3E-3</v>
      </c>
      <c r="BK365" s="4">
        <v>-5.1900000000000002E-2</v>
      </c>
      <c r="BL365" s="4">
        <v>-1.1599999999999999E-2</v>
      </c>
      <c r="BM365" s="4">
        <v>-0.1216</v>
      </c>
      <c r="BN365" s="4">
        <v>-0.23549999999999999</v>
      </c>
      <c r="BO365" s="4">
        <v>-0.25590000000000002</v>
      </c>
      <c r="BP365" s="4">
        <v>-9.6100000000000005E-2</v>
      </c>
      <c r="BQ365" s="4">
        <v>2.8500000000000001E-2</v>
      </c>
      <c r="BR365" s="4">
        <v>3.4700000000000002E-2</v>
      </c>
      <c r="BS365" s="4">
        <v>0.1011</v>
      </c>
      <c r="BT365" s="4">
        <v>0.19850000000000001</v>
      </c>
      <c r="BU365" s="4">
        <v>0.222</v>
      </c>
      <c r="BV365" s="4">
        <v>0.45090000000000002</v>
      </c>
      <c r="BW365" s="4">
        <v>0.51659999999999995</v>
      </c>
      <c r="BX365" s="4">
        <v>0.21560000000000001</v>
      </c>
      <c r="BY365" s="4">
        <v>0.29199999999999998</v>
      </c>
      <c r="BZ365" s="4">
        <v>0.1201</v>
      </c>
      <c r="CA365" s="4">
        <v>0.1991</v>
      </c>
      <c r="CB365" s="4">
        <v>0.19259999999999999</v>
      </c>
      <c r="CC365" s="4">
        <v>0.17649999999999999</v>
      </c>
      <c r="CD365" s="4">
        <v>0.26519999999999999</v>
      </c>
      <c r="CE365" s="4">
        <v>0.1202</v>
      </c>
      <c r="CF365" s="4">
        <v>0.2014</v>
      </c>
      <c r="CG365" s="4">
        <v>0.1104</v>
      </c>
      <c r="CH365" s="4">
        <v>-6.1199999999999997E-2</v>
      </c>
      <c r="CI365" s="4">
        <v>0.1007</v>
      </c>
      <c r="CJ365" s="4">
        <v>-9.1999999999999998E-3</v>
      </c>
      <c r="CK365" s="4">
        <v>3.73E-2</v>
      </c>
      <c r="CL365" s="4">
        <v>0.27439999999999998</v>
      </c>
      <c r="CM365" s="4">
        <v>0.1857</v>
      </c>
      <c r="CN365" s="4">
        <v>0.30890000000000001</v>
      </c>
      <c r="CO365" s="4">
        <v>0.34889999999999999</v>
      </c>
      <c r="CP365" s="4">
        <v>0.27739999999999998</v>
      </c>
      <c r="CQ365" s="4">
        <v>7.6799999999999993E-2</v>
      </c>
      <c r="CR365" s="4">
        <v>-7.5399999999999995E-2</v>
      </c>
      <c r="CS365" s="4">
        <v>2.6800000000000001E-2</v>
      </c>
      <c r="CT365" s="4">
        <v>2.1600000000000001E-2</v>
      </c>
      <c r="CU365" s="4">
        <v>8.9099999999999999E-2</v>
      </c>
      <c r="CV365" s="4">
        <v>-0.2482</v>
      </c>
      <c r="CW365" s="4">
        <v>-0.26269999999999999</v>
      </c>
      <c r="CX365" s="4">
        <v>-0.34410000000000002</v>
      </c>
      <c r="CY365" s="4">
        <v>-0.191</v>
      </c>
      <c r="CZ365" s="4">
        <v>0.35270000000000001</v>
      </c>
      <c r="DA365" s="4">
        <v>0.2646</v>
      </c>
      <c r="DB365" s="4">
        <v>0.31609999999999999</v>
      </c>
      <c r="DC365" s="4">
        <v>7.0599999999999996E-2</v>
      </c>
      <c r="DD365" s="4">
        <v>0.12609999999999999</v>
      </c>
      <c r="DE365" s="4">
        <v>6.9000000000000006E-2</v>
      </c>
      <c r="DF365" s="4">
        <v>-1.3299999999999999E-2</v>
      </c>
      <c r="DG365" s="4">
        <v>3.0499999999999999E-2</v>
      </c>
      <c r="DH365" s="4">
        <v>-0.13750000000000001</v>
      </c>
      <c r="DI365" s="4">
        <v>-0.22420000000000001</v>
      </c>
      <c r="DJ365" s="4">
        <v>-0.13100000000000001</v>
      </c>
      <c r="DK365" s="4">
        <v>-9.64E-2</v>
      </c>
      <c r="DL365" s="4">
        <v>6.6100000000000006E-2</v>
      </c>
      <c r="DM365" s="4">
        <v>0.11650000000000001</v>
      </c>
      <c r="DN365" s="4">
        <v>0.11650000000000001</v>
      </c>
    </row>
    <row r="366" spans="1:118" x14ac:dyDescent="0.45">
      <c r="A366" s="2" t="s">
        <v>32</v>
      </c>
      <c r="B366" t="s">
        <v>51</v>
      </c>
      <c r="C366">
        <v>-56</v>
      </c>
      <c r="G366">
        <v>1742</v>
      </c>
      <c r="H366">
        <v>1477</v>
      </c>
      <c r="I366">
        <v>1714</v>
      </c>
      <c r="J366">
        <v>2738</v>
      </c>
      <c r="K366">
        <v>3315</v>
      </c>
      <c r="L366">
        <v>4162</v>
      </c>
      <c r="M366">
        <v>4229</v>
      </c>
      <c r="N366">
        <v>3745</v>
      </c>
      <c r="O366">
        <v>3664</v>
      </c>
      <c r="P366">
        <v>3213</v>
      </c>
      <c r="Q366">
        <v>3281</v>
      </c>
      <c r="R366">
        <v>2125</v>
      </c>
      <c r="S366">
        <v>3120</v>
      </c>
      <c r="T366">
        <v>2976</v>
      </c>
      <c r="U366">
        <v>3034</v>
      </c>
      <c r="V366">
        <v>3641</v>
      </c>
      <c r="W366">
        <v>4127</v>
      </c>
      <c r="X366">
        <v>2498</v>
      </c>
      <c r="Y366">
        <v>3120</v>
      </c>
      <c r="Z366">
        <v>2338</v>
      </c>
      <c r="AA366">
        <v>2589</v>
      </c>
      <c r="AB366">
        <v>2700</v>
      </c>
      <c r="AC366">
        <v>2647</v>
      </c>
      <c r="AD366">
        <v>184</v>
      </c>
      <c r="AE366">
        <v>644</v>
      </c>
      <c r="AF366">
        <v>978</v>
      </c>
      <c r="AG366">
        <v>1105</v>
      </c>
      <c r="AH366">
        <v>1436</v>
      </c>
      <c r="AI366">
        <v>1353</v>
      </c>
      <c r="AJ366">
        <v>2155</v>
      </c>
      <c r="AK366">
        <v>2091</v>
      </c>
      <c r="AL366">
        <v>1722</v>
      </c>
      <c r="AM366">
        <v>1770</v>
      </c>
      <c r="AN366">
        <v>2091</v>
      </c>
      <c r="AO366">
        <v>2077</v>
      </c>
      <c r="AP366">
        <v>2276</v>
      </c>
      <c r="AQ366">
        <v>2050</v>
      </c>
      <c r="AR366">
        <v>2743</v>
      </c>
      <c r="AS366">
        <v>2526</v>
      </c>
      <c r="AT366">
        <v>2391</v>
      </c>
      <c r="AU366">
        <v>2625</v>
      </c>
      <c r="AV366">
        <v>2655</v>
      </c>
      <c r="AW366">
        <v>2720</v>
      </c>
      <c r="AX366">
        <v>2577</v>
      </c>
      <c r="AY366">
        <v>2679</v>
      </c>
      <c r="AZ366">
        <v>2414</v>
      </c>
      <c r="BA366">
        <v>2388</v>
      </c>
      <c r="BB366">
        <v>2518</v>
      </c>
      <c r="BC366">
        <v>2329</v>
      </c>
      <c r="BD366">
        <v>1659</v>
      </c>
      <c r="BE366">
        <v>1977</v>
      </c>
      <c r="BF366">
        <v>2303</v>
      </c>
      <c r="BG366">
        <v>2340</v>
      </c>
      <c r="BH366">
        <v>2494</v>
      </c>
      <c r="BI366">
        <v>2322</v>
      </c>
      <c r="BJ366">
        <v>2479</v>
      </c>
      <c r="BK366">
        <v>2423</v>
      </c>
      <c r="BL366">
        <v>2390</v>
      </c>
      <c r="BM366">
        <v>1850</v>
      </c>
      <c r="BN366">
        <v>1593</v>
      </c>
      <c r="BO366">
        <v>1659</v>
      </c>
      <c r="BP366">
        <v>2141</v>
      </c>
      <c r="BQ366">
        <v>2159</v>
      </c>
      <c r="BR366">
        <v>2125</v>
      </c>
      <c r="BS366">
        <v>2011</v>
      </c>
      <c r="BT366">
        <v>2505</v>
      </c>
      <c r="BU366">
        <v>2402</v>
      </c>
      <c r="BV366">
        <v>2760</v>
      </c>
      <c r="BW366">
        <v>3037</v>
      </c>
      <c r="BX366">
        <v>3124</v>
      </c>
      <c r="BY366">
        <v>3080</v>
      </c>
      <c r="BZ366">
        <v>3108</v>
      </c>
      <c r="CA366">
        <v>3670</v>
      </c>
      <c r="CB366">
        <v>3653</v>
      </c>
      <c r="CC366">
        <v>3525</v>
      </c>
      <c r="CD366">
        <v>3862</v>
      </c>
      <c r="CE366">
        <v>3982</v>
      </c>
      <c r="CF366">
        <v>4260</v>
      </c>
      <c r="CG366">
        <v>4071</v>
      </c>
      <c r="CH366">
        <v>3706</v>
      </c>
      <c r="CI366">
        <v>4376</v>
      </c>
      <c r="CJ366">
        <v>4357</v>
      </c>
      <c r="CK366">
        <v>4239</v>
      </c>
      <c r="CL366">
        <v>4668</v>
      </c>
      <c r="CM366">
        <v>5080</v>
      </c>
      <c r="CN366">
        <v>5539</v>
      </c>
      <c r="CO366">
        <v>5628</v>
      </c>
      <c r="CP366">
        <v>5907</v>
      </c>
      <c r="CQ366">
        <v>4700</v>
      </c>
      <c r="CR366">
        <v>5117</v>
      </c>
      <c r="CS366">
        <v>5695</v>
      </c>
      <c r="CT366">
        <v>5871</v>
      </c>
      <c r="CU366">
        <v>5821</v>
      </c>
      <c r="CV366">
        <v>4046</v>
      </c>
      <c r="CW366">
        <v>4321</v>
      </c>
      <c r="CX366">
        <v>4065</v>
      </c>
      <c r="CY366">
        <v>5016</v>
      </c>
      <c r="CZ366">
        <v>5380</v>
      </c>
      <c r="DA366">
        <v>5544</v>
      </c>
      <c r="DB366">
        <v>5238</v>
      </c>
      <c r="DC366">
        <v>5214</v>
      </c>
      <c r="DD366">
        <v>5814</v>
      </c>
      <c r="DE366">
        <v>5841</v>
      </c>
      <c r="DF366">
        <v>5184</v>
      </c>
      <c r="DG366">
        <v>5283</v>
      </c>
      <c r="DH366">
        <v>5176</v>
      </c>
      <c r="DI366">
        <v>4653</v>
      </c>
      <c r="DJ366">
        <v>4456</v>
      </c>
      <c r="DK366">
        <v>4809</v>
      </c>
      <c r="DL366">
        <v>5397</v>
      </c>
      <c r="DM366">
        <v>4955</v>
      </c>
      <c r="DN366">
        <v>5857</v>
      </c>
    </row>
    <row r="367" spans="1:118" x14ac:dyDescent="0.45">
      <c r="A367" s="2" t="s">
        <v>32</v>
      </c>
      <c r="B367" t="s">
        <v>52</v>
      </c>
      <c r="G367">
        <v>9.23</v>
      </c>
      <c r="H367">
        <v>11.7</v>
      </c>
      <c r="I367">
        <v>13.77</v>
      </c>
      <c r="J367">
        <v>13.85</v>
      </c>
      <c r="K367">
        <v>14.32</v>
      </c>
      <c r="L367">
        <v>14.73</v>
      </c>
      <c r="M367">
        <v>13.86</v>
      </c>
      <c r="N367">
        <v>15.63</v>
      </c>
      <c r="O367">
        <v>17.36</v>
      </c>
      <c r="P367">
        <v>10.83</v>
      </c>
      <c r="Q367">
        <v>11.47</v>
      </c>
      <c r="R367">
        <v>8.8000000000000007</v>
      </c>
      <c r="S367">
        <v>10.199999999999999</v>
      </c>
      <c r="T367">
        <v>15.89</v>
      </c>
      <c r="U367">
        <v>17.64</v>
      </c>
      <c r="V367">
        <v>16.260000000000002</v>
      </c>
      <c r="W367">
        <v>19.27</v>
      </c>
      <c r="X367">
        <v>14.29</v>
      </c>
      <c r="Y367">
        <v>19.14</v>
      </c>
      <c r="Z367">
        <v>18.62</v>
      </c>
      <c r="AA367">
        <v>-760.04</v>
      </c>
      <c r="AB367">
        <v>109.94</v>
      </c>
      <c r="AC367">
        <v>-51.99</v>
      </c>
      <c r="AD367">
        <v>-1.63</v>
      </c>
      <c r="AE367">
        <v>-1.75</v>
      </c>
      <c r="AF367">
        <v>-2.35</v>
      </c>
      <c r="AG367">
        <v>-4.04</v>
      </c>
      <c r="AH367">
        <v>14.38</v>
      </c>
      <c r="AI367">
        <v>18.78</v>
      </c>
      <c r="AJ367">
        <v>29.66</v>
      </c>
      <c r="AK367">
        <v>25.72</v>
      </c>
      <c r="AL367">
        <v>18.77</v>
      </c>
      <c r="AM367">
        <v>13.95</v>
      </c>
      <c r="AN367">
        <v>12.01</v>
      </c>
      <c r="AO367">
        <v>9.94</v>
      </c>
      <c r="AP367">
        <v>-5.78</v>
      </c>
      <c r="AQ367">
        <v>-6.9</v>
      </c>
      <c r="AR367">
        <v>-8.41</v>
      </c>
      <c r="AS367">
        <v>-6.84</v>
      </c>
      <c r="AT367">
        <v>9.34</v>
      </c>
      <c r="AU367">
        <v>14.62</v>
      </c>
      <c r="AV367">
        <v>12.23</v>
      </c>
      <c r="AW367">
        <v>12.42</v>
      </c>
      <c r="AX367">
        <v>10.29</v>
      </c>
      <c r="AY367">
        <v>9.4</v>
      </c>
      <c r="AZ367">
        <v>8.61</v>
      </c>
      <c r="BA367">
        <v>12.27</v>
      </c>
      <c r="BB367">
        <v>37.24</v>
      </c>
      <c r="BC367">
        <v>106.55</v>
      </c>
      <c r="BD367">
        <v>-121.8</v>
      </c>
      <c r="BE367">
        <v>31.18</v>
      </c>
      <c r="BF367">
        <v>12.08</v>
      </c>
      <c r="BG367">
        <v>11.27</v>
      </c>
      <c r="BH367">
        <v>9.7200000000000006</v>
      </c>
      <c r="BI367">
        <v>12.91</v>
      </c>
      <c r="BJ367">
        <v>13.74</v>
      </c>
      <c r="BK367">
        <v>13.94</v>
      </c>
      <c r="BL367">
        <v>14.76</v>
      </c>
      <c r="BM367">
        <v>16.45</v>
      </c>
      <c r="BN367">
        <v>38.520000000000003</v>
      </c>
      <c r="BO367">
        <v>42.73</v>
      </c>
      <c r="BP367">
        <v>32.409999999999997</v>
      </c>
      <c r="BQ367">
        <v>16.010000000000002</v>
      </c>
      <c r="BR367">
        <v>10.41</v>
      </c>
      <c r="BS367">
        <v>30.89</v>
      </c>
      <c r="BT367">
        <v>30.64</v>
      </c>
      <c r="BU367">
        <v>20.51</v>
      </c>
      <c r="BV367">
        <v>19.25</v>
      </c>
      <c r="BW367">
        <v>10.43</v>
      </c>
      <c r="BX367">
        <v>11.26</v>
      </c>
      <c r="BY367">
        <v>10.36</v>
      </c>
      <c r="BZ367">
        <v>10.35</v>
      </c>
      <c r="CA367">
        <v>11.14</v>
      </c>
      <c r="CB367">
        <v>11.39</v>
      </c>
      <c r="CC367">
        <v>10.220000000000001</v>
      </c>
      <c r="CD367">
        <v>9.99</v>
      </c>
      <c r="CE367">
        <v>10.61</v>
      </c>
      <c r="CF367">
        <v>10.89</v>
      </c>
      <c r="CG367">
        <v>15.4</v>
      </c>
      <c r="CH367">
        <v>13.09</v>
      </c>
      <c r="CI367">
        <v>24.96</v>
      </c>
      <c r="CJ367">
        <v>31.35</v>
      </c>
      <c r="CK367">
        <v>18.989999999999998</v>
      </c>
      <c r="CL367">
        <v>33.9</v>
      </c>
      <c r="CM367">
        <v>24.66</v>
      </c>
      <c r="CN367">
        <v>24.01</v>
      </c>
      <c r="CO367">
        <v>22.15</v>
      </c>
      <c r="CP367">
        <v>16.45</v>
      </c>
      <c r="CQ367">
        <v>12.64</v>
      </c>
      <c r="CR367">
        <v>10.39</v>
      </c>
      <c r="CS367">
        <v>12.42</v>
      </c>
      <c r="CT367">
        <v>12.22</v>
      </c>
      <c r="CU367">
        <v>12.66</v>
      </c>
      <c r="CV367">
        <v>13.26</v>
      </c>
      <c r="CW367">
        <v>12.67</v>
      </c>
      <c r="CX367">
        <v>11.57</v>
      </c>
      <c r="CY367">
        <v>12.14</v>
      </c>
      <c r="CZ367">
        <v>9.59</v>
      </c>
      <c r="DA367">
        <v>9.65</v>
      </c>
      <c r="DB367">
        <v>11.02</v>
      </c>
      <c r="DC367">
        <v>11.03</v>
      </c>
      <c r="DD367">
        <v>12.19</v>
      </c>
      <c r="DE367">
        <v>15.81</v>
      </c>
      <c r="DF367">
        <v>15.44</v>
      </c>
      <c r="DG367">
        <v>41.43</v>
      </c>
      <c r="DH367">
        <v>-5083.59</v>
      </c>
      <c r="DI367">
        <v>-43.51</v>
      </c>
      <c r="DJ367">
        <v>-46.85</v>
      </c>
      <c r="DK367">
        <v>123.01</v>
      </c>
      <c r="DL367">
        <v>29.96</v>
      </c>
      <c r="DM367">
        <v>16.55</v>
      </c>
      <c r="DN367">
        <v>20.14</v>
      </c>
    </row>
    <row r="368" spans="1:118" x14ac:dyDescent="0.45">
      <c r="A368" s="2" t="s">
        <v>32</v>
      </c>
      <c r="B368" t="s">
        <v>53</v>
      </c>
      <c r="G368">
        <v>0.51</v>
      </c>
      <c r="H368">
        <v>0.53</v>
      </c>
      <c r="I368">
        <v>0.6</v>
      </c>
      <c r="J368">
        <v>0.65</v>
      </c>
      <c r="K368">
        <v>1</v>
      </c>
      <c r="L368">
        <v>1.27</v>
      </c>
      <c r="M368">
        <v>1.33</v>
      </c>
      <c r="N368">
        <v>1.27</v>
      </c>
      <c r="O368">
        <v>1.1499999999999999</v>
      </c>
      <c r="P368">
        <v>1</v>
      </c>
      <c r="Q368">
        <v>1.06</v>
      </c>
      <c r="R368">
        <v>0.82</v>
      </c>
      <c r="S368">
        <v>0.93</v>
      </c>
      <c r="T368">
        <v>0.87</v>
      </c>
      <c r="U368">
        <v>0.88</v>
      </c>
      <c r="V368">
        <v>1.05</v>
      </c>
      <c r="W368">
        <v>1.21</v>
      </c>
      <c r="X368">
        <v>0.85</v>
      </c>
      <c r="Y368">
        <v>0.93</v>
      </c>
      <c r="Z368">
        <v>0.72</v>
      </c>
      <c r="AA368">
        <v>0.71</v>
      </c>
      <c r="AB368">
        <v>0.72</v>
      </c>
      <c r="AC368">
        <v>0.74</v>
      </c>
      <c r="AD368">
        <v>0.19</v>
      </c>
      <c r="AE368">
        <v>0.16</v>
      </c>
      <c r="AF368">
        <v>0.23</v>
      </c>
      <c r="AG368">
        <v>0.28999999999999998</v>
      </c>
      <c r="AH368">
        <v>0.39</v>
      </c>
      <c r="AI368">
        <v>0.57999999999999996</v>
      </c>
      <c r="AJ368">
        <v>0.66</v>
      </c>
      <c r="AK368">
        <v>0.66</v>
      </c>
      <c r="AL368">
        <v>0.55000000000000004</v>
      </c>
      <c r="AM368">
        <v>0.64</v>
      </c>
      <c r="AN368">
        <v>0.69</v>
      </c>
      <c r="AO368">
        <v>0.74</v>
      </c>
      <c r="AP368">
        <v>0.83</v>
      </c>
      <c r="AQ368">
        <v>0.86</v>
      </c>
      <c r="AR368">
        <v>1.07</v>
      </c>
      <c r="AS368">
        <v>0.93</v>
      </c>
      <c r="AT368">
        <v>0.86</v>
      </c>
      <c r="AU368">
        <v>0.99</v>
      </c>
      <c r="AV368">
        <v>0.93</v>
      </c>
      <c r="AW368">
        <v>0.99</v>
      </c>
      <c r="AX368">
        <v>0.9</v>
      </c>
      <c r="AY368">
        <v>0.89</v>
      </c>
      <c r="AZ368">
        <v>0.79</v>
      </c>
      <c r="BA368">
        <v>0.8</v>
      </c>
      <c r="BB368">
        <v>0.86</v>
      </c>
      <c r="BC368">
        <v>0.82</v>
      </c>
      <c r="BD368">
        <v>0.55000000000000004</v>
      </c>
      <c r="BE368">
        <v>0.72</v>
      </c>
      <c r="BF368">
        <v>0.76</v>
      </c>
      <c r="BG368">
        <v>0.78</v>
      </c>
      <c r="BH368">
        <v>0.72</v>
      </c>
      <c r="BI368">
        <v>0.66</v>
      </c>
      <c r="BJ368">
        <v>0.69</v>
      </c>
      <c r="BK368">
        <v>0.67</v>
      </c>
      <c r="BL368">
        <v>0.63</v>
      </c>
      <c r="BM368">
        <v>0.52</v>
      </c>
      <c r="BN368">
        <v>0.45</v>
      </c>
      <c r="BO368">
        <v>0.4</v>
      </c>
      <c r="BP368">
        <v>0.44</v>
      </c>
      <c r="BQ368">
        <v>0.39</v>
      </c>
      <c r="BR368">
        <v>0.37</v>
      </c>
      <c r="BS368">
        <v>0.38</v>
      </c>
      <c r="BT368">
        <v>0.48</v>
      </c>
      <c r="BU368">
        <v>0.46</v>
      </c>
      <c r="BV368">
        <v>0.51</v>
      </c>
      <c r="BW368">
        <v>0.55000000000000004</v>
      </c>
      <c r="BX368">
        <v>0.56000000000000005</v>
      </c>
      <c r="BY368">
        <v>0.56000000000000005</v>
      </c>
      <c r="BZ368">
        <v>0.54</v>
      </c>
      <c r="CA368">
        <v>0.62</v>
      </c>
      <c r="CB368">
        <v>0.63</v>
      </c>
      <c r="CC368">
        <v>0.64</v>
      </c>
      <c r="CD368">
        <v>0.67</v>
      </c>
      <c r="CE368">
        <v>0.7</v>
      </c>
      <c r="CF368">
        <v>0.78</v>
      </c>
      <c r="CG368">
        <v>0.74</v>
      </c>
      <c r="CH368">
        <v>0.66</v>
      </c>
      <c r="CI368">
        <v>0.96</v>
      </c>
      <c r="CJ368">
        <v>0.94</v>
      </c>
      <c r="CK368">
        <v>0.91</v>
      </c>
      <c r="CL368">
        <v>1.03</v>
      </c>
      <c r="CM368">
        <v>1.08</v>
      </c>
      <c r="CN368">
        <v>1.1000000000000001</v>
      </c>
      <c r="CO368">
        <v>1.1599999999999999</v>
      </c>
      <c r="CP368">
        <v>1.17</v>
      </c>
      <c r="CQ368">
        <v>1.1000000000000001</v>
      </c>
      <c r="CR368">
        <v>1</v>
      </c>
      <c r="CS368">
        <v>1.1100000000000001</v>
      </c>
      <c r="CT368">
        <v>1.1299999999999999</v>
      </c>
      <c r="CU368">
        <v>1.1000000000000001</v>
      </c>
      <c r="CV368">
        <v>0.74</v>
      </c>
      <c r="CW368">
        <v>0.81</v>
      </c>
      <c r="CX368">
        <v>0.73</v>
      </c>
      <c r="CY368">
        <v>0.9</v>
      </c>
      <c r="CZ368">
        <v>0.93</v>
      </c>
      <c r="DA368">
        <v>0.95</v>
      </c>
      <c r="DB368">
        <v>0.9</v>
      </c>
      <c r="DC368">
        <v>0.89</v>
      </c>
      <c r="DD368">
        <v>1</v>
      </c>
      <c r="DE368">
        <v>0.99</v>
      </c>
      <c r="DF368">
        <v>0.85</v>
      </c>
      <c r="DG368">
        <v>0.88</v>
      </c>
      <c r="DH368">
        <v>0.82</v>
      </c>
      <c r="DI368">
        <v>0.7</v>
      </c>
      <c r="DJ368">
        <v>0.67</v>
      </c>
      <c r="DK368">
        <v>0.72</v>
      </c>
      <c r="DL368">
        <v>0.8</v>
      </c>
      <c r="DM368">
        <v>0.74</v>
      </c>
      <c r="DN368">
        <v>0.88</v>
      </c>
    </row>
    <row r="369" spans="1:118" x14ac:dyDescent="0.45">
      <c r="A369" s="2" t="s">
        <v>32</v>
      </c>
      <c r="B369" t="s">
        <v>54</v>
      </c>
      <c r="G369">
        <v>0.97</v>
      </c>
      <c r="H369">
        <v>1.05</v>
      </c>
      <c r="I369">
        <v>1.1299999999999999</v>
      </c>
      <c r="J369">
        <v>0.98</v>
      </c>
      <c r="K369">
        <v>1.26</v>
      </c>
      <c r="L369">
        <v>1.55</v>
      </c>
      <c r="M369">
        <v>1.54</v>
      </c>
      <c r="N369">
        <v>1.45</v>
      </c>
      <c r="O369">
        <v>1.42</v>
      </c>
      <c r="P369">
        <v>1.31</v>
      </c>
      <c r="Q369">
        <v>1.47</v>
      </c>
      <c r="R369">
        <v>1.17</v>
      </c>
      <c r="S369">
        <v>1.35</v>
      </c>
      <c r="T369">
        <v>1.2</v>
      </c>
      <c r="U369">
        <v>1.23</v>
      </c>
      <c r="V369">
        <v>1.44</v>
      </c>
      <c r="W369">
        <v>1.6</v>
      </c>
      <c r="X369">
        <v>1.1000000000000001</v>
      </c>
      <c r="Y369">
        <v>1.21</v>
      </c>
      <c r="Z369">
        <v>0.94</v>
      </c>
      <c r="AA369">
        <v>0.99</v>
      </c>
      <c r="AB369">
        <v>1</v>
      </c>
      <c r="AC369">
        <v>1.02</v>
      </c>
      <c r="AD369">
        <v>0.3</v>
      </c>
      <c r="AE369">
        <v>0.26</v>
      </c>
      <c r="AF369">
        <v>0.35</v>
      </c>
      <c r="AG369">
        <v>0.43</v>
      </c>
      <c r="AH369">
        <v>0.56999999999999995</v>
      </c>
      <c r="AI369">
        <v>0.74</v>
      </c>
      <c r="AJ369">
        <v>0.8</v>
      </c>
      <c r="AK369">
        <v>0.82</v>
      </c>
      <c r="AL369">
        <v>0.62</v>
      </c>
      <c r="AM369">
        <v>0.75</v>
      </c>
      <c r="AN369">
        <v>0.83</v>
      </c>
      <c r="AO369">
        <v>0.8</v>
      </c>
      <c r="AP369">
        <v>1.18</v>
      </c>
      <c r="AQ369">
        <v>1.1499999999999999</v>
      </c>
      <c r="AR369">
        <v>1.51</v>
      </c>
      <c r="AS369">
        <v>1.36</v>
      </c>
      <c r="AT369">
        <v>1.19</v>
      </c>
      <c r="AU369">
        <v>1.25</v>
      </c>
      <c r="AV369">
        <v>1.1299999999999999</v>
      </c>
      <c r="AW369">
        <v>1.2</v>
      </c>
      <c r="AX369">
        <v>1.05</v>
      </c>
      <c r="AY369">
        <v>1.03</v>
      </c>
      <c r="AZ369">
        <v>0.92</v>
      </c>
      <c r="BA369">
        <v>0.99</v>
      </c>
      <c r="BB369">
        <v>1.1399999999999999</v>
      </c>
      <c r="BC369">
        <v>1.1599999999999999</v>
      </c>
      <c r="BD369">
        <v>0.75</v>
      </c>
      <c r="BE369">
        <v>0.88</v>
      </c>
      <c r="BF369">
        <v>0.87</v>
      </c>
      <c r="BG369">
        <v>0.94</v>
      </c>
      <c r="BH369">
        <v>0.9</v>
      </c>
      <c r="BI369">
        <v>0.83</v>
      </c>
      <c r="BJ369">
        <v>0.85</v>
      </c>
      <c r="BK369">
        <v>0.86</v>
      </c>
      <c r="BL369">
        <v>0.82</v>
      </c>
      <c r="BM369">
        <v>0.69</v>
      </c>
      <c r="BN369">
        <v>0.66</v>
      </c>
      <c r="BO369">
        <v>0.63</v>
      </c>
      <c r="BP369">
        <v>0.72</v>
      </c>
      <c r="BQ369">
        <v>0.67</v>
      </c>
      <c r="BR369">
        <v>0.62</v>
      </c>
      <c r="BS369">
        <v>0.67</v>
      </c>
      <c r="BT369">
        <v>0.85</v>
      </c>
      <c r="BU369">
        <v>0.86</v>
      </c>
      <c r="BV369">
        <v>0.95</v>
      </c>
      <c r="BW369">
        <v>1.01</v>
      </c>
      <c r="BX369">
        <v>1.01</v>
      </c>
      <c r="BY369">
        <v>1</v>
      </c>
      <c r="BZ369">
        <v>0.98</v>
      </c>
      <c r="CA369">
        <v>1.1000000000000001</v>
      </c>
      <c r="CB369">
        <v>1.1100000000000001</v>
      </c>
      <c r="CC369">
        <v>1.1299999999999999</v>
      </c>
      <c r="CD369">
        <v>1.19</v>
      </c>
      <c r="CE369">
        <v>1.24</v>
      </c>
      <c r="CF369">
        <v>1.31</v>
      </c>
      <c r="CG369">
        <v>1.21</v>
      </c>
      <c r="CH369">
        <v>1.06</v>
      </c>
      <c r="CI369">
        <v>1.36</v>
      </c>
      <c r="CJ369">
        <v>1.31</v>
      </c>
      <c r="CK369">
        <v>1.27</v>
      </c>
      <c r="CL369">
        <v>1.38</v>
      </c>
      <c r="CM369">
        <v>1.53</v>
      </c>
      <c r="CN369">
        <v>1.72</v>
      </c>
      <c r="CO369">
        <v>1.73</v>
      </c>
      <c r="CP369">
        <v>1.76</v>
      </c>
      <c r="CQ369">
        <v>1.67</v>
      </c>
      <c r="CR369">
        <v>1.58</v>
      </c>
      <c r="CS369">
        <v>1.78</v>
      </c>
      <c r="CT369">
        <v>1.74</v>
      </c>
      <c r="CU369">
        <v>1.85</v>
      </c>
      <c r="CV369">
        <v>1.27</v>
      </c>
      <c r="CW369">
        <v>1.25</v>
      </c>
      <c r="CX369">
        <v>1.1200000000000001</v>
      </c>
      <c r="CY369">
        <v>1.36</v>
      </c>
      <c r="CZ369">
        <v>1.55</v>
      </c>
      <c r="DA369">
        <v>1.54</v>
      </c>
      <c r="DB369">
        <v>1.49</v>
      </c>
      <c r="DC369">
        <v>1.48</v>
      </c>
      <c r="DD369">
        <v>1.87</v>
      </c>
      <c r="DE369">
        <v>2.02</v>
      </c>
      <c r="DF369">
        <v>1.99</v>
      </c>
      <c r="DG369">
        <v>2.06</v>
      </c>
      <c r="DH369">
        <v>1.92</v>
      </c>
      <c r="DI369">
        <v>1.8</v>
      </c>
      <c r="DJ369">
        <v>1.88</v>
      </c>
      <c r="DK369">
        <v>1.76</v>
      </c>
      <c r="DL369">
        <v>1.93</v>
      </c>
      <c r="DM369">
        <v>1.77</v>
      </c>
      <c r="DN369">
        <v>2.12</v>
      </c>
    </row>
    <row r="370" spans="1:118" x14ac:dyDescent="0.45">
      <c r="A370" s="2" t="s">
        <v>32</v>
      </c>
      <c r="B370" t="s">
        <v>55</v>
      </c>
      <c r="G370">
        <v>11.73</v>
      </c>
      <c r="H370">
        <v>108.69</v>
      </c>
      <c r="I370">
        <v>23.84</v>
      </c>
      <c r="J370">
        <v>40.54</v>
      </c>
      <c r="K370">
        <v>-15.89</v>
      </c>
      <c r="L370">
        <v>-15.12</v>
      </c>
      <c r="M370">
        <v>-15.23</v>
      </c>
      <c r="N370">
        <v>-14.53</v>
      </c>
      <c r="O370">
        <v>223.93</v>
      </c>
      <c r="P370">
        <v>25.52</v>
      </c>
      <c r="Q370">
        <v>24.62</v>
      </c>
      <c r="R370">
        <v>147.49</v>
      </c>
      <c r="S370">
        <v>-425.03</v>
      </c>
      <c r="T370">
        <v>-19.53</v>
      </c>
      <c r="U370">
        <v>-17.760000000000002</v>
      </c>
      <c r="V370">
        <v>17.79</v>
      </c>
      <c r="W370">
        <v>12.66</v>
      </c>
      <c r="X370">
        <v>5.44</v>
      </c>
      <c r="Y370">
        <v>4.32</v>
      </c>
      <c r="Z370">
        <v>4.4000000000000004</v>
      </c>
      <c r="AA370">
        <v>3.76</v>
      </c>
      <c r="AB370">
        <v>3.87</v>
      </c>
      <c r="AC370">
        <v>4.13</v>
      </c>
      <c r="AD370">
        <v>0.68</v>
      </c>
      <c r="AE370">
        <v>17.399999999999999</v>
      </c>
      <c r="AF370">
        <v>-2.42</v>
      </c>
      <c r="AG370">
        <v>-2.06</v>
      </c>
      <c r="AH370">
        <v>-1.46</v>
      </c>
      <c r="AI370">
        <v>-9.08</v>
      </c>
      <c r="AJ370">
        <v>-14.85</v>
      </c>
      <c r="AK370">
        <v>40.32</v>
      </c>
      <c r="AL370">
        <v>12.69</v>
      </c>
      <c r="AM370">
        <v>12.99</v>
      </c>
      <c r="AN370">
        <v>6.8</v>
      </c>
      <c r="AO370">
        <v>8.6999999999999993</v>
      </c>
      <c r="AP370">
        <v>13.02</v>
      </c>
      <c r="AQ370">
        <v>15.49</v>
      </c>
      <c r="AR370">
        <v>48.01</v>
      </c>
      <c r="AS370">
        <v>52.51</v>
      </c>
      <c r="AT370">
        <v>-31.89</v>
      </c>
      <c r="AU370">
        <v>75.430000000000007</v>
      </c>
      <c r="AV370">
        <v>18.96</v>
      </c>
      <c r="AW370">
        <v>22.07</v>
      </c>
      <c r="AX370">
        <v>19.55</v>
      </c>
      <c r="AY370">
        <v>37.270000000000003</v>
      </c>
      <c r="AZ370">
        <v>98.87</v>
      </c>
      <c r="BA370">
        <v>25.02</v>
      </c>
      <c r="BB370">
        <v>11.77</v>
      </c>
      <c r="BC370">
        <v>10.98</v>
      </c>
      <c r="BD370">
        <v>6.59</v>
      </c>
      <c r="BE370">
        <v>20.89</v>
      </c>
      <c r="BF370">
        <v>39.51</v>
      </c>
      <c r="BG370">
        <v>27.38</v>
      </c>
      <c r="BH370">
        <v>100.55</v>
      </c>
      <c r="BI370">
        <v>57.89</v>
      </c>
      <c r="BJ370">
        <v>53.72</v>
      </c>
      <c r="BK370">
        <v>28.99</v>
      </c>
      <c r="BL370">
        <v>9.44</v>
      </c>
      <c r="BM370">
        <v>6.4</v>
      </c>
      <c r="BN370">
        <v>4.3499999999999996</v>
      </c>
      <c r="BO370">
        <v>7.64</v>
      </c>
      <c r="BP370">
        <v>9.61</v>
      </c>
      <c r="BQ370">
        <v>11.04</v>
      </c>
      <c r="BR370">
        <v>13.68</v>
      </c>
      <c r="BS370">
        <v>4.46</v>
      </c>
      <c r="BT370">
        <v>6.26</v>
      </c>
      <c r="BU370">
        <v>6.03</v>
      </c>
      <c r="BV370">
        <v>6.76</v>
      </c>
      <c r="BW370">
        <v>7.25</v>
      </c>
      <c r="BX370">
        <v>6.07</v>
      </c>
      <c r="BY370">
        <v>5.58</v>
      </c>
      <c r="BZ370">
        <v>4.5599999999999996</v>
      </c>
      <c r="CA370">
        <v>5.67</v>
      </c>
      <c r="CB370">
        <v>5.6</v>
      </c>
      <c r="CC370">
        <v>6.71</v>
      </c>
      <c r="CD370">
        <v>6.95</v>
      </c>
      <c r="CE370">
        <v>8.27</v>
      </c>
      <c r="CF370">
        <v>9.19</v>
      </c>
      <c r="CG370">
        <v>6.54</v>
      </c>
      <c r="CH370">
        <v>5.09</v>
      </c>
      <c r="CI370">
        <v>5.32</v>
      </c>
      <c r="CJ370">
        <v>5.45</v>
      </c>
      <c r="CK370">
        <v>5.07</v>
      </c>
      <c r="CL370">
        <v>5.86</v>
      </c>
      <c r="CM370">
        <v>6.69</v>
      </c>
      <c r="CN370">
        <v>7.54</v>
      </c>
      <c r="CO370">
        <v>8.25</v>
      </c>
      <c r="CP370">
        <v>8.48</v>
      </c>
      <c r="CQ370">
        <v>9.18</v>
      </c>
      <c r="CR370">
        <v>8.52</v>
      </c>
      <c r="CS370">
        <v>10.23</v>
      </c>
      <c r="CT370">
        <v>10.77</v>
      </c>
      <c r="CU370">
        <v>9.1300000000000008</v>
      </c>
      <c r="CV370">
        <v>5.91</v>
      </c>
      <c r="CW370">
        <v>5.8</v>
      </c>
      <c r="CX370">
        <v>4.95</v>
      </c>
      <c r="CY370">
        <v>6.29</v>
      </c>
      <c r="CZ370">
        <v>5.9</v>
      </c>
      <c r="DA370">
        <v>6.24</v>
      </c>
      <c r="DB370">
        <v>6.19</v>
      </c>
      <c r="DC370">
        <v>5.72</v>
      </c>
      <c r="DD370">
        <v>6.09</v>
      </c>
      <c r="DE370">
        <v>7.34</v>
      </c>
      <c r="DF370">
        <v>6.2</v>
      </c>
      <c r="DG370">
        <v>6.82</v>
      </c>
      <c r="DH370">
        <v>8.73</v>
      </c>
      <c r="DI370">
        <v>7.43</v>
      </c>
      <c r="DJ370">
        <v>8.74</v>
      </c>
      <c r="DK370">
        <v>12.41</v>
      </c>
      <c r="DL370">
        <v>12.47</v>
      </c>
      <c r="DM370">
        <v>8.92</v>
      </c>
      <c r="DN370">
        <v>10.78</v>
      </c>
    </row>
    <row r="371" spans="1:118" x14ac:dyDescent="0.45">
      <c r="A371" s="2" t="s">
        <v>32</v>
      </c>
      <c r="B371" t="s">
        <v>56</v>
      </c>
      <c r="G371">
        <v>10.77</v>
      </c>
      <c r="H371">
        <v>56.07</v>
      </c>
      <c r="I371">
        <v>21.15</v>
      </c>
      <c r="J371">
        <v>34.15</v>
      </c>
      <c r="K371">
        <v>-17.29</v>
      </c>
      <c r="L371">
        <v>-15.98</v>
      </c>
      <c r="M371">
        <v>-16.809999999999999</v>
      </c>
      <c r="N371">
        <v>-16.350000000000001</v>
      </c>
      <c r="O371">
        <v>92.17</v>
      </c>
      <c r="P371">
        <v>20.59</v>
      </c>
      <c r="Q371">
        <v>20.57</v>
      </c>
      <c r="R371">
        <v>55.99</v>
      </c>
      <c r="S371">
        <v>131.21</v>
      </c>
      <c r="T371">
        <v>-23.54</v>
      </c>
      <c r="U371">
        <v>-20.399999999999999</v>
      </c>
      <c r="V371">
        <v>16.54</v>
      </c>
      <c r="W371">
        <v>12.11</v>
      </c>
      <c r="X371">
        <v>5.29</v>
      </c>
      <c r="Y371">
        <v>4.1900000000000004</v>
      </c>
      <c r="Z371">
        <v>4.1900000000000004</v>
      </c>
      <c r="AA371">
        <v>3.58</v>
      </c>
      <c r="AB371">
        <v>3.68</v>
      </c>
      <c r="AC371">
        <v>3.99</v>
      </c>
      <c r="AD371">
        <v>0.67</v>
      </c>
      <c r="AE371">
        <v>12.2</v>
      </c>
      <c r="AF371">
        <v>-2.5299999999999998</v>
      </c>
      <c r="AG371">
        <v>-2.11</v>
      </c>
      <c r="AH371">
        <v>-1.48</v>
      </c>
      <c r="AI371">
        <v>-9.36</v>
      </c>
      <c r="AJ371">
        <v>-15.43</v>
      </c>
      <c r="AK371">
        <v>36.03</v>
      </c>
      <c r="AL371">
        <v>12.04</v>
      </c>
      <c r="AM371">
        <v>12.27</v>
      </c>
      <c r="AN371">
        <v>6.62</v>
      </c>
      <c r="AO371">
        <v>8.36</v>
      </c>
      <c r="AP371">
        <v>12.36</v>
      </c>
      <c r="AQ371">
        <v>14.65</v>
      </c>
      <c r="AR371">
        <v>41.31</v>
      </c>
      <c r="AS371">
        <v>43.74</v>
      </c>
      <c r="AT371">
        <v>-36.619999999999997</v>
      </c>
      <c r="AU371">
        <v>59.55</v>
      </c>
      <c r="AV371">
        <v>17.649999999999999</v>
      </c>
      <c r="AW371">
        <v>20.52</v>
      </c>
      <c r="AX371">
        <v>18.100000000000001</v>
      </c>
      <c r="AY371">
        <v>32.44</v>
      </c>
      <c r="AZ371">
        <v>65.510000000000005</v>
      </c>
      <c r="BA371">
        <v>22.13</v>
      </c>
      <c r="BB371">
        <v>11.19</v>
      </c>
      <c r="BC371">
        <v>10.48</v>
      </c>
      <c r="BD371">
        <v>6.43</v>
      </c>
      <c r="BE371">
        <v>19.29</v>
      </c>
      <c r="BF371">
        <v>33.96</v>
      </c>
      <c r="BG371">
        <v>24.27</v>
      </c>
      <c r="BH371">
        <v>62.58</v>
      </c>
      <c r="BI371">
        <v>44.13</v>
      </c>
      <c r="BJ371">
        <v>42.48</v>
      </c>
      <c r="BK371">
        <v>25.21</v>
      </c>
      <c r="BL371">
        <v>8.99</v>
      </c>
      <c r="BM371">
        <v>6.15</v>
      </c>
      <c r="BN371">
        <v>4.1900000000000004</v>
      </c>
      <c r="BO371">
        <v>7.07</v>
      </c>
      <c r="BP371">
        <v>8.8000000000000007</v>
      </c>
      <c r="BQ371">
        <v>9.8800000000000008</v>
      </c>
      <c r="BR371">
        <v>11.93</v>
      </c>
      <c r="BS371">
        <v>4.2300000000000004</v>
      </c>
      <c r="BT371">
        <v>5.87</v>
      </c>
      <c r="BU371">
        <v>5.63</v>
      </c>
      <c r="BV371">
        <v>6.29</v>
      </c>
      <c r="BW371">
        <v>6.82</v>
      </c>
      <c r="BX371">
        <v>5.81</v>
      </c>
      <c r="BY371">
        <v>5.37</v>
      </c>
      <c r="BZ371">
        <v>4.45</v>
      </c>
      <c r="CA371">
        <v>5.56</v>
      </c>
      <c r="CB371">
        <v>5.49</v>
      </c>
      <c r="CC371">
        <v>6.55</v>
      </c>
      <c r="CD371">
        <v>6.72</v>
      </c>
      <c r="CE371">
        <v>7.91</v>
      </c>
      <c r="CF371">
        <v>8.73</v>
      </c>
      <c r="CG371">
        <v>6.31</v>
      </c>
      <c r="CH371">
        <v>4.96</v>
      </c>
      <c r="CI371">
        <v>5.21</v>
      </c>
      <c r="CJ371">
        <v>5.35</v>
      </c>
      <c r="CK371">
        <v>4.97</v>
      </c>
      <c r="CL371">
        <v>5.74</v>
      </c>
      <c r="CM371">
        <v>6.52</v>
      </c>
      <c r="CN371">
        <v>7.35</v>
      </c>
      <c r="CO371">
        <v>8.02</v>
      </c>
      <c r="CP371">
        <v>8.2100000000000009</v>
      </c>
      <c r="CQ371">
        <v>8.9700000000000006</v>
      </c>
      <c r="CR371">
        <v>8.31</v>
      </c>
      <c r="CS371">
        <v>10</v>
      </c>
      <c r="CT371">
        <v>10.54</v>
      </c>
      <c r="CU371">
        <v>8.93</v>
      </c>
      <c r="CV371">
        <v>5.78</v>
      </c>
      <c r="CW371">
        <v>5.68</v>
      </c>
      <c r="CX371">
        <v>4.8499999999999996</v>
      </c>
      <c r="CY371">
        <v>6.16</v>
      </c>
      <c r="CZ371">
        <v>5.8</v>
      </c>
      <c r="DA371">
        <v>6.16</v>
      </c>
      <c r="DB371">
        <v>6.12</v>
      </c>
      <c r="DC371">
        <v>5.66</v>
      </c>
      <c r="DD371">
        <v>6.01</v>
      </c>
      <c r="DE371">
        <v>7.2</v>
      </c>
      <c r="DF371">
        <v>6.07</v>
      </c>
      <c r="DG371">
        <v>6.65</v>
      </c>
      <c r="DH371">
        <v>8.4700000000000006</v>
      </c>
      <c r="DI371">
        <v>7.24</v>
      </c>
      <c r="DJ371">
        <v>8.49</v>
      </c>
      <c r="DK371">
        <v>12.01</v>
      </c>
      <c r="DL371">
        <v>12.12</v>
      </c>
      <c r="DM371">
        <v>8.74</v>
      </c>
      <c r="DN371">
        <v>10.57</v>
      </c>
    </row>
    <row r="372" spans="1:118" x14ac:dyDescent="0.45">
      <c r="A372" s="2" t="s">
        <v>32</v>
      </c>
      <c r="B372" t="s">
        <v>57</v>
      </c>
      <c r="C372">
        <v>0.15</v>
      </c>
      <c r="G372">
        <v>0.14000000000000001</v>
      </c>
      <c r="H372">
        <v>0.16</v>
      </c>
      <c r="I372">
        <v>0.13</v>
      </c>
      <c r="J372">
        <v>0.31</v>
      </c>
      <c r="K372">
        <v>0.22</v>
      </c>
      <c r="L372">
        <v>0.22</v>
      </c>
      <c r="M372">
        <v>0.22</v>
      </c>
      <c r="N372">
        <v>0.22</v>
      </c>
      <c r="O372">
        <v>0.28999999999999998</v>
      </c>
      <c r="P372">
        <v>0.24</v>
      </c>
      <c r="Q372">
        <v>0.24</v>
      </c>
      <c r="R372">
        <v>0.25</v>
      </c>
      <c r="S372">
        <v>0.24</v>
      </c>
      <c r="T372">
        <v>0.24</v>
      </c>
      <c r="U372">
        <v>0.24</v>
      </c>
      <c r="V372">
        <v>0.23</v>
      </c>
      <c r="W372">
        <v>0.23</v>
      </c>
      <c r="X372">
        <v>0.23</v>
      </c>
      <c r="Y372">
        <v>0.23</v>
      </c>
      <c r="Z372">
        <v>0.23</v>
      </c>
      <c r="AA372">
        <v>0.24</v>
      </c>
      <c r="AB372">
        <v>0.26</v>
      </c>
      <c r="AC372">
        <v>0.24</v>
      </c>
      <c r="AD372">
        <v>0.24</v>
      </c>
      <c r="AE372">
        <v>0.24</v>
      </c>
      <c r="AF372">
        <v>0.24</v>
      </c>
      <c r="AG372">
        <v>0.22</v>
      </c>
      <c r="AH372">
        <v>0.23</v>
      </c>
      <c r="AI372">
        <v>0.22</v>
      </c>
      <c r="AJ372">
        <v>0.22</v>
      </c>
      <c r="AK372">
        <v>0.23</v>
      </c>
      <c r="AL372">
        <v>0.22</v>
      </c>
      <c r="AM372">
        <v>0.22</v>
      </c>
      <c r="AN372">
        <v>0.22</v>
      </c>
      <c r="AO372">
        <v>0.2</v>
      </c>
      <c r="AP372">
        <v>0.27</v>
      </c>
      <c r="AQ372">
        <v>0.26</v>
      </c>
      <c r="AR372">
        <v>0.28000000000000003</v>
      </c>
      <c r="AS372">
        <v>0.28999999999999998</v>
      </c>
      <c r="AT372">
        <v>0.27</v>
      </c>
      <c r="AU372">
        <v>0.25</v>
      </c>
      <c r="AV372">
        <v>0.24</v>
      </c>
      <c r="AW372">
        <v>0.24</v>
      </c>
      <c r="AX372">
        <v>0.23</v>
      </c>
      <c r="AY372">
        <v>0.22</v>
      </c>
      <c r="AZ372">
        <v>0.22</v>
      </c>
      <c r="BA372">
        <v>0.23</v>
      </c>
      <c r="BB372">
        <v>0.25</v>
      </c>
      <c r="BC372">
        <v>0.28000000000000003</v>
      </c>
      <c r="BD372">
        <v>0.27</v>
      </c>
      <c r="BE372">
        <v>0.14000000000000001</v>
      </c>
      <c r="BF372">
        <v>0.18</v>
      </c>
      <c r="BG372">
        <v>0.18</v>
      </c>
      <c r="BH372">
        <v>0.27</v>
      </c>
      <c r="BI372">
        <v>0.27</v>
      </c>
      <c r="BJ372">
        <v>0.26</v>
      </c>
      <c r="BK372">
        <v>0.25</v>
      </c>
      <c r="BL372">
        <v>0.23</v>
      </c>
      <c r="BM372">
        <v>0.35</v>
      </c>
      <c r="BN372">
        <v>0.37</v>
      </c>
      <c r="BO372">
        <v>0.37</v>
      </c>
      <c r="BP372">
        <v>0.36</v>
      </c>
      <c r="BQ372">
        <v>0.35</v>
      </c>
      <c r="BR372">
        <v>0.34</v>
      </c>
      <c r="BS372">
        <v>0.33</v>
      </c>
      <c r="BT372">
        <v>0.37</v>
      </c>
      <c r="BU372">
        <v>0.38</v>
      </c>
      <c r="BV372">
        <v>0.37</v>
      </c>
      <c r="BW372">
        <v>0.35</v>
      </c>
      <c r="BX372">
        <v>0.34</v>
      </c>
      <c r="BY372">
        <v>0.32</v>
      </c>
      <c r="BZ372">
        <v>0.33</v>
      </c>
      <c r="CA372">
        <v>0.32</v>
      </c>
      <c r="CB372">
        <v>0.28999999999999998</v>
      </c>
      <c r="CC372">
        <v>0.28999999999999998</v>
      </c>
      <c r="CD372">
        <v>0.28000000000000003</v>
      </c>
      <c r="CE372">
        <v>0.28000000000000003</v>
      </c>
      <c r="CF372">
        <v>0.27</v>
      </c>
      <c r="CG372">
        <v>0.27</v>
      </c>
      <c r="CH372">
        <v>0.26</v>
      </c>
      <c r="CI372">
        <v>0.28000000000000003</v>
      </c>
      <c r="CJ372">
        <v>0.27</v>
      </c>
      <c r="CK372">
        <v>0.26</v>
      </c>
      <c r="CL372">
        <v>0.26</v>
      </c>
      <c r="CM372">
        <v>0.26</v>
      </c>
      <c r="CN372">
        <v>0.27</v>
      </c>
      <c r="CO372">
        <v>0.27</v>
      </c>
      <c r="CP372">
        <v>0.26</v>
      </c>
      <c r="CQ372">
        <v>0.26</v>
      </c>
      <c r="CR372">
        <v>0.22</v>
      </c>
      <c r="CS372">
        <v>0.22</v>
      </c>
      <c r="CT372">
        <v>0.22</v>
      </c>
      <c r="CU372">
        <v>0.22</v>
      </c>
      <c r="CV372">
        <v>0.26</v>
      </c>
      <c r="CW372">
        <v>0.21</v>
      </c>
      <c r="CX372">
        <v>0.25</v>
      </c>
      <c r="CY372">
        <v>0.24</v>
      </c>
      <c r="CZ372">
        <v>0.26</v>
      </c>
      <c r="DA372">
        <v>0.25</v>
      </c>
      <c r="DB372">
        <v>0.25</v>
      </c>
      <c r="DC372">
        <v>0.25</v>
      </c>
      <c r="DD372">
        <v>0.28000000000000003</v>
      </c>
      <c r="DE372">
        <v>0.3</v>
      </c>
      <c r="DF372">
        <v>0.34</v>
      </c>
      <c r="DG372">
        <v>0.34</v>
      </c>
      <c r="DH372">
        <v>0.33</v>
      </c>
      <c r="DI372">
        <v>0.35</v>
      </c>
      <c r="DJ372">
        <v>0.37</v>
      </c>
      <c r="DK372">
        <v>0.32</v>
      </c>
      <c r="DL372">
        <v>0.31</v>
      </c>
      <c r="DM372">
        <v>0.31</v>
      </c>
      <c r="DN372">
        <v>0.31</v>
      </c>
    </row>
    <row r="373" spans="1:118" x14ac:dyDescent="0.45">
      <c r="A373" s="2" t="s">
        <v>32</v>
      </c>
      <c r="B373" t="s">
        <v>58</v>
      </c>
      <c r="BG373">
        <v>3.11</v>
      </c>
      <c r="BH373">
        <v>7.33</v>
      </c>
      <c r="BI373">
        <v>1.27</v>
      </c>
      <c r="BJ373">
        <v>7.27</v>
      </c>
      <c r="BK373">
        <v>7.18</v>
      </c>
      <c r="BL373">
        <v>4.74</v>
      </c>
      <c r="BM373">
        <v>-4.5199999999999996</v>
      </c>
      <c r="BN373">
        <v>-0.11</v>
      </c>
      <c r="BO373">
        <v>5.07</v>
      </c>
      <c r="BP373">
        <v>5.31</v>
      </c>
      <c r="BQ373">
        <v>2.39</v>
      </c>
      <c r="BR373">
        <v>4.6100000000000003</v>
      </c>
      <c r="BS373">
        <v>-5.98</v>
      </c>
      <c r="BT373">
        <v>7.03</v>
      </c>
      <c r="BU373">
        <v>4.8</v>
      </c>
      <c r="BV373">
        <v>6.19</v>
      </c>
      <c r="BW373">
        <v>6.63</v>
      </c>
      <c r="BX373">
        <v>5.42</v>
      </c>
      <c r="BY373">
        <v>7.61</v>
      </c>
      <c r="BZ373">
        <v>5.61</v>
      </c>
      <c r="CA373">
        <v>8.26</v>
      </c>
      <c r="CB373">
        <v>5.78</v>
      </c>
      <c r="CC373">
        <v>11.16</v>
      </c>
      <c r="CD373">
        <v>8.5299999999999994</v>
      </c>
      <c r="CE373">
        <v>7.75</v>
      </c>
      <c r="CF373">
        <v>8.36</v>
      </c>
      <c r="CG373">
        <v>0.55000000000000004</v>
      </c>
      <c r="CH373">
        <v>10.94</v>
      </c>
      <c r="CI373">
        <v>-7.29</v>
      </c>
      <c r="CJ373">
        <v>5.92</v>
      </c>
      <c r="CK373">
        <v>10.1</v>
      </c>
      <c r="CL373">
        <v>4.04</v>
      </c>
      <c r="CM373">
        <v>7.63</v>
      </c>
      <c r="CN373">
        <v>7.75</v>
      </c>
      <c r="CO373">
        <v>11.22</v>
      </c>
      <c r="CP373">
        <v>11.63</v>
      </c>
      <c r="CQ373">
        <v>11.95</v>
      </c>
      <c r="CR373">
        <v>16.79</v>
      </c>
      <c r="CS373">
        <v>11.62</v>
      </c>
      <c r="CT373">
        <v>15.68</v>
      </c>
      <c r="CU373">
        <v>15.15</v>
      </c>
      <c r="CV373">
        <v>-4.87</v>
      </c>
      <c r="CW373">
        <v>16.21</v>
      </c>
      <c r="CX373">
        <v>16.100000000000001</v>
      </c>
      <c r="CY373">
        <v>25.2</v>
      </c>
      <c r="CZ373">
        <v>14.41</v>
      </c>
      <c r="DA373">
        <v>19.68</v>
      </c>
      <c r="DB373">
        <v>5.91</v>
      </c>
      <c r="DC373">
        <v>25.66</v>
      </c>
      <c r="DD373">
        <v>16.25</v>
      </c>
      <c r="DE373">
        <v>4.3099999999999996</v>
      </c>
      <c r="DF373">
        <v>1.05</v>
      </c>
      <c r="DG373">
        <v>-0.73</v>
      </c>
      <c r="DH373">
        <v>-1.06</v>
      </c>
      <c r="DI373">
        <v>-9.4499999999999993</v>
      </c>
      <c r="DJ373">
        <v>0.94</v>
      </c>
      <c r="DK373">
        <v>18.739999999999998</v>
      </c>
      <c r="DL373">
        <v>18.09</v>
      </c>
      <c r="DM373">
        <v>6.98</v>
      </c>
      <c r="DN373">
        <v>11.18</v>
      </c>
    </row>
    <row r="374" spans="1:118" x14ac:dyDescent="0.45">
      <c r="A374" s="2" t="s">
        <v>32</v>
      </c>
      <c r="B374" t="s">
        <v>59</v>
      </c>
      <c r="G374" s="4">
        <v>0.1055</v>
      </c>
      <c r="H374" s="4">
        <v>0.1169</v>
      </c>
      <c r="I374" s="4">
        <v>0.1163</v>
      </c>
      <c r="J374" s="4">
        <v>8.0600000000000005E-2</v>
      </c>
      <c r="K374" s="4">
        <v>9.3200000000000005E-2</v>
      </c>
      <c r="L374" s="4">
        <v>9.2200000000000004E-2</v>
      </c>
      <c r="M374" s="4">
        <v>9.4399999999999998E-2</v>
      </c>
      <c r="N374" s="4">
        <v>8.5900000000000004E-2</v>
      </c>
      <c r="O374" s="4">
        <v>7.6600000000000001E-2</v>
      </c>
      <c r="P374" s="4">
        <v>0.1094</v>
      </c>
      <c r="Q374" s="4">
        <v>0.1176</v>
      </c>
      <c r="R374" s="4">
        <v>0.12089999999999999</v>
      </c>
      <c r="S374" s="4">
        <v>0.1188</v>
      </c>
      <c r="T374" s="4">
        <v>7.4499999999999997E-2</v>
      </c>
      <c r="U374" s="4">
        <v>6.7900000000000002E-2</v>
      </c>
      <c r="V374" s="4">
        <v>7.6100000000000001E-2</v>
      </c>
      <c r="W374" s="4">
        <v>7.3200000000000001E-2</v>
      </c>
      <c r="X374" s="4">
        <v>6.8599999999999994E-2</v>
      </c>
      <c r="Y374" s="4">
        <v>5.7599999999999998E-2</v>
      </c>
      <c r="Z374" s="4">
        <v>4.82E-2</v>
      </c>
      <c r="AA374" s="4">
        <v>1.78E-2</v>
      </c>
      <c r="AB374" s="4">
        <v>2.2100000000000002E-2</v>
      </c>
      <c r="AC374" s="4">
        <v>-2.6200000000000001E-2</v>
      </c>
      <c r="AD374" s="4">
        <v>-0.2331</v>
      </c>
      <c r="AE374" s="4">
        <v>-0.251</v>
      </c>
      <c r="AF374" s="4">
        <v>-0.25219999999999998</v>
      </c>
      <c r="AG374" s="4">
        <v>-0.1857</v>
      </c>
      <c r="AH374" s="4">
        <v>-8.9999999999999998E-4</v>
      </c>
      <c r="AI374" s="4">
        <v>2.3800000000000002E-2</v>
      </c>
      <c r="AJ374" s="4">
        <v>3.15E-2</v>
      </c>
      <c r="AK374" s="4">
        <v>3.4799999999999998E-2</v>
      </c>
      <c r="AL374" s="4">
        <v>3.44E-2</v>
      </c>
      <c r="AM374" s="4">
        <v>5.0500000000000003E-2</v>
      </c>
      <c r="AN374" s="4">
        <v>4.7800000000000002E-2</v>
      </c>
      <c r="AO374" s="4">
        <v>5.4300000000000001E-2</v>
      </c>
      <c r="AP374" s="4">
        <v>3.0999999999999999E-3</v>
      </c>
      <c r="AQ374" s="4">
        <v>1.84E-2</v>
      </c>
      <c r="AR374" s="4">
        <v>2.3800000000000002E-2</v>
      </c>
      <c r="AS374" s="4">
        <v>2.1299999999999999E-2</v>
      </c>
      <c r="AT374" s="4">
        <v>9.0700000000000003E-2</v>
      </c>
      <c r="AU374" s="4">
        <v>7.0999999999999994E-2</v>
      </c>
      <c r="AV374" s="4">
        <v>7.2599999999999998E-2</v>
      </c>
      <c r="AW374" s="4">
        <v>7.4499999999999997E-2</v>
      </c>
      <c r="AX374" s="4">
        <v>8.0100000000000005E-2</v>
      </c>
      <c r="AY374" s="4">
        <v>8.4699999999999998E-2</v>
      </c>
      <c r="AZ374" s="4">
        <v>8.1900000000000001E-2</v>
      </c>
      <c r="BA374" s="4">
        <v>4.8500000000000001E-2</v>
      </c>
      <c r="BB374" s="4">
        <v>1.21E-2</v>
      </c>
      <c r="BC374" s="4">
        <v>-2.3999999999999998E-3</v>
      </c>
      <c r="BD374" s="4">
        <v>-1.6500000000000001E-2</v>
      </c>
      <c r="BE374" s="4">
        <v>1.66E-2</v>
      </c>
      <c r="BF374" s="4">
        <v>4.9200000000000001E-2</v>
      </c>
      <c r="BG374" s="4">
        <v>6.9900000000000004E-2</v>
      </c>
      <c r="BH374" s="4">
        <v>7.5600000000000001E-2</v>
      </c>
      <c r="BI374" s="4">
        <v>6.4199999999999993E-2</v>
      </c>
      <c r="BJ374" s="4">
        <v>6.5000000000000002E-2</v>
      </c>
      <c r="BK374" s="4">
        <v>5.9400000000000001E-2</v>
      </c>
      <c r="BL374" s="4">
        <v>5.5599999999999997E-2</v>
      </c>
      <c r="BM374" s="4">
        <v>3.2800000000000003E-2</v>
      </c>
      <c r="BN374" s="4">
        <v>1.4200000000000001E-2</v>
      </c>
      <c r="BO374" s="4">
        <v>1.2999999999999999E-2</v>
      </c>
      <c r="BP374" s="4">
        <v>0.02</v>
      </c>
      <c r="BQ374" s="4">
        <v>4.1000000000000002E-2</v>
      </c>
      <c r="BR374" s="4">
        <v>5.4899999999999997E-2</v>
      </c>
      <c r="BS374" s="4">
        <v>1.4E-2</v>
      </c>
      <c r="BT374" s="4">
        <v>1.7600000000000001E-2</v>
      </c>
      <c r="BU374" s="4">
        <v>3.0700000000000002E-2</v>
      </c>
      <c r="BV374" s="4">
        <v>3.6299999999999999E-2</v>
      </c>
      <c r="BW374" s="4">
        <v>8.4699999999999998E-2</v>
      </c>
      <c r="BX374" s="4">
        <v>7.9799999999999996E-2</v>
      </c>
      <c r="BY374" s="4">
        <v>8.48E-2</v>
      </c>
      <c r="BZ374" s="4">
        <v>8.3699999999999997E-2</v>
      </c>
      <c r="CA374" s="4">
        <v>8.8400000000000006E-2</v>
      </c>
      <c r="CB374" s="4">
        <v>8.8400000000000006E-2</v>
      </c>
      <c r="CC374" s="4">
        <v>9.8799999999999999E-2</v>
      </c>
      <c r="CD374" s="4">
        <v>0.107</v>
      </c>
      <c r="CE374" s="4">
        <v>0.1046</v>
      </c>
      <c r="CF374" s="4">
        <v>0.1074</v>
      </c>
      <c r="CG374" s="4">
        <v>9.5699999999999993E-2</v>
      </c>
      <c r="CH374" s="4">
        <v>9.6199999999999994E-2</v>
      </c>
      <c r="CI374" s="4">
        <v>3.6299999999999999E-2</v>
      </c>
      <c r="CJ374" s="4">
        <v>2.6499999999999999E-2</v>
      </c>
      <c r="CK374" s="4">
        <v>2.4E-2</v>
      </c>
      <c r="CL374" s="4">
        <v>6.3E-3</v>
      </c>
      <c r="CM374" s="4">
        <v>6.4799999999999996E-2</v>
      </c>
      <c r="CN374" s="4">
        <v>6.8400000000000002E-2</v>
      </c>
      <c r="CO374" s="4">
        <v>7.0000000000000007E-2</v>
      </c>
      <c r="CP374" s="4">
        <v>9.1300000000000006E-2</v>
      </c>
      <c r="CQ374" s="4">
        <v>8.3299999999999999E-2</v>
      </c>
      <c r="CR374" s="4">
        <v>0.10580000000000001</v>
      </c>
      <c r="CS374" s="4">
        <v>0.1038</v>
      </c>
      <c r="CT374" s="4">
        <v>0.1014</v>
      </c>
      <c r="CU374" s="4">
        <v>0.12820000000000001</v>
      </c>
      <c r="CV374" s="4">
        <v>8.2199999999999995E-2</v>
      </c>
      <c r="CW374" s="4">
        <v>8.5000000000000006E-2</v>
      </c>
      <c r="CX374" s="4">
        <v>8.3400000000000002E-2</v>
      </c>
      <c r="CY374" s="4">
        <v>9.6100000000000005E-2</v>
      </c>
      <c r="CZ374" s="4">
        <v>0.13769999999999999</v>
      </c>
      <c r="DA374" s="4">
        <v>0.13739999999999999</v>
      </c>
      <c r="DB374" s="4">
        <v>0.1159</v>
      </c>
      <c r="DC374" s="4">
        <v>0.11409999999999999</v>
      </c>
      <c r="DD374" s="4">
        <v>0.12740000000000001</v>
      </c>
      <c r="DE374" s="4">
        <v>0.1055</v>
      </c>
      <c r="DF374" s="4">
        <v>0.1051</v>
      </c>
      <c r="DG374" s="4">
        <v>4.7100000000000003E-2</v>
      </c>
      <c r="DH374" s="4">
        <v>8.0999999999999996E-3</v>
      </c>
      <c r="DI374" s="4">
        <v>-2.8500000000000001E-2</v>
      </c>
      <c r="DJ374" s="4">
        <v>-3.09E-2</v>
      </c>
      <c r="DK374" s="4">
        <v>9.2999999999999992E-3</v>
      </c>
      <c r="DL374" s="4">
        <v>4.8800000000000003E-2</v>
      </c>
      <c r="DM374" s="4">
        <v>8.7099999999999997E-2</v>
      </c>
    </row>
    <row r="375" spans="1:118" x14ac:dyDescent="0.45">
      <c r="A375" s="2" t="s">
        <v>32</v>
      </c>
      <c r="B375" t="s">
        <v>62</v>
      </c>
      <c r="C375" s="4">
        <v>0</v>
      </c>
      <c r="D375" s="4">
        <v>2E-3</v>
      </c>
      <c r="E375" s="4">
        <v>3.0000000000000001E-3</v>
      </c>
      <c r="F375" s="4">
        <v>5.0000000000000001E-3</v>
      </c>
      <c r="G375" s="4">
        <v>6.0000000000000001E-3</v>
      </c>
      <c r="H375" s="4">
        <v>6.0000000000000001E-3</v>
      </c>
      <c r="I375" s="4">
        <v>5.0000000000000001E-3</v>
      </c>
      <c r="J375" s="4">
        <v>5.0000000000000001E-3</v>
      </c>
      <c r="K375" s="4">
        <v>4.0000000000000001E-3</v>
      </c>
      <c r="L375" s="4">
        <v>3.0000000000000001E-3</v>
      </c>
      <c r="M375" s="4">
        <v>3.0000000000000001E-3</v>
      </c>
      <c r="N375" s="4">
        <v>3.0000000000000001E-3</v>
      </c>
      <c r="O375" s="4">
        <v>3.0000000000000001E-3</v>
      </c>
      <c r="P375" s="4">
        <v>3.0000000000000001E-3</v>
      </c>
      <c r="Q375" s="4">
        <v>2E-3</v>
      </c>
      <c r="R375" s="4">
        <v>1E-3</v>
      </c>
      <c r="S375" s="4">
        <v>4.0000000000000001E-3</v>
      </c>
      <c r="T375" s="4">
        <v>5.0000000000000001E-3</v>
      </c>
      <c r="U375" s="4">
        <v>5.0000000000000001E-3</v>
      </c>
      <c r="V375" s="4">
        <v>4.0000000000000001E-3</v>
      </c>
      <c r="W375" s="4">
        <v>3.0000000000000001E-3</v>
      </c>
      <c r="X375" s="4">
        <v>5.0000000000000001E-3</v>
      </c>
      <c r="Y375" s="4">
        <v>4.0000000000000001E-3</v>
      </c>
      <c r="Z375" s="4">
        <v>6.0000000000000001E-3</v>
      </c>
      <c r="AA375" s="4">
        <v>6.0000000000000001E-3</v>
      </c>
      <c r="AB375" s="4">
        <v>6.0000000000000001E-3</v>
      </c>
      <c r="AC375" s="4">
        <v>2.7E-2</v>
      </c>
      <c r="AD375" s="4">
        <v>0.104</v>
      </c>
      <c r="AE375" s="4">
        <v>9.9000000000000005E-2</v>
      </c>
      <c r="AF375" s="4">
        <v>7.0999999999999994E-2</v>
      </c>
      <c r="AG375" s="4">
        <v>0</v>
      </c>
      <c r="AH375" s="4">
        <v>0</v>
      </c>
      <c r="AI375" s="4">
        <v>0</v>
      </c>
      <c r="AJ375" s="4">
        <v>0</v>
      </c>
      <c r="AK375" s="4">
        <v>0</v>
      </c>
      <c r="AL375" s="4">
        <v>0</v>
      </c>
      <c r="AM375" s="4">
        <v>0</v>
      </c>
      <c r="AN375" s="4">
        <v>0</v>
      </c>
      <c r="AO375" s="4">
        <v>0</v>
      </c>
      <c r="AP375" s="4">
        <v>0</v>
      </c>
      <c r="AQ375" s="4">
        <v>6.0000000000000001E-3</v>
      </c>
      <c r="AR375" s="4">
        <v>5.0000000000000001E-3</v>
      </c>
      <c r="AS375" s="4">
        <v>5.0000000000000001E-3</v>
      </c>
      <c r="AT375" s="4">
        <v>6.0000000000000001E-3</v>
      </c>
      <c r="AU375" s="4">
        <v>6.0000000000000001E-3</v>
      </c>
      <c r="AV375" s="4">
        <v>7.0000000000000001E-3</v>
      </c>
      <c r="AW375" s="4">
        <v>6.0000000000000001E-3</v>
      </c>
      <c r="AX375" s="4">
        <v>7.0000000000000001E-3</v>
      </c>
      <c r="AY375" s="4">
        <v>8.9999999999999993E-3</v>
      </c>
      <c r="AZ375" s="4">
        <v>0.01</v>
      </c>
      <c r="BA375" s="4">
        <v>8.9999999999999993E-3</v>
      </c>
      <c r="BB375" s="4">
        <v>8.9999999999999993E-3</v>
      </c>
      <c r="BC375" s="4">
        <v>0.01</v>
      </c>
      <c r="BD375" s="4">
        <v>1.6E-2</v>
      </c>
      <c r="BE375" s="4">
        <v>1.2E-2</v>
      </c>
      <c r="BF375" s="4">
        <v>1.0999999999999999E-2</v>
      </c>
      <c r="BG375" s="4">
        <v>1.7000000000000001E-2</v>
      </c>
      <c r="BH375" s="4">
        <v>2.3E-2</v>
      </c>
      <c r="BI375" s="4">
        <v>2.9000000000000001E-2</v>
      </c>
      <c r="BJ375" s="4">
        <v>3.2000000000000001E-2</v>
      </c>
      <c r="BK375" s="4">
        <v>2.1000000000000001E-2</v>
      </c>
      <c r="BL375" s="4">
        <v>2.3E-2</v>
      </c>
      <c r="BM375" s="4">
        <v>2.8000000000000001E-2</v>
      </c>
      <c r="BN375" s="4">
        <v>3.1E-2</v>
      </c>
      <c r="BO375" s="4">
        <v>3.2000000000000001E-2</v>
      </c>
      <c r="BP375" s="4">
        <v>2.8000000000000001E-2</v>
      </c>
      <c r="BQ375" s="4">
        <v>0.03</v>
      </c>
      <c r="BR375" s="4">
        <v>3.2000000000000001E-2</v>
      </c>
      <c r="BS375" s="4">
        <v>3.2000000000000001E-2</v>
      </c>
      <c r="BT375" s="4">
        <v>2.5000000000000001E-2</v>
      </c>
      <c r="BU375" s="4">
        <v>2.5999999999999999E-2</v>
      </c>
      <c r="BV375" s="4">
        <v>2.4E-2</v>
      </c>
      <c r="BW375" s="4">
        <v>2.3E-2</v>
      </c>
      <c r="BX375" s="4">
        <v>2.3E-2</v>
      </c>
      <c r="BY375" s="4">
        <v>2.3E-2</v>
      </c>
      <c r="BZ375" s="4">
        <v>2.4E-2</v>
      </c>
      <c r="CA375" s="4">
        <v>2.1000000000000001E-2</v>
      </c>
      <c r="CB375" s="4">
        <v>2.1000000000000001E-2</v>
      </c>
      <c r="CC375" s="4">
        <v>2.1999999999999999E-2</v>
      </c>
      <c r="CD375" s="4">
        <v>2.1000000000000001E-2</v>
      </c>
      <c r="CE375" s="4">
        <v>2.1000000000000001E-2</v>
      </c>
      <c r="CF375" s="4">
        <v>1.9E-2</v>
      </c>
      <c r="CG375" s="4">
        <v>2.1000000000000001E-2</v>
      </c>
      <c r="CH375" s="4">
        <v>2.4E-2</v>
      </c>
      <c r="CI375" s="4">
        <v>2.1000000000000001E-2</v>
      </c>
      <c r="CJ375" s="4">
        <v>2.1000000000000001E-2</v>
      </c>
      <c r="CK375" s="4">
        <v>2.1999999999999999E-2</v>
      </c>
      <c r="CL375" s="4">
        <v>2.1000000000000001E-2</v>
      </c>
      <c r="CM375" s="4">
        <v>1.9E-2</v>
      </c>
      <c r="CN375" s="4">
        <v>1.7999999999999999E-2</v>
      </c>
      <c r="CO375" s="4">
        <v>1.7999999999999999E-2</v>
      </c>
      <c r="CP375" s="4">
        <v>1.7999999999999999E-2</v>
      </c>
      <c r="CQ375" s="4">
        <v>1.9E-2</v>
      </c>
      <c r="CR375" s="4">
        <v>6.2E-2</v>
      </c>
      <c r="CS375" s="4">
        <v>5.5E-2</v>
      </c>
      <c r="CT375" s="4">
        <v>5.2999999999999999E-2</v>
      </c>
      <c r="CU375" s="4">
        <v>7.0999999999999994E-2</v>
      </c>
      <c r="CV375" s="4">
        <v>5.5E-2</v>
      </c>
      <c r="CW375" s="4">
        <v>0.05</v>
      </c>
      <c r="CX375" s="4">
        <v>5.5E-2</v>
      </c>
      <c r="CY375" s="4">
        <v>2.3E-2</v>
      </c>
      <c r="CZ375" s="4">
        <v>2.1000000000000001E-2</v>
      </c>
      <c r="DA375" s="4">
        <v>0.02</v>
      </c>
      <c r="DB375" s="4">
        <v>2.1999999999999999E-2</v>
      </c>
      <c r="DC375" s="4">
        <v>2.1999999999999999E-2</v>
      </c>
      <c r="DD375" s="4">
        <v>1.9E-2</v>
      </c>
      <c r="DE375" s="4">
        <v>0.02</v>
      </c>
      <c r="DF375" s="4">
        <v>2.3E-2</v>
      </c>
      <c r="DG375" s="4">
        <v>2.3E-2</v>
      </c>
      <c r="DH375" s="4">
        <v>2.4E-2</v>
      </c>
      <c r="DI375" s="4">
        <v>2.8000000000000001E-2</v>
      </c>
      <c r="DJ375" s="4">
        <v>2.9000000000000001E-2</v>
      </c>
      <c r="DK375" s="4">
        <v>2.7E-2</v>
      </c>
      <c r="DL375" s="4">
        <v>2.4E-2</v>
      </c>
      <c r="DM375" s="4">
        <v>2.7E-2</v>
      </c>
      <c r="DN375" s="4">
        <v>2.2700000000000001E-2</v>
      </c>
    </row>
    <row r="376" spans="1:118" x14ac:dyDescent="0.45">
      <c r="A376" s="2" t="s">
        <v>32</v>
      </c>
      <c r="B376" t="s">
        <v>63</v>
      </c>
      <c r="H376" s="4">
        <v>0.156</v>
      </c>
      <c r="I376" s="4">
        <v>6.7000000000000004E-2</v>
      </c>
      <c r="J376" s="4">
        <v>4.8000000000000001E-2</v>
      </c>
      <c r="K376" s="4">
        <v>0.03</v>
      </c>
      <c r="L376" s="4">
        <v>4.4999999999999998E-2</v>
      </c>
      <c r="M376" s="4">
        <v>0.05</v>
      </c>
      <c r="N376" s="4">
        <v>0.35699999999999998</v>
      </c>
      <c r="O376" s="4">
        <v>4.4999999999999998E-2</v>
      </c>
      <c r="P376" s="4">
        <v>0</v>
      </c>
      <c r="Q376" s="4">
        <v>0</v>
      </c>
      <c r="R376" s="4">
        <v>0</v>
      </c>
      <c r="S376" s="4">
        <v>0.19700000000000001</v>
      </c>
      <c r="T376" s="4">
        <v>0</v>
      </c>
      <c r="U376" s="4">
        <v>0</v>
      </c>
      <c r="V376" s="4">
        <v>0</v>
      </c>
      <c r="W376" s="4">
        <v>0.221</v>
      </c>
      <c r="X376" s="4">
        <v>0</v>
      </c>
      <c r="Y376" s="4">
        <v>0</v>
      </c>
      <c r="Z376" s="4">
        <v>0</v>
      </c>
      <c r="AA376" s="4">
        <v>-0.187</v>
      </c>
      <c r="AB376" s="4">
        <v>0</v>
      </c>
      <c r="AC376" s="4">
        <v>-0.95199999999999996</v>
      </c>
      <c r="AD376" s="4">
        <v>0</v>
      </c>
      <c r="AE376" s="4">
        <v>0</v>
      </c>
      <c r="AF376" s="4">
        <v>0</v>
      </c>
      <c r="AG376" s="4">
        <v>0</v>
      </c>
      <c r="AH376" s="4">
        <v>0</v>
      </c>
      <c r="AI376" s="4">
        <v>0</v>
      </c>
      <c r="AJ376" s="4">
        <v>0</v>
      </c>
      <c r="AK376" s="4">
        <v>0</v>
      </c>
      <c r="AL376" s="4">
        <v>0</v>
      </c>
      <c r="AM376" s="4">
        <v>0</v>
      </c>
      <c r="AN376" s="4">
        <v>0</v>
      </c>
      <c r="AO376" s="4">
        <v>0</v>
      </c>
      <c r="AP376" s="4">
        <v>0</v>
      </c>
      <c r="AQ376" s="4">
        <v>0.112</v>
      </c>
      <c r="AR376" s="4">
        <v>0</v>
      </c>
      <c r="AS376" s="4">
        <v>0</v>
      </c>
      <c r="AT376" s="4">
        <v>0</v>
      </c>
      <c r="AU376" s="4">
        <v>0.33700000000000002</v>
      </c>
      <c r="AV376" s="4">
        <v>0</v>
      </c>
      <c r="AW376" s="4">
        <v>0</v>
      </c>
      <c r="AX376" s="4">
        <v>0</v>
      </c>
      <c r="AY376" s="4">
        <v>0.27400000000000002</v>
      </c>
      <c r="AZ376" s="4">
        <v>0</v>
      </c>
      <c r="BA376" s="4">
        <v>0</v>
      </c>
      <c r="BB376" s="4">
        <v>0</v>
      </c>
      <c r="BC376" s="4">
        <v>0.68200000000000005</v>
      </c>
      <c r="BD376" s="4">
        <v>0</v>
      </c>
      <c r="BE376" s="4">
        <v>0</v>
      </c>
      <c r="BF376" s="4">
        <v>0</v>
      </c>
      <c r="BG376" s="4">
        <v>0.65200000000000002</v>
      </c>
      <c r="BH376" s="4">
        <v>0.28399999999999997</v>
      </c>
      <c r="BI376" s="4">
        <v>5</v>
      </c>
      <c r="BJ376" s="4">
        <v>0.216</v>
      </c>
      <c r="BK376" s="4">
        <v>0.20699999999999999</v>
      </c>
      <c r="BL376" s="4">
        <v>0.42299999999999999</v>
      </c>
      <c r="BM376" s="4">
        <v>-0.39400000000000002</v>
      </c>
      <c r="BN376" s="4">
        <v>-1.2729999999999999</v>
      </c>
      <c r="BO376" s="4">
        <v>0.27500000000000002</v>
      </c>
      <c r="BP376" s="4">
        <v>0.27</v>
      </c>
      <c r="BQ376" s="4">
        <v>0.65200000000000002</v>
      </c>
      <c r="BR376" s="4">
        <v>0.33</v>
      </c>
      <c r="BS376" s="4">
        <v>-0.27</v>
      </c>
      <c r="BT376" s="4">
        <v>0.221</v>
      </c>
      <c r="BU376" s="4">
        <v>0.27300000000000002</v>
      </c>
      <c r="BV376" s="4">
        <v>0.23599999999999999</v>
      </c>
      <c r="BW376" s="4">
        <v>0.23100000000000001</v>
      </c>
      <c r="BX376" s="4">
        <v>0.29799999999999999</v>
      </c>
      <c r="BY376" s="4">
        <v>0.19700000000000001</v>
      </c>
      <c r="BZ376" s="4">
        <v>0.29599999999999999</v>
      </c>
      <c r="CA376" s="4">
        <v>0.20100000000000001</v>
      </c>
      <c r="CB376" s="4">
        <v>0.33100000000000002</v>
      </c>
      <c r="CC376" s="4">
        <v>0.15</v>
      </c>
      <c r="CD376" s="4">
        <v>0.23</v>
      </c>
      <c r="CE376" s="4">
        <v>0.25600000000000001</v>
      </c>
      <c r="CF376" s="4">
        <v>0.253</v>
      </c>
      <c r="CG376" s="4">
        <v>9.1999999999999993</v>
      </c>
      <c r="CH376" s="4">
        <v>0.222</v>
      </c>
      <c r="CI376" s="4">
        <v>-1.613</v>
      </c>
      <c r="CJ376" s="4">
        <v>0.47199999999999998</v>
      </c>
      <c r="CK376" s="4">
        <v>0.27</v>
      </c>
      <c r="CL376" s="4">
        <v>1.923</v>
      </c>
      <c r="CM376" s="4">
        <v>0.44600000000000001</v>
      </c>
      <c r="CN376" s="4">
        <v>0.34</v>
      </c>
      <c r="CO376" s="4">
        <v>0.23100000000000001</v>
      </c>
      <c r="CP376" s="4">
        <v>0.22900000000000001</v>
      </c>
      <c r="CQ376" s="4">
        <v>0.20499999999999999</v>
      </c>
      <c r="CR376" s="4">
        <v>1.7769999999999999</v>
      </c>
      <c r="CS376" s="4">
        <v>0.33</v>
      </c>
      <c r="CT376" s="4">
        <v>0.2</v>
      </c>
      <c r="CU376" s="4">
        <v>1.125</v>
      </c>
      <c r="CV376" s="4">
        <v>-0.625</v>
      </c>
      <c r="CW376" s="4">
        <v>0.215</v>
      </c>
      <c r="CX376" s="4">
        <v>0.20599999999999999</v>
      </c>
      <c r="CY376" s="4">
        <v>0.159</v>
      </c>
      <c r="CZ376" s="4">
        <v>0.27500000000000002</v>
      </c>
      <c r="DA376" s="4">
        <v>0.19600000000000001</v>
      </c>
      <c r="DB376" s="4">
        <v>0.73699999999999999</v>
      </c>
      <c r="DC376" s="4">
        <v>0.16</v>
      </c>
      <c r="DD376" s="4">
        <v>0.254</v>
      </c>
      <c r="DE376" s="4">
        <v>1.1719999999999999</v>
      </c>
      <c r="DF376" s="4">
        <v>75</v>
      </c>
      <c r="DG376" s="4">
        <v>-2.3820000000000001</v>
      </c>
      <c r="DH376" s="4">
        <v>-2.3820000000000001</v>
      </c>
      <c r="DI376" s="4">
        <v>-0.41799999999999998</v>
      </c>
      <c r="DJ376" s="4">
        <v>3.375</v>
      </c>
      <c r="DK376" s="4">
        <v>0.28100000000000003</v>
      </c>
      <c r="DL376" s="4">
        <v>0.26400000000000001</v>
      </c>
      <c r="DM376" s="4">
        <v>0.752</v>
      </c>
      <c r="DN376" s="4">
        <v>0.45350000000000001</v>
      </c>
    </row>
    <row r="377" spans="1:118" x14ac:dyDescent="0.45">
      <c r="A377" s="2" t="s">
        <v>32</v>
      </c>
      <c r="B377" t="s">
        <v>60</v>
      </c>
      <c r="G377" s="4">
        <v>-1.4200000000000001E-2</v>
      </c>
      <c r="H377" s="4">
        <v>-2E-3</v>
      </c>
      <c r="I377" s="4">
        <v>-2E-3</v>
      </c>
      <c r="J377" s="4">
        <v>-0.16170000000000001</v>
      </c>
      <c r="K377" s="4">
        <v>-0.1996</v>
      </c>
      <c r="L377" s="4">
        <v>-0.20119999999999999</v>
      </c>
      <c r="M377" s="4">
        <v>-0.20280000000000001</v>
      </c>
      <c r="N377" s="4">
        <v>-3.7699999999999997E-2</v>
      </c>
      <c r="O377" s="4">
        <v>8.3000000000000001E-3</v>
      </c>
      <c r="P377" s="4">
        <v>4.3099999999999999E-2</v>
      </c>
      <c r="Q377" s="4">
        <v>8.9300000000000004E-2</v>
      </c>
      <c r="R377" s="4">
        <v>9.74E-2</v>
      </c>
      <c r="S377" s="4">
        <v>8.5400000000000004E-2</v>
      </c>
      <c r="T377" s="4">
        <v>5.8900000000000001E-2</v>
      </c>
      <c r="U377" s="4">
        <v>1.8100000000000002E-2</v>
      </c>
      <c r="V377" s="4">
        <v>1.46E-2</v>
      </c>
      <c r="W377" s="4">
        <v>1.6500000000000001E-2</v>
      </c>
      <c r="X377" s="4">
        <v>2.2100000000000002E-2</v>
      </c>
      <c r="Y377" s="4">
        <v>1.8499999999999999E-2</v>
      </c>
      <c r="Z377" s="4">
        <v>1.4800000000000001E-2</v>
      </c>
      <c r="AA377" s="4">
        <v>1.12E-2</v>
      </c>
      <c r="AB377" s="4">
        <v>-3.8E-3</v>
      </c>
      <c r="AC377" s="4">
        <v>3.8E-3</v>
      </c>
      <c r="AD377" s="4">
        <v>3.8E-3</v>
      </c>
      <c r="AE377" s="4">
        <v>3.8E-3</v>
      </c>
      <c r="AF377" s="4">
        <v>1.9E-3</v>
      </c>
      <c r="AG377" s="4">
        <v>-1.9E-3</v>
      </c>
      <c r="AH377" s="4">
        <v>-7.6E-3</v>
      </c>
      <c r="AI377" s="4">
        <v>-1.1299999999999999E-2</v>
      </c>
      <c r="AJ377" s="4">
        <v>-1.32E-2</v>
      </c>
      <c r="AK377" s="4">
        <v>-1.32E-2</v>
      </c>
      <c r="AL377" s="4">
        <v>-5.5999999999999999E-3</v>
      </c>
      <c r="AM377" s="4">
        <v>-3.7000000000000002E-3</v>
      </c>
      <c r="AN377" s="4">
        <v>-1.9E-3</v>
      </c>
      <c r="AO377" s="4">
        <v>-3.7000000000000002E-3</v>
      </c>
      <c r="AP377" s="4">
        <v>-5.5999999999999999E-3</v>
      </c>
      <c r="AQ377" s="4">
        <v>-1.1299999999999999E-2</v>
      </c>
      <c r="AR377" s="4">
        <v>3.8E-3</v>
      </c>
      <c r="AS377" s="4">
        <v>4.4900000000000002E-2</v>
      </c>
      <c r="AT377" s="4">
        <v>4.8599999999999997E-2</v>
      </c>
      <c r="AU377" s="4">
        <v>5.3900000000000003E-2</v>
      </c>
      <c r="AV377" s="4">
        <v>3.5799999999999998E-2</v>
      </c>
      <c r="AW377" s="4">
        <v>-1.18E-2</v>
      </c>
      <c r="AX377" s="4">
        <v>-1.77E-2</v>
      </c>
      <c r="AY377" s="4">
        <v>-2.1600000000000001E-2</v>
      </c>
      <c r="AZ377" s="4">
        <v>-9.7999999999999997E-3</v>
      </c>
      <c r="BA377" s="4">
        <v>5.7999999999999996E-3</v>
      </c>
      <c r="BB377" s="4">
        <v>1.54E-2</v>
      </c>
      <c r="BC377" s="4">
        <v>1.35E-2</v>
      </c>
      <c r="BD377" s="4">
        <v>1.1599999999999999E-2</v>
      </c>
      <c r="BE377" s="4">
        <v>3.8999999999999998E-3</v>
      </c>
      <c r="BF377" s="4">
        <v>5.8999999999999999E-3</v>
      </c>
      <c r="BG377" s="4">
        <v>3.6999999999999998E-2</v>
      </c>
      <c r="BH377" s="4">
        <v>7.0499999999999993E-2</v>
      </c>
      <c r="BI377" s="4">
        <v>0.12130000000000001</v>
      </c>
      <c r="BJ377" s="4">
        <v>0.1144</v>
      </c>
      <c r="BK377" s="4">
        <v>8.3000000000000004E-2</v>
      </c>
      <c r="BL377" s="4">
        <v>4.5600000000000002E-2</v>
      </c>
      <c r="BM377" s="4">
        <v>2.2000000000000001E-3</v>
      </c>
      <c r="BN377" s="4">
        <v>8.8000000000000005E-3</v>
      </c>
      <c r="BO377" s="4">
        <v>-2.1700000000000001E-2</v>
      </c>
      <c r="BP377" s="4">
        <v>1.09E-2</v>
      </c>
      <c r="BQ377" s="4">
        <v>1.0999999999999999E-2</v>
      </c>
      <c r="BR377" s="4">
        <v>2.2000000000000001E-3</v>
      </c>
      <c r="BS377" s="4">
        <v>4.2599999999999999E-2</v>
      </c>
      <c r="BT377" s="4">
        <v>4.4000000000000003E-3</v>
      </c>
      <c r="BU377" s="4">
        <v>1.32E-2</v>
      </c>
      <c r="BV377" s="4">
        <v>1.3299999999999999E-2</v>
      </c>
      <c r="BW377" s="4">
        <v>2.2000000000000001E-3</v>
      </c>
      <c r="BX377" s="4">
        <v>1.0999999999999999E-2</v>
      </c>
      <c r="BY377" s="4">
        <v>-2.2000000000000001E-3</v>
      </c>
      <c r="BZ377" s="4">
        <v>-6.7000000000000002E-3</v>
      </c>
      <c r="CA377" s="4">
        <v>2.3E-3</v>
      </c>
      <c r="CB377" s="4">
        <v>-6.7000000000000002E-3</v>
      </c>
      <c r="CC377" s="4">
        <v>-2.2000000000000001E-3</v>
      </c>
      <c r="CD377" s="4">
        <v>2.3E-3</v>
      </c>
      <c r="CE377" s="4">
        <v>1.5599999999999999E-2</v>
      </c>
      <c r="CF377" s="4">
        <v>3.5499999999999997E-2</v>
      </c>
      <c r="CG377" s="4">
        <v>3.56E-2</v>
      </c>
      <c r="CH377" s="4">
        <v>4.2299999999999997E-2</v>
      </c>
      <c r="CI377" s="4">
        <v>2.9399999999999999E-2</v>
      </c>
      <c r="CJ377" s="4">
        <v>1.38E-2</v>
      </c>
      <c r="CK377" s="4">
        <v>1.38E-2</v>
      </c>
      <c r="CL377" s="4">
        <v>2.3E-3</v>
      </c>
      <c r="CM377" s="4">
        <v>-9.2999999999999992E-3</v>
      </c>
      <c r="CN377" s="4">
        <v>-4.7000000000000002E-3</v>
      </c>
      <c r="CO377" s="4">
        <v>-7.0000000000000001E-3</v>
      </c>
      <c r="CP377" s="4">
        <v>-4.7000000000000002E-3</v>
      </c>
      <c r="CQ377" s="4">
        <v>1.3899999999999999E-2</v>
      </c>
      <c r="CR377" s="4">
        <v>4.41E-2</v>
      </c>
      <c r="CS377" s="4">
        <v>4.24E-2</v>
      </c>
      <c r="CT377" s="4">
        <v>6.8199999999999997E-2</v>
      </c>
      <c r="CU377" s="4">
        <v>7.1300000000000002E-2</v>
      </c>
      <c r="CV377" s="4">
        <v>5.67E-2</v>
      </c>
      <c r="CW377" s="4">
        <v>6.6299999999999998E-2</v>
      </c>
      <c r="CX377" s="4">
        <v>4.8000000000000001E-2</v>
      </c>
      <c r="CY377" s="4">
        <v>5.8799999999999998E-2</v>
      </c>
      <c r="CZ377" s="4">
        <v>4.9599999999999998E-2</v>
      </c>
      <c r="DA377" s="4">
        <v>5.5300000000000002E-2</v>
      </c>
      <c r="DB377" s="4">
        <v>5.3100000000000001E-2</v>
      </c>
      <c r="DC377" s="4">
        <v>3.2599999999999997E-2</v>
      </c>
      <c r="DD377" s="4">
        <v>2.47E-2</v>
      </c>
      <c r="DE377" s="4">
        <v>8.3999999999999995E-3</v>
      </c>
      <c r="DF377" s="4">
        <v>2.8E-3</v>
      </c>
      <c r="DH377" s="4">
        <v>-2.8E-3</v>
      </c>
      <c r="DI377" s="4">
        <v>-2.8E-3</v>
      </c>
      <c r="DJ377" s="4">
        <v>-5.5999999999999999E-3</v>
      </c>
      <c r="DK377" s="4">
        <v>-2.8E-3</v>
      </c>
      <c r="DL377" s="4">
        <v>-1.9699999999999999E-2</v>
      </c>
      <c r="DM377" s="4">
        <v>-8.3999999999999995E-3</v>
      </c>
      <c r="DN377" s="4">
        <v>-2.1000000000000001E-2</v>
      </c>
    </row>
    <row r="378" spans="1:118" x14ac:dyDescent="0.45">
      <c r="A378" s="2" t="s">
        <v>32</v>
      </c>
      <c r="B378" t="s">
        <v>61</v>
      </c>
      <c r="D378" s="4">
        <v>2E-3</v>
      </c>
      <c r="E378" s="4">
        <v>3.0000000000000001E-3</v>
      </c>
      <c r="F378" s="4">
        <v>5.0000000000000001E-3</v>
      </c>
      <c r="G378" s="4">
        <v>-8.2000000000000007E-3</v>
      </c>
      <c r="H378" s="4">
        <v>4.0000000000000001E-3</v>
      </c>
      <c r="I378" s="4">
        <v>3.0000000000000001E-3</v>
      </c>
      <c r="J378" s="4">
        <v>-0.15670000000000001</v>
      </c>
      <c r="K378" s="4">
        <v>-0.1956</v>
      </c>
      <c r="L378" s="4">
        <v>-0.19819999999999999</v>
      </c>
      <c r="M378" s="4">
        <v>-0.19980000000000001</v>
      </c>
      <c r="N378" s="4">
        <v>-3.4700000000000002E-2</v>
      </c>
      <c r="O378" s="4">
        <v>1.1299999999999999E-2</v>
      </c>
      <c r="P378" s="4">
        <v>4.6100000000000002E-2</v>
      </c>
      <c r="Q378" s="4">
        <v>9.1300000000000006E-2</v>
      </c>
      <c r="R378" s="4">
        <v>9.8400000000000001E-2</v>
      </c>
      <c r="S378" s="4">
        <v>8.9399999999999993E-2</v>
      </c>
      <c r="T378" s="4">
        <v>6.3899999999999998E-2</v>
      </c>
      <c r="U378" s="4">
        <v>2.3099999999999999E-2</v>
      </c>
      <c r="V378" s="4">
        <v>1.8599999999999998E-2</v>
      </c>
      <c r="W378" s="4">
        <v>1.95E-2</v>
      </c>
      <c r="X378" s="4">
        <v>2.7099999999999999E-2</v>
      </c>
      <c r="Y378" s="4">
        <v>2.2499999999999999E-2</v>
      </c>
      <c r="Z378" s="4">
        <v>2.0799999999999999E-2</v>
      </c>
      <c r="AA378" s="4">
        <v>1.72E-2</v>
      </c>
      <c r="AB378" s="4">
        <v>2.2000000000000001E-3</v>
      </c>
      <c r="AC378" s="4">
        <v>3.0800000000000001E-2</v>
      </c>
      <c r="AD378" s="4">
        <v>0.10780000000000001</v>
      </c>
      <c r="AE378" s="4">
        <v>0.1028</v>
      </c>
      <c r="AF378" s="4">
        <v>7.2900000000000006E-2</v>
      </c>
      <c r="AG378" s="4">
        <v>-1.9E-3</v>
      </c>
      <c r="AH378" s="4">
        <v>-7.6E-3</v>
      </c>
      <c r="AI378" s="4">
        <v>-1.1299999999999999E-2</v>
      </c>
      <c r="AJ378" s="4">
        <v>-1.32E-2</v>
      </c>
      <c r="AK378" s="4">
        <v>-1.32E-2</v>
      </c>
      <c r="AL378" s="4">
        <v>-5.5999999999999999E-3</v>
      </c>
      <c r="AM378" s="4">
        <v>-3.7000000000000002E-3</v>
      </c>
      <c r="AN378" s="4">
        <v>-1.9E-3</v>
      </c>
      <c r="AO378" s="4">
        <v>-3.7000000000000002E-3</v>
      </c>
      <c r="AP378" s="4">
        <v>-5.5999999999999999E-3</v>
      </c>
      <c r="AQ378" s="4">
        <v>-5.3E-3</v>
      </c>
      <c r="AR378" s="4">
        <v>8.8000000000000005E-3</v>
      </c>
      <c r="AS378" s="4">
        <v>4.99E-2</v>
      </c>
      <c r="AT378" s="4">
        <v>5.4600000000000003E-2</v>
      </c>
      <c r="AU378" s="4">
        <v>5.9900000000000002E-2</v>
      </c>
      <c r="AV378" s="4">
        <v>4.2799999999999998E-2</v>
      </c>
      <c r="AW378" s="4">
        <v>-5.7999999999999996E-3</v>
      </c>
      <c r="AX378" s="4">
        <v>-1.0699999999999999E-2</v>
      </c>
      <c r="AY378" s="4">
        <v>-1.26E-2</v>
      </c>
      <c r="AZ378" s="4">
        <v>2.0000000000000001E-4</v>
      </c>
      <c r="BA378" s="4">
        <v>1.4800000000000001E-2</v>
      </c>
      <c r="BB378" s="4">
        <v>2.4400000000000002E-2</v>
      </c>
      <c r="BC378" s="4">
        <v>2.35E-2</v>
      </c>
      <c r="BD378" s="4">
        <v>2.76E-2</v>
      </c>
      <c r="BE378" s="4">
        <v>1.5900000000000001E-2</v>
      </c>
      <c r="BF378" s="4">
        <v>1.6899999999999998E-2</v>
      </c>
      <c r="BG378" s="4">
        <v>5.3999999999999999E-2</v>
      </c>
      <c r="BH378" s="4">
        <v>9.35E-2</v>
      </c>
      <c r="BI378" s="4">
        <v>0.15029999999999999</v>
      </c>
      <c r="BJ378" s="4">
        <v>0.1464</v>
      </c>
      <c r="BK378" s="4">
        <v>0.104</v>
      </c>
      <c r="BL378" s="4">
        <v>6.8599999999999994E-2</v>
      </c>
      <c r="BM378" s="4">
        <v>3.0200000000000001E-2</v>
      </c>
      <c r="BN378" s="4">
        <v>3.9800000000000002E-2</v>
      </c>
      <c r="BO378" s="4">
        <v>1.03E-2</v>
      </c>
      <c r="BP378" s="4">
        <v>3.8899999999999997E-2</v>
      </c>
      <c r="BQ378" s="4">
        <v>4.1000000000000002E-2</v>
      </c>
      <c r="BR378" s="4">
        <v>3.4200000000000001E-2</v>
      </c>
      <c r="BS378" s="4">
        <v>7.46E-2</v>
      </c>
      <c r="BT378" s="4">
        <v>2.9399999999999999E-2</v>
      </c>
      <c r="BU378" s="4">
        <v>3.9199999999999999E-2</v>
      </c>
      <c r="BV378" s="4">
        <v>3.73E-2</v>
      </c>
      <c r="BW378" s="4">
        <v>2.52E-2</v>
      </c>
      <c r="BX378" s="4">
        <v>3.4000000000000002E-2</v>
      </c>
      <c r="BY378" s="4">
        <v>2.0799999999999999E-2</v>
      </c>
      <c r="BZ378" s="4">
        <v>1.7299999999999999E-2</v>
      </c>
      <c r="CA378" s="4">
        <v>2.3300000000000001E-2</v>
      </c>
      <c r="CB378" s="4">
        <v>1.43E-2</v>
      </c>
      <c r="CC378" s="4">
        <v>1.9800000000000002E-2</v>
      </c>
      <c r="CD378" s="4">
        <v>2.3300000000000001E-2</v>
      </c>
      <c r="CE378" s="4">
        <v>3.6600000000000001E-2</v>
      </c>
      <c r="CF378" s="4">
        <v>5.45E-2</v>
      </c>
      <c r="CG378" s="4">
        <v>5.6599999999999998E-2</v>
      </c>
      <c r="CH378" s="4">
        <v>6.6299999999999998E-2</v>
      </c>
      <c r="CI378" s="4">
        <v>5.04E-2</v>
      </c>
      <c r="CJ378" s="4">
        <v>3.4799999999999998E-2</v>
      </c>
      <c r="CK378" s="4">
        <v>3.5799999999999998E-2</v>
      </c>
      <c r="CL378" s="4">
        <v>2.3300000000000001E-2</v>
      </c>
      <c r="CM378" s="4">
        <v>9.7000000000000003E-3</v>
      </c>
      <c r="CN378" s="4">
        <v>1.3299999999999999E-2</v>
      </c>
      <c r="CO378" s="4">
        <v>1.0999999999999999E-2</v>
      </c>
      <c r="CP378" s="4">
        <v>1.3299999999999999E-2</v>
      </c>
      <c r="CQ378" s="4">
        <v>3.2899999999999999E-2</v>
      </c>
      <c r="CR378" s="4">
        <v>0.1061</v>
      </c>
      <c r="CS378" s="4">
        <v>9.74E-2</v>
      </c>
      <c r="CT378" s="4">
        <v>0.1212</v>
      </c>
      <c r="CU378" s="4">
        <v>0.14230000000000001</v>
      </c>
      <c r="CV378" s="4">
        <v>0.11169999999999999</v>
      </c>
      <c r="CW378" s="4">
        <v>0.1163</v>
      </c>
      <c r="CX378" s="4">
        <v>0.10299999999999999</v>
      </c>
      <c r="CY378" s="4">
        <v>8.1799999999999998E-2</v>
      </c>
      <c r="CZ378" s="4">
        <v>7.0599999999999996E-2</v>
      </c>
      <c r="DA378" s="4">
        <v>7.5300000000000006E-2</v>
      </c>
      <c r="DB378" s="4">
        <v>7.51E-2</v>
      </c>
      <c r="DC378" s="4">
        <v>5.4600000000000003E-2</v>
      </c>
      <c r="DD378" s="4">
        <v>4.3700000000000003E-2</v>
      </c>
      <c r="DE378" s="4">
        <v>2.8400000000000002E-2</v>
      </c>
      <c r="DF378" s="4">
        <v>2.58E-2</v>
      </c>
      <c r="DG378" s="4">
        <v>2.3E-2</v>
      </c>
      <c r="DH378" s="4">
        <v>2.12E-2</v>
      </c>
      <c r="DI378" s="4">
        <v>2.52E-2</v>
      </c>
      <c r="DJ378" s="4">
        <v>2.3400000000000001E-2</v>
      </c>
      <c r="DK378" s="4">
        <v>2.4199999999999999E-2</v>
      </c>
      <c r="DL378" s="4">
        <v>4.3E-3</v>
      </c>
      <c r="DM378" s="4">
        <v>1.8599999999999998E-2</v>
      </c>
      <c r="DN378" s="4">
        <v>1.6000000000000001E-3</v>
      </c>
    </row>
    <row r="379" spans="1:118" x14ac:dyDescent="0.45">
      <c r="A379" s="3" t="s">
        <v>33</v>
      </c>
      <c r="B379" t="s">
        <v>49</v>
      </c>
      <c r="G379">
        <v>1445</v>
      </c>
      <c r="H379">
        <v>1679</v>
      </c>
      <c r="I379">
        <v>2003</v>
      </c>
      <c r="J379">
        <v>2410</v>
      </c>
      <c r="K379">
        <v>3045</v>
      </c>
      <c r="L379">
        <v>3455</v>
      </c>
      <c r="M379">
        <v>3559</v>
      </c>
      <c r="N379">
        <v>2072</v>
      </c>
      <c r="O379">
        <v>2398</v>
      </c>
      <c r="P379">
        <v>1907</v>
      </c>
      <c r="Q379">
        <v>1860</v>
      </c>
      <c r="R379">
        <v>1508</v>
      </c>
      <c r="S379">
        <v>1216</v>
      </c>
      <c r="T379">
        <v>1596</v>
      </c>
      <c r="U379">
        <v>1278</v>
      </c>
      <c r="V379">
        <v>1532</v>
      </c>
      <c r="W379">
        <v>2375</v>
      </c>
      <c r="X379">
        <v>1761</v>
      </c>
      <c r="Y379">
        <v>1896</v>
      </c>
      <c r="Z379">
        <v>2152</v>
      </c>
      <c r="AA379">
        <v>2368</v>
      </c>
      <c r="AB379">
        <v>2525</v>
      </c>
      <c r="AC379">
        <v>2634</v>
      </c>
      <c r="AD379">
        <v>2326</v>
      </c>
      <c r="AE379">
        <v>2042</v>
      </c>
      <c r="AF379">
        <v>2064</v>
      </c>
      <c r="AG379">
        <v>2483</v>
      </c>
      <c r="AH379">
        <v>2436</v>
      </c>
      <c r="AI379">
        <v>2533</v>
      </c>
      <c r="AJ379">
        <v>2717</v>
      </c>
      <c r="AK379">
        <v>2703</v>
      </c>
      <c r="AL379">
        <v>2882</v>
      </c>
      <c r="AM379">
        <v>3265</v>
      </c>
      <c r="AN379">
        <v>3014</v>
      </c>
      <c r="AO379">
        <v>2974</v>
      </c>
      <c r="AP379">
        <v>3273</v>
      </c>
      <c r="AQ379">
        <v>3179</v>
      </c>
      <c r="AR379">
        <v>2999</v>
      </c>
      <c r="AS379">
        <v>3080</v>
      </c>
      <c r="AT379">
        <v>2713</v>
      </c>
      <c r="AU379">
        <v>2884</v>
      </c>
      <c r="AV379">
        <v>2900</v>
      </c>
      <c r="AW379">
        <v>3014</v>
      </c>
      <c r="AX379">
        <v>2951</v>
      </c>
      <c r="AY379">
        <v>2726</v>
      </c>
      <c r="AZ379">
        <v>2425</v>
      </c>
      <c r="BA379">
        <v>2557</v>
      </c>
      <c r="BB379">
        <v>2997</v>
      </c>
      <c r="BC379">
        <v>2519</v>
      </c>
      <c r="BD379">
        <v>1627</v>
      </c>
      <c r="BE379">
        <v>1831</v>
      </c>
      <c r="BF379">
        <v>1982</v>
      </c>
      <c r="BG379">
        <v>2150</v>
      </c>
      <c r="BH379">
        <v>2395</v>
      </c>
      <c r="BI379">
        <v>2270</v>
      </c>
      <c r="BJ379">
        <v>2239</v>
      </c>
      <c r="BK379">
        <v>2357</v>
      </c>
      <c r="BL379">
        <v>2145</v>
      </c>
      <c r="BM379">
        <v>2165</v>
      </c>
      <c r="BN379">
        <v>2103</v>
      </c>
      <c r="BO379">
        <v>2502</v>
      </c>
      <c r="BP379">
        <v>2400</v>
      </c>
      <c r="BQ379">
        <v>2287</v>
      </c>
      <c r="BR379">
        <v>2122</v>
      </c>
      <c r="BS379">
        <v>2179</v>
      </c>
      <c r="BT379">
        <v>2083</v>
      </c>
      <c r="BU379">
        <v>2415</v>
      </c>
      <c r="BV379">
        <v>2655</v>
      </c>
      <c r="BW379">
        <v>2732</v>
      </c>
      <c r="BX379">
        <v>2478</v>
      </c>
      <c r="BY379">
        <v>2586</v>
      </c>
      <c r="BZ379">
        <v>2684</v>
      </c>
      <c r="CA379">
        <v>3119</v>
      </c>
      <c r="CB379">
        <v>3184</v>
      </c>
      <c r="CC379">
        <v>3069</v>
      </c>
      <c r="CD379">
        <v>2786</v>
      </c>
      <c r="CE379">
        <v>2569</v>
      </c>
      <c r="CF379">
        <v>3062</v>
      </c>
      <c r="CG379">
        <v>2937</v>
      </c>
      <c r="CH379">
        <v>3031</v>
      </c>
      <c r="CI379">
        <v>3328</v>
      </c>
      <c r="CJ379">
        <v>3372</v>
      </c>
      <c r="CK379">
        <v>2987</v>
      </c>
      <c r="CL379">
        <v>3136</v>
      </c>
      <c r="CM379">
        <v>2957</v>
      </c>
      <c r="CN379">
        <v>2538</v>
      </c>
      <c r="CO379">
        <v>2521</v>
      </c>
      <c r="CP379">
        <v>2775</v>
      </c>
      <c r="CQ379">
        <v>2862</v>
      </c>
      <c r="CR379">
        <v>2771</v>
      </c>
      <c r="CS379">
        <v>3460</v>
      </c>
      <c r="CT379">
        <v>3093</v>
      </c>
      <c r="CU379">
        <v>2697</v>
      </c>
      <c r="CV379">
        <v>2254</v>
      </c>
      <c r="CW379">
        <v>2256</v>
      </c>
      <c r="CX379">
        <v>2290</v>
      </c>
      <c r="CY379">
        <v>2890</v>
      </c>
      <c r="CZ379">
        <v>3366</v>
      </c>
      <c r="DA379">
        <v>3596</v>
      </c>
      <c r="DB379">
        <v>3082</v>
      </c>
      <c r="DC379">
        <v>2938</v>
      </c>
      <c r="DD379">
        <v>3045</v>
      </c>
      <c r="DE379">
        <v>2453</v>
      </c>
      <c r="DF379">
        <v>1574</v>
      </c>
      <c r="DG379">
        <v>1894</v>
      </c>
      <c r="DH379">
        <v>1757</v>
      </c>
      <c r="DI379">
        <v>1676</v>
      </c>
      <c r="DJ379">
        <v>1552</v>
      </c>
      <c r="DK379">
        <v>2066</v>
      </c>
      <c r="DL379">
        <v>2857</v>
      </c>
      <c r="DM379">
        <v>2942</v>
      </c>
      <c r="DN379">
        <v>3666</v>
      </c>
    </row>
    <row r="380" spans="1:118" x14ac:dyDescent="0.45">
      <c r="A380" s="3" t="s">
        <v>33</v>
      </c>
      <c r="B380" t="s">
        <v>50</v>
      </c>
      <c r="K380" s="4">
        <v>1.1066</v>
      </c>
      <c r="L380" s="4">
        <v>1.0569999999999999</v>
      </c>
      <c r="M380" s="4">
        <v>0.77669999999999995</v>
      </c>
      <c r="N380" s="4">
        <v>-0.1404</v>
      </c>
      <c r="O380" s="4">
        <v>-0.21229999999999999</v>
      </c>
      <c r="P380" s="4">
        <v>-0.44790000000000002</v>
      </c>
      <c r="Q380" s="4">
        <v>-0.47739999999999999</v>
      </c>
      <c r="R380" s="4">
        <v>-0.27210000000000001</v>
      </c>
      <c r="S380" s="4">
        <v>-0.49299999999999999</v>
      </c>
      <c r="T380" s="4">
        <v>-0.16300000000000001</v>
      </c>
      <c r="U380" s="4">
        <v>-0.31259999999999999</v>
      </c>
      <c r="V380" s="4">
        <v>1.61E-2</v>
      </c>
      <c r="W380" s="4">
        <v>0.95320000000000005</v>
      </c>
      <c r="X380" s="4">
        <v>0.10340000000000001</v>
      </c>
      <c r="Y380" s="4">
        <v>0.48259999999999997</v>
      </c>
      <c r="Z380" s="4">
        <v>0.40439999999999998</v>
      </c>
      <c r="AA380" s="4">
        <v>-3.2000000000000002E-3</v>
      </c>
      <c r="AB380" s="4">
        <v>0.43330000000000002</v>
      </c>
      <c r="AC380" s="4">
        <v>0.38940000000000002</v>
      </c>
      <c r="AD380" s="4">
        <v>8.0799999999999997E-2</v>
      </c>
      <c r="AE380" s="4">
        <v>-0.13730000000000001</v>
      </c>
      <c r="AF380" s="4">
        <v>-0.1825</v>
      </c>
      <c r="AG380" s="4">
        <v>-5.7099999999999998E-2</v>
      </c>
      <c r="AH380" s="4">
        <v>4.7500000000000001E-2</v>
      </c>
      <c r="AI380" s="4">
        <v>0.2402</v>
      </c>
      <c r="AJ380" s="4">
        <v>0.31659999999999999</v>
      </c>
      <c r="AK380" s="4">
        <v>8.8599999999999998E-2</v>
      </c>
      <c r="AL380" s="4">
        <v>0.1827</v>
      </c>
      <c r="AM380" s="4">
        <v>0.28910000000000002</v>
      </c>
      <c r="AN380" s="4">
        <v>0.1091</v>
      </c>
      <c r="AO380" s="4">
        <v>0.1</v>
      </c>
      <c r="AP380" s="4">
        <v>0.13589999999999999</v>
      </c>
      <c r="AQ380" s="4">
        <v>-2.6499999999999999E-2</v>
      </c>
      <c r="AR380" s="4">
        <v>-5.0000000000000001E-3</v>
      </c>
      <c r="AS380" s="4">
        <v>3.5799999999999998E-2</v>
      </c>
      <c r="AT380" s="4">
        <v>-0.17119999999999999</v>
      </c>
      <c r="AU380" s="4">
        <v>-9.2899999999999996E-2</v>
      </c>
      <c r="AV380" s="4">
        <v>-3.3099999999999997E-2</v>
      </c>
      <c r="AW380" s="4">
        <v>-2.1600000000000001E-2</v>
      </c>
      <c r="AX380" s="4">
        <v>8.7900000000000006E-2</v>
      </c>
      <c r="AY380" s="4">
        <v>-5.4800000000000001E-2</v>
      </c>
      <c r="AZ380" s="4">
        <v>-0.16370000000000001</v>
      </c>
      <c r="BA380" s="4">
        <v>-0.1515</v>
      </c>
      <c r="BB380" s="4">
        <v>1.5699999999999999E-2</v>
      </c>
      <c r="BC380" s="4">
        <v>-7.5999999999999998E-2</v>
      </c>
      <c r="BD380" s="4">
        <v>-0.32919999999999999</v>
      </c>
      <c r="BE380" s="4">
        <v>-0.28389999999999999</v>
      </c>
      <c r="BF380" s="4">
        <v>-0.33889999999999998</v>
      </c>
      <c r="BG380" s="4">
        <v>-0.1462</v>
      </c>
      <c r="BH380" s="4">
        <v>0.47249999999999998</v>
      </c>
      <c r="BI380" s="4">
        <v>0.24</v>
      </c>
      <c r="BJ380" s="4">
        <v>0.13009999999999999</v>
      </c>
      <c r="BK380" s="4">
        <v>9.6100000000000005E-2</v>
      </c>
      <c r="BL380" s="4">
        <v>-0.1047</v>
      </c>
      <c r="BM380" s="4">
        <v>-4.65E-2</v>
      </c>
      <c r="BN380" s="4">
        <v>-6.1100000000000002E-2</v>
      </c>
      <c r="BO380" s="4">
        <v>6.1400000000000003E-2</v>
      </c>
      <c r="BP380" s="4">
        <v>0.11940000000000001</v>
      </c>
      <c r="BQ380" s="4">
        <v>5.6500000000000002E-2</v>
      </c>
      <c r="BR380" s="4">
        <v>9.4000000000000004E-3</v>
      </c>
      <c r="BS380" s="4">
        <v>-0.1288</v>
      </c>
      <c r="BT380" s="4">
        <v>-0.13220000000000001</v>
      </c>
      <c r="BU380" s="4">
        <v>5.5800000000000002E-2</v>
      </c>
      <c r="BV380" s="4">
        <v>0.251</v>
      </c>
      <c r="BW380" s="4">
        <v>0.25359999999999999</v>
      </c>
      <c r="BX380" s="4">
        <v>0.18970000000000001</v>
      </c>
      <c r="BY380" s="4">
        <v>7.1099999999999997E-2</v>
      </c>
      <c r="BZ380" s="4">
        <v>1.0800000000000001E-2</v>
      </c>
      <c r="CA380" s="4">
        <v>0.1416</v>
      </c>
      <c r="CB380" s="4">
        <v>0.28460000000000002</v>
      </c>
      <c r="CC380" s="4">
        <v>0.18679999999999999</v>
      </c>
      <c r="CD380" s="4">
        <v>3.8300000000000001E-2</v>
      </c>
      <c r="CE380" s="4">
        <v>-0.17630000000000001</v>
      </c>
      <c r="CF380" s="4">
        <v>-3.8300000000000001E-2</v>
      </c>
      <c r="CG380" s="4">
        <v>-4.2999999999999997E-2</v>
      </c>
      <c r="CH380" s="4">
        <v>8.77E-2</v>
      </c>
      <c r="CI380" s="4">
        <v>0.2954</v>
      </c>
      <c r="CJ380" s="4">
        <v>0.1014</v>
      </c>
      <c r="CK380" s="4">
        <v>1.6799999999999999E-2</v>
      </c>
      <c r="CL380" s="4">
        <v>3.4599999999999999E-2</v>
      </c>
      <c r="CM380" s="4">
        <v>-0.1115</v>
      </c>
      <c r="CN380" s="4">
        <v>-0.24729999999999999</v>
      </c>
      <c r="CO380" s="4">
        <v>-0.156</v>
      </c>
      <c r="CP380" s="4">
        <v>-0.1149</v>
      </c>
      <c r="CQ380" s="4">
        <v>-3.2199999999999999E-2</v>
      </c>
      <c r="CR380" s="4">
        <v>9.1700000000000004E-2</v>
      </c>
      <c r="CS380" s="4">
        <v>0.37230000000000002</v>
      </c>
      <c r="CT380" s="4">
        <v>0.1145</v>
      </c>
      <c r="CU380" s="4">
        <v>-5.74E-2</v>
      </c>
      <c r="CV380" s="4">
        <v>-0.1865</v>
      </c>
      <c r="CW380" s="4">
        <v>-0.34789999999999999</v>
      </c>
      <c r="CX380" s="4">
        <v>-0.2596</v>
      </c>
      <c r="CY380" s="4">
        <v>7.1499999999999994E-2</v>
      </c>
      <c r="CZ380" s="4">
        <v>0.49340000000000001</v>
      </c>
      <c r="DA380" s="4">
        <v>0.59419999999999995</v>
      </c>
      <c r="DB380" s="4">
        <v>0.34599999999999997</v>
      </c>
      <c r="DC380" s="4">
        <v>1.6500000000000001E-2</v>
      </c>
      <c r="DD380" s="4">
        <v>-9.5299999999999996E-2</v>
      </c>
      <c r="DE380" s="4">
        <v>-0.31790000000000002</v>
      </c>
      <c r="DF380" s="4">
        <v>-0.48949999999999999</v>
      </c>
      <c r="DG380" s="4">
        <v>-0.35539999999999999</v>
      </c>
      <c r="DH380" s="4">
        <v>-0.4229</v>
      </c>
      <c r="DI380" s="4">
        <v>-0.31669999999999998</v>
      </c>
      <c r="DJ380" s="4">
        <v>-1.37E-2</v>
      </c>
      <c r="DK380" s="4">
        <v>9.0899999999999995E-2</v>
      </c>
      <c r="DL380" s="4">
        <v>0.62570000000000003</v>
      </c>
      <c r="DM380" s="4">
        <v>0.75549999999999995</v>
      </c>
      <c r="DN380" s="4">
        <v>0.75549999999999995</v>
      </c>
    </row>
    <row r="381" spans="1:118" x14ac:dyDescent="0.45">
      <c r="A381" s="3" t="s">
        <v>33</v>
      </c>
      <c r="B381" t="s">
        <v>51</v>
      </c>
      <c r="C381">
        <v>22</v>
      </c>
      <c r="G381">
        <v>1517</v>
      </c>
      <c r="H381">
        <v>1748</v>
      </c>
      <c r="I381">
        <v>2072</v>
      </c>
      <c r="J381">
        <v>2481</v>
      </c>
      <c r="K381">
        <v>3117</v>
      </c>
      <c r="L381">
        <v>3523</v>
      </c>
      <c r="M381">
        <v>3629</v>
      </c>
      <c r="N381">
        <v>2143</v>
      </c>
      <c r="O381">
        <v>2475</v>
      </c>
      <c r="P381">
        <v>1981</v>
      </c>
      <c r="Q381">
        <v>1934</v>
      </c>
      <c r="R381">
        <v>1578</v>
      </c>
      <c r="S381">
        <v>1300</v>
      </c>
      <c r="T381">
        <v>1686</v>
      </c>
      <c r="U381">
        <v>1370</v>
      </c>
      <c r="V381">
        <v>1639</v>
      </c>
      <c r="W381">
        <v>2477</v>
      </c>
      <c r="X381">
        <v>1864</v>
      </c>
      <c r="Y381">
        <v>1996</v>
      </c>
      <c r="Z381">
        <v>2277</v>
      </c>
      <c r="AA381">
        <v>2493</v>
      </c>
      <c r="AB381">
        <v>2646</v>
      </c>
      <c r="AC381">
        <v>2748</v>
      </c>
      <c r="AD381">
        <v>2436</v>
      </c>
      <c r="AE381">
        <v>2158</v>
      </c>
      <c r="AF381">
        <v>2179</v>
      </c>
      <c r="AG381">
        <v>2590</v>
      </c>
      <c r="AH381">
        <v>2542</v>
      </c>
      <c r="AI381">
        <v>2621</v>
      </c>
      <c r="AJ381">
        <v>2791</v>
      </c>
      <c r="AK381">
        <v>2787</v>
      </c>
      <c r="AL381">
        <v>2974</v>
      </c>
      <c r="AM381">
        <v>3379</v>
      </c>
      <c r="AN381">
        <v>3120</v>
      </c>
      <c r="AO381">
        <v>3073</v>
      </c>
      <c r="AP381">
        <v>3375</v>
      </c>
      <c r="AQ381">
        <v>3253</v>
      </c>
      <c r="AR381">
        <v>3100</v>
      </c>
      <c r="AS381">
        <v>3180</v>
      </c>
      <c r="AT381">
        <v>2792</v>
      </c>
      <c r="AU381">
        <v>2978</v>
      </c>
      <c r="AV381">
        <v>2994</v>
      </c>
      <c r="AW381">
        <v>3099</v>
      </c>
      <c r="AX381">
        <v>3034</v>
      </c>
      <c r="AY381">
        <v>2816</v>
      </c>
      <c r="AZ381">
        <v>2535</v>
      </c>
      <c r="BA381">
        <v>2668</v>
      </c>
      <c r="BB381">
        <v>3118</v>
      </c>
      <c r="BC381">
        <v>2642</v>
      </c>
      <c r="BD381">
        <v>1724</v>
      </c>
      <c r="BE381">
        <v>1910</v>
      </c>
      <c r="BF381">
        <v>2050</v>
      </c>
      <c r="BG381">
        <v>2236</v>
      </c>
      <c r="BH381">
        <v>2424</v>
      </c>
      <c r="BI381">
        <v>2321</v>
      </c>
      <c r="BJ381">
        <v>2334</v>
      </c>
      <c r="BK381">
        <v>2443</v>
      </c>
      <c r="BL381">
        <v>2076</v>
      </c>
      <c r="BM381">
        <v>2124</v>
      </c>
      <c r="BN381">
        <v>2031</v>
      </c>
      <c r="BO381">
        <v>2430</v>
      </c>
      <c r="BP381">
        <v>2336</v>
      </c>
      <c r="BQ381">
        <v>2266</v>
      </c>
      <c r="BR381">
        <v>2074</v>
      </c>
      <c r="BS381">
        <v>2161</v>
      </c>
      <c r="BT381">
        <v>2038</v>
      </c>
      <c r="BU381">
        <v>2374</v>
      </c>
      <c r="BV381">
        <v>2585</v>
      </c>
      <c r="BW381">
        <v>2656</v>
      </c>
      <c r="BX381">
        <v>2509</v>
      </c>
      <c r="BY381">
        <v>2598</v>
      </c>
      <c r="BZ381">
        <v>2694</v>
      </c>
      <c r="CA381">
        <v>3119</v>
      </c>
      <c r="CB381">
        <v>3239</v>
      </c>
      <c r="CC381">
        <v>3084</v>
      </c>
      <c r="CD381">
        <v>2781</v>
      </c>
      <c r="CE381">
        <v>2595</v>
      </c>
      <c r="CF381">
        <v>3117</v>
      </c>
      <c r="CG381">
        <v>2994</v>
      </c>
      <c r="CH381">
        <v>3091</v>
      </c>
      <c r="CI381">
        <v>3428</v>
      </c>
      <c r="CJ381">
        <v>3507</v>
      </c>
      <c r="CK381">
        <v>3097</v>
      </c>
      <c r="CL381">
        <v>3222</v>
      </c>
      <c r="CM381">
        <v>3037</v>
      </c>
      <c r="CN381">
        <v>2619</v>
      </c>
      <c r="CO381">
        <v>2649</v>
      </c>
      <c r="CP381">
        <v>2885</v>
      </c>
      <c r="CQ381">
        <v>2919</v>
      </c>
      <c r="CR381">
        <v>2916</v>
      </c>
      <c r="CS381">
        <v>3638</v>
      </c>
      <c r="CT381">
        <v>3199</v>
      </c>
      <c r="CU381">
        <v>2823</v>
      </c>
      <c r="CV381">
        <v>2422</v>
      </c>
      <c r="CW381">
        <v>2413</v>
      </c>
      <c r="CX381">
        <v>2385</v>
      </c>
      <c r="CY381">
        <v>2958</v>
      </c>
      <c r="CZ381">
        <v>3443</v>
      </c>
      <c r="DA381">
        <v>3630</v>
      </c>
      <c r="DB381">
        <v>3151</v>
      </c>
      <c r="DC381">
        <v>3010</v>
      </c>
      <c r="DD381">
        <v>3155</v>
      </c>
      <c r="DE381">
        <v>2566</v>
      </c>
      <c r="DF381">
        <v>1637</v>
      </c>
      <c r="DG381">
        <v>2024</v>
      </c>
      <c r="DH381">
        <v>1955</v>
      </c>
      <c r="DI381">
        <v>1787</v>
      </c>
      <c r="DJ381">
        <v>1691</v>
      </c>
      <c r="DK381">
        <v>2103</v>
      </c>
      <c r="DL381">
        <v>2915</v>
      </c>
      <c r="DM381">
        <v>2921</v>
      </c>
      <c r="DN381">
        <v>3629</v>
      </c>
    </row>
    <row r="382" spans="1:118" x14ac:dyDescent="0.45">
      <c r="A382" s="3" t="s">
        <v>33</v>
      </c>
      <c r="B382" t="s">
        <v>52</v>
      </c>
      <c r="G382">
        <v>13.67</v>
      </c>
      <c r="H382">
        <v>14.65</v>
      </c>
      <c r="I382">
        <v>16.16</v>
      </c>
      <c r="J382">
        <v>17.760000000000002</v>
      </c>
      <c r="K382">
        <v>19.48</v>
      </c>
      <c r="L382">
        <v>19.53</v>
      </c>
      <c r="M382">
        <v>18.61</v>
      </c>
      <c r="N382">
        <v>10.79</v>
      </c>
      <c r="O382">
        <v>13.51</v>
      </c>
      <c r="P382">
        <v>11.48</v>
      </c>
      <c r="Q382">
        <v>12.49</v>
      </c>
      <c r="R382">
        <v>11.16</v>
      </c>
      <c r="S382">
        <v>9.1</v>
      </c>
      <c r="T382">
        <v>12.92</v>
      </c>
      <c r="U382">
        <v>10.96</v>
      </c>
      <c r="V382">
        <v>13.17</v>
      </c>
      <c r="W382">
        <v>21.72</v>
      </c>
      <c r="X382">
        <v>16.920000000000002</v>
      </c>
      <c r="Y382">
        <v>18.12</v>
      </c>
      <c r="Z382">
        <v>19.7</v>
      </c>
      <c r="AA382">
        <v>22.48</v>
      </c>
      <c r="AB382">
        <v>23.04</v>
      </c>
      <c r="AC382">
        <v>31.2</v>
      </c>
      <c r="AD382">
        <v>32.81</v>
      </c>
      <c r="AE382">
        <v>30.9</v>
      </c>
      <c r="AF382">
        <v>26.04</v>
      </c>
      <c r="AG382">
        <v>20.47</v>
      </c>
      <c r="AH382">
        <v>15.99</v>
      </c>
      <c r="AI382">
        <v>13.74</v>
      </c>
      <c r="AJ382">
        <v>12.88</v>
      </c>
      <c r="AK382">
        <v>11</v>
      </c>
      <c r="AL382">
        <v>11.03</v>
      </c>
      <c r="AM382">
        <v>11.41</v>
      </c>
      <c r="AN382">
        <v>10.85</v>
      </c>
      <c r="AO382">
        <v>10.88</v>
      </c>
      <c r="AP382">
        <v>11.64</v>
      </c>
      <c r="AQ382">
        <v>12.55</v>
      </c>
      <c r="AR382">
        <v>11.93</v>
      </c>
      <c r="AS382">
        <v>14.28</v>
      </c>
      <c r="AT382">
        <v>12.86</v>
      </c>
      <c r="AU382">
        <v>13.42</v>
      </c>
      <c r="AV382">
        <v>13.39</v>
      </c>
      <c r="AW382">
        <v>12.14</v>
      </c>
      <c r="AX382">
        <v>12.13</v>
      </c>
      <c r="AY382">
        <v>11.46</v>
      </c>
      <c r="AZ382">
        <v>13.98</v>
      </c>
      <c r="BA382">
        <v>14.64</v>
      </c>
      <c r="BB382">
        <v>-102.71</v>
      </c>
      <c r="BC382">
        <v>-10.4</v>
      </c>
      <c r="BD382">
        <v>-11.49</v>
      </c>
      <c r="BE382">
        <v>-18.72</v>
      </c>
      <c r="BF382">
        <v>9.8800000000000008</v>
      </c>
      <c r="BG382">
        <v>5.34</v>
      </c>
      <c r="BH382">
        <v>6.52</v>
      </c>
      <c r="BI382">
        <v>8.3800000000000008</v>
      </c>
      <c r="BJ382">
        <v>10.66</v>
      </c>
      <c r="BK382">
        <v>15.49</v>
      </c>
      <c r="BL382">
        <v>14.37</v>
      </c>
      <c r="BM382">
        <v>11.47</v>
      </c>
      <c r="BN382">
        <v>23.88</v>
      </c>
      <c r="BO382">
        <v>13.09</v>
      </c>
      <c r="BP382">
        <v>11.64</v>
      </c>
      <c r="BQ382">
        <v>15.91</v>
      </c>
      <c r="BR382">
        <v>9.93</v>
      </c>
      <c r="BS382">
        <v>18.64</v>
      </c>
      <c r="BT382">
        <v>18.93</v>
      </c>
      <c r="BU382">
        <v>22.78</v>
      </c>
      <c r="BV382">
        <v>33.450000000000003</v>
      </c>
      <c r="BW382">
        <v>24.36</v>
      </c>
      <c r="BX382">
        <v>20.94</v>
      </c>
      <c r="BY382">
        <v>11.62</v>
      </c>
      <c r="BZ382">
        <v>12.52</v>
      </c>
      <c r="CA382">
        <v>17.53</v>
      </c>
      <c r="CB382">
        <v>24.22</v>
      </c>
      <c r="CC382">
        <v>66.510000000000005</v>
      </c>
      <c r="CD382">
        <v>92.52</v>
      </c>
      <c r="CE382">
        <v>34.49</v>
      </c>
      <c r="CF382">
        <v>42.74</v>
      </c>
      <c r="CG382">
        <v>26.49</v>
      </c>
      <c r="CH382">
        <v>24.73</v>
      </c>
      <c r="CI382">
        <v>45.56</v>
      </c>
      <c r="CJ382">
        <v>43.96</v>
      </c>
      <c r="CK382">
        <v>37.590000000000003</v>
      </c>
      <c r="CL382">
        <v>31.67</v>
      </c>
      <c r="CM382">
        <v>20.41</v>
      </c>
      <c r="CN382">
        <v>33.71</v>
      </c>
      <c r="CO382">
        <v>30.07</v>
      </c>
      <c r="CP382">
        <v>28.93</v>
      </c>
      <c r="CQ382">
        <v>-499.58</v>
      </c>
      <c r="CR382">
        <v>16.04</v>
      </c>
      <c r="CS382">
        <v>17.670000000000002</v>
      </c>
      <c r="CT382">
        <v>14.98</v>
      </c>
      <c r="CU382">
        <v>8.43</v>
      </c>
      <c r="CV382">
        <v>50.08</v>
      </c>
      <c r="CW382">
        <v>11.87</v>
      </c>
      <c r="CX382">
        <v>9.56</v>
      </c>
      <c r="CY382">
        <v>7.72</v>
      </c>
      <c r="CZ382">
        <v>5.42</v>
      </c>
      <c r="DA382">
        <v>7.17</v>
      </c>
      <c r="DB382">
        <v>8.02</v>
      </c>
      <c r="DC382">
        <v>11.85</v>
      </c>
      <c r="DD382">
        <v>-54.41</v>
      </c>
      <c r="DE382">
        <v>-6.53</v>
      </c>
      <c r="DF382">
        <v>-3.31</v>
      </c>
      <c r="DG382">
        <v>-3.69</v>
      </c>
      <c r="DH382">
        <v>-4.87</v>
      </c>
      <c r="DI382">
        <v>-8.73</v>
      </c>
      <c r="DJ382">
        <v>-15.24</v>
      </c>
      <c r="DK382">
        <v>21.45</v>
      </c>
      <c r="DL382">
        <v>13.28</v>
      </c>
      <c r="DM382">
        <v>9.2200000000000006</v>
      </c>
      <c r="DN382">
        <v>11.49</v>
      </c>
    </row>
    <row r="383" spans="1:118" x14ac:dyDescent="0.45">
      <c r="A383" s="3" t="s">
        <v>33</v>
      </c>
      <c r="B383" t="s">
        <v>53</v>
      </c>
      <c r="G383">
        <v>1.75</v>
      </c>
      <c r="H383">
        <v>1.88</v>
      </c>
      <c r="I383">
        <v>2.06</v>
      </c>
      <c r="J383">
        <v>2.2799999999999998</v>
      </c>
      <c r="K383">
        <v>2.7</v>
      </c>
      <c r="L383">
        <v>2.95</v>
      </c>
      <c r="M383">
        <v>2.96</v>
      </c>
      <c r="N383">
        <v>1.7</v>
      </c>
      <c r="O383">
        <v>1.96</v>
      </c>
      <c r="P383">
        <v>1.54</v>
      </c>
      <c r="Q383">
        <v>1.49</v>
      </c>
      <c r="R383">
        <v>1.2</v>
      </c>
      <c r="S383">
        <v>0.95</v>
      </c>
      <c r="T383">
        <v>1.23</v>
      </c>
      <c r="U383">
        <v>0.97</v>
      </c>
      <c r="V383">
        <v>1.1399999999999999</v>
      </c>
      <c r="W383">
        <v>1.74</v>
      </c>
      <c r="X383">
        <v>1.27</v>
      </c>
      <c r="Y383">
        <v>1.34</v>
      </c>
      <c r="Z383">
        <v>1.48</v>
      </c>
      <c r="AA383">
        <v>1.57</v>
      </c>
      <c r="AB383">
        <v>1.61</v>
      </c>
      <c r="AC383">
        <v>1.65</v>
      </c>
      <c r="AD383">
        <v>1.37</v>
      </c>
      <c r="AE383">
        <v>1.1399999999999999</v>
      </c>
      <c r="AF383">
        <v>1.0900000000000001</v>
      </c>
      <c r="AG383">
        <v>1.21</v>
      </c>
      <c r="AH383">
        <v>1.1399999999999999</v>
      </c>
      <c r="AI383">
        <v>1.1200000000000001</v>
      </c>
      <c r="AJ383">
        <v>1.1499999999999999</v>
      </c>
      <c r="AK383">
        <v>1.1000000000000001</v>
      </c>
      <c r="AL383">
        <v>1.1200000000000001</v>
      </c>
      <c r="AM383">
        <v>1.22</v>
      </c>
      <c r="AN383">
        <v>1.0900000000000001</v>
      </c>
      <c r="AO383">
        <v>1.05</v>
      </c>
      <c r="AP383">
        <v>1.1200000000000001</v>
      </c>
      <c r="AQ383">
        <v>1.06</v>
      </c>
      <c r="AR383">
        <v>0.98</v>
      </c>
      <c r="AS383">
        <v>0.99</v>
      </c>
      <c r="AT383">
        <v>0.86</v>
      </c>
      <c r="AU383">
        <v>0.91</v>
      </c>
      <c r="AV383">
        <v>0.91</v>
      </c>
      <c r="AW383">
        <v>0.94</v>
      </c>
      <c r="AX383">
        <v>0.93</v>
      </c>
      <c r="AY383">
        <v>0.86</v>
      </c>
      <c r="AZ383">
        <v>0.8</v>
      </c>
      <c r="BA383">
        <v>0.84</v>
      </c>
      <c r="BB383">
        <v>1.1100000000000001</v>
      </c>
      <c r="BC383">
        <v>1.04</v>
      </c>
      <c r="BD383">
        <v>0.64</v>
      </c>
      <c r="BE383">
        <v>0.72</v>
      </c>
      <c r="BF383">
        <v>0.67</v>
      </c>
      <c r="BG383">
        <v>0.69</v>
      </c>
      <c r="BH383">
        <v>0.79</v>
      </c>
      <c r="BI383">
        <v>0.79</v>
      </c>
      <c r="BJ383">
        <v>0.8</v>
      </c>
      <c r="BK383">
        <v>0.85</v>
      </c>
      <c r="BL383">
        <v>0.77</v>
      </c>
      <c r="BM383">
        <v>0.76</v>
      </c>
      <c r="BN383">
        <v>0.78</v>
      </c>
      <c r="BO383">
        <v>0.9</v>
      </c>
      <c r="BP383">
        <v>0.86</v>
      </c>
      <c r="BQ383">
        <v>0.84</v>
      </c>
      <c r="BR383">
        <v>0.74</v>
      </c>
      <c r="BS383">
        <v>0.78</v>
      </c>
      <c r="BT383">
        <v>0.74</v>
      </c>
      <c r="BU383">
        <v>0.86</v>
      </c>
      <c r="BV383">
        <v>0.95</v>
      </c>
      <c r="BW383">
        <v>0.97</v>
      </c>
      <c r="BX383">
        <v>0.87</v>
      </c>
      <c r="BY383">
        <v>0.86</v>
      </c>
      <c r="BZ383">
        <v>0.9</v>
      </c>
      <c r="CA383">
        <v>1.04</v>
      </c>
      <c r="CB383">
        <v>1.06</v>
      </c>
      <c r="CC383">
        <v>1.05</v>
      </c>
      <c r="CD383">
        <v>0.95</v>
      </c>
      <c r="CE383">
        <v>0.85</v>
      </c>
      <c r="CF383">
        <v>0.99</v>
      </c>
      <c r="CG383">
        <v>0.91</v>
      </c>
      <c r="CH383">
        <v>0.93</v>
      </c>
      <c r="CI383">
        <v>1.03</v>
      </c>
      <c r="CJ383">
        <v>1.04</v>
      </c>
      <c r="CK383">
        <v>0.92</v>
      </c>
      <c r="CL383">
        <v>0.95</v>
      </c>
      <c r="CM383">
        <v>0.87</v>
      </c>
      <c r="CN383">
        <v>0.76</v>
      </c>
      <c r="CO383">
        <v>0.75</v>
      </c>
      <c r="CP383">
        <v>0.81</v>
      </c>
      <c r="CQ383">
        <v>0.85</v>
      </c>
      <c r="CR383">
        <v>0.77</v>
      </c>
      <c r="CS383">
        <v>0.93</v>
      </c>
      <c r="CT383">
        <v>0.81</v>
      </c>
      <c r="CU383">
        <v>0.68</v>
      </c>
      <c r="CV383">
        <v>0.62</v>
      </c>
      <c r="CW383">
        <v>0.61</v>
      </c>
      <c r="CX383">
        <v>0.62</v>
      </c>
      <c r="CY383">
        <v>0.76</v>
      </c>
      <c r="CZ383">
        <v>0.83</v>
      </c>
      <c r="DA383">
        <v>0.88</v>
      </c>
      <c r="DB383">
        <v>0.77</v>
      </c>
      <c r="DC383">
        <v>0.74</v>
      </c>
      <c r="DD383">
        <v>0.8</v>
      </c>
      <c r="DE383">
        <v>0.69</v>
      </c>
      <c r="DF383">
        <v>0.44</v>
      </c>
      <c r="DG383">
        <v>0.52</v>
      </c>
      <c r="DH383">
        <v>0.45</v>
      </c>
      <c r="DI383">
        <v>0.4</v>
      </c>
      <c r="DJ383">
        <v>0.35</v>
      </c>
      <c r="DK383">
        <v>0.45</v>
      </c>
      <c r="DL383">
        <v>0.6</v>
      </c>
      <c r="DM383">
        <v>0.59</v>
      </c>
      <c r="DN383">
        <v>0.73</v>
      </c>
    </row>
    <row r="384" spans="1:118" x14ac:dyDescent="0.45">
      <c r="A384" s="3" t="s">
        <v>33</v>
      </c>
      <c r="B384" t="s">
        <v>54</v>
      </c>
      <c r="G384">
        <v>2.25</v>
      </c>
      <c r="H384">
        <v>2.56</v>
      </c>
      <c r="I384">
        <v>2.86</v>
      </c>
      <c r="J384">
        <v>3.23</v>
      </c>
      <c r="K384">
        <v>3.81</v>
      </c>
      <c r="L384">
        <v>4.0999999999999996</v>
      </c>
      <c r="M384">
        <v>4.03</v>
      </c>
      <c r="N384">
        <v>2.2999999999999998</v>
      </c>
      <c r="O384">
        <v>2.61</v>
      </c>
      <c r="P384">
        <v>2.04</v>
      </c>
      <c r="Q384">
        <v>1.99</v>
      </c>
      <c r="R384">
        <v>1.64</v>
      </c>
      <c r="S384">
        <v>1.34</v>
      </c>
      <c r="T384">
        <v>1.71</v>
      </c>
      <c r="U384">
        <v>1.35</v>
      </c>
      <c r="V384">
        <v>1.56</v>
      </c>
      <c r="W384">
        <v>2.2999999999999998</v>
      </c>
      <c r="X384">
        <v>1.68</v>
      </c>
      <c r="Y384">
        <v>1.79</v>
      </c>
      <c r="Z384">
        <v>1.99</v>
      </c>
      <c r="AA384">
        <v>2.21</v>
      </c>
      <c r="AB384">
        <v>2.36</v>
      </c>
      <c r="AC384">
        <v>2.44</v>
      </c>
      <c r="AD384">
        <v>2.13</v>
      </c>
      <c r="AE384">
        <v>1.86</v>
      </c>
      <c r="AF384">
        <v>1.82</v>
      </c>
      <c r="AG384">
        <v>2.08</v>
      </c>
      <c r="AH384">
        <v>2.0099999999999998</v>
      </c>
      <c r="AI384">
        <v>2.02</v>
      </c>
      <c r="AJ384">
        <v>2.0699999999999998</v>
      </c>
      <c r="AK384">
        <v>2.04</v>
      </c>
      <c r="AL384">
        <v>2.06</v>
      </c>
      <c r="AM384">
        <v>2.2400000000000002</v>
      </c>
      <c r="AN384">
        <v>2.0299999999999998</v>
      </c>
      <c r="AO384">
        <v>1.92</v>
      </c>
      <c r="AP384">
        <v>2.0499999999999998</v>
      </c>
      <c r="AQ384">
        <v>1.98</v>
      </c>
      <c r="AR384">
        <v>1.84</v>
      </c>
      <c r="AS384">
        <v>1.89</v>
      </c>
      <c r="AT384">
        <v>1.6</v>
      </c>
      <c r="AU384">
        <v>1.67</v>
      </c>
      <c r="AV384">
        <v>1.64</v>
      </c>
      <c r="AW384">
        <v>1.68</v>
      </c>
      <c r="AX384">
        <v>1.6</v>
      </c>
      <c r="AY384">
        <v>1.46</v>
      </c>
      <c r="AZ384">
        <v>1.33</v>
      </c>
      <c r="BA384">
        <v>1.37</v>
      </c>
      <c r="BB384">
        <v>1.77</v>
      </c>
      <c r="BC384">
        <v>1.69</v>
      </c>
      <c r="BD384">
        <v>1.04</v>
      </c>
      <c r="BE384">
        <v>1.1200000000000001</v>
      </c>
      <c r="BF384">
        <v>1.1200000000000001</v>
      </c>
      <c r="BG384">
        <v>1.21</v>
      </c>
      <c r="BH384">
        <v>1.33</v>
      </c>
      <c r="BI384">
        <v>1.27</v>
      </c>
      <c r="BJ384">
        <v>1.21</v>
      </c>
      <c r="BK384">
        <v>1.31</v>
      </c>
      <c r="BL384">
        <v>1.18</v>
      </c>
      <c r="BM384">
        <v>1.17</v>
      </c>
      <c r="BN384">
        <v>1.1599999999999999</v>
      </c>
      <c r="BO384">
        <v>1.35</v>
      </c>
      <c r="BP384">
        <v>1.26</v>
      </c>
      <c r="BQ384">
        <v>1.23</v>
      </c>
      <c r="BR384">
        <v>1.1200000000000001</v>
      </c>
      <c r="BS384">
        <v>1.18</v>
      </c>
      <c r="BT384">
        <v>1.1100000000000001</v>
      </c>
      <c r="BU384">
        <v>1.32</v>
      </c>
      <c r="BV384">
        <v>1.44</v>
      </c>
      <c r="BW384">
        <v>1.5</v>
      </c>
      <c r="BX384">
        <v>1.33</v>
      </c>
      <c r="BY384">
        <v>1.34</v>
      </c>
      <c r="BZ384">
        <v>1.39</v>
      </c>
      <c r="CA384">
        <v>1.66</v>
      </c>
      <c r="CB384">
        <v>1.7</v>
      </c>
      <c r="CC384">
        <v>1.66</v>
      </c>
      <c r="CD384">
        <v>1.52</v>
      </c>
      <c r="CE384">
        <v>1.41</v>
      </c>
      <c r="CF384">
        <v>1.69</v>
      </c>
      <c r="CG384">
        <v>1.61</v>
      </c>
      <c r="CH384">
        <v>1.67</v>
      </c>
      <c r="CI384">
        <v>1.9</v>
      </c>
      <c r="CJ384">
        <v>1.93</v>
      </c>
      <c r="CK384">
        <v>1.69</v>
      </c>
      <c r="CL384">
        <v>1.77</v>
      </c>
      <c r="CM384">
        <v>1.68</v>
      </c>
      <c r="CN384">
        <v>1.51</v>
      </c>
      <c r="CO384">
        <v>1.47</v>
      </c>
      <c r="CP384">
        <v>1.6</v>
      </c>
      <c r="CQ384">
        <v>1.77</v>
      </c>
      <c r="CR384">
        <v>1.61</v>
      </c>
      <c r="CS384">
        <v>1.96</v>
      </c>
      <c r="CT384">
        <v>1.72</v>
      </c>
      <c r="CU384">
        <v>1.5</v>
      </c>
      <c r="CV384">
        <v>1.39</v>
      </c>
      <c r="CW384">
        <v>1.24</v>
      </c>
      <c r="CX384">
        <v>1.21</v>
      </c>
      <c r="CY384">
        <v>1.42</v>
      </c>
      <c r="CZ384">
        <v>1.6</v>
      </c>
      <c r="DA384">
        <v>1.65</v>
      </c>
      <c r="DB384">
        <v>1.44</v>
      </c>
      <c r="DC384">
        <v>1.37</v>
      </c>
      <c r="DD384">
        <v>1.6</v>
      </c>
      <c r="DE384">
        <v>1.48</v>
      </c>
      <c r="DF384">
        <v>1.02</v>
      </c>
      <c r="DG384">
        <v>1.24</v>
      </c>
      <c r="DH384">
        <v>1.2</v>
      </c>
      <c r="DI384">
        <v>1.2</v>
      </c>
      <c r="DJ384">
        <v>1.1299999999999999</v>
      </c>
      <c r="DK384">
        <v>1.33</v>
      </c>
      <c r="DL384">
        <v>1.78</v>
      </c>
      <c r="DM384">
        <v>1.78</v>
      </c>
      <c r="DN384">
        <v>2.21</v>
      </c>
    </row>
    <row r="385" spans="1:118" x14ac:dyDescent="0.45">
      <c r="A385" s="3" t="s">
        <v>33</v>
      </c>
      <c r="B385" t="s">
        <v>55</v>
      </c>
      <c r="G385">
        <v>7.57</v>
      </c>
      <c r="H385">
        <v>8.35</v>
      </c>
      <c r="I385">
        <v>8.61</v>
      </c>
      <c r="J385">
        <v>9.14</v>
      </c>
      <c r="K385">
        <v>11.41</v>
      </c>
      <c r="L385">
        <v>12.53</v>
      </c>
      <c r="M385">
        <v>14.11</v>
      </c>
      <c r="N385">
        <v>9.58</v>
      </c>
      <c r="O385">
        <v>12.86</v>
      </c>
      <c r="P385">
        <v>11</v>
      </c>
      <c r="Q385">
        <v>10.14</v>
      </c>
      <c r="R385">
        <v>8.27</v>
      </c>
      <c r="S385">
        <v>6.73</v>
      </c>
      <c r="T385">
        <v>9.33</v>
      </c>
      <c r="U385">
        <v>8.0500000000000007</v>
      </c>
      <c r="V385">
        <v>9.34</v>
      </c>
      <c r="W385">
        <v>16.3</v>
      </c>
      <c r="X385">
        <v>13.15</v>
      </c>
      <c r="Y385">
        <v>13.27</v>
      </c>
      <c r="Z385">
        <v>13.68</v>
      </c>
      <c r="AA385">
        <v>13.01</v>
      </c>
      <c r="AB385">
        <v>11.9</v>
      </c>
      <c r="AC385">
        <v>10.66</v>
      </c>
      <c r="AD385">
        <v>8.31</v>
      </c>
      <c r="AE385">
        <v>6.48</v>
      </c>
      <c r="AF385">
        <v>5.99</v>
      </c>
      <c r="AG385">
        <v>6.98</v>
      </c>
      <c r="AH385">
        <v>6.32</v>
      </c>
      <c r="AI385">
        <v>6.17</v>
      </c>
      <c r="AJ385">
        <v>6.35</v>
      </c>
      <c r="AK385">
        <v>5.85</v>
      </c>
      <c r="AL385">
        <v>6.11</v>
      </c>
      <c r="AM385">
        <v>7.8</v>
      </c>
      <c r="AN385">
        <v>6.77</v>
      </c>
      <c r="AO385">
        <v>7.11</v>
      </c>
      <c r="AP385">
        <v>7.5</v>
      </c>
      <c r="AQ385">
        <v>6.84</v>
      </c>
      <c r="AR385">
        <v>6.88</v>
      </c>
      <c r="AS385">
        <v>7.57</v>
      </c>
      <c r="AT385">
        <v>7.9</v>
      </c>
      <c r="AU385">
        <v>8.93</v>
      </c>
      <c r="AV385">
        <v>11.31</v>
      </c>
      <c r="AW385">
        <v>12.79</v>
      </c>
      <c r="AX385">
        <v>13.03</v>
      </c>
      <c r="AY385">
        <v>15.66</v>
      </c>
      <c r="AZ385">
        <v>17.23</v>
      </c>
      <c r="BA385">
        <v>37.020000000000003</v>
      </c>
      <c r="BB385">
        <v>88.2</v>
      </c>
      <c r="BC385">
        <v>156.55000000000001</v>
      </c>
      <c r="BD385">
        <v>32.799999999999997</v>
      </c>
      <c r="BE385">
        <v>15.54</v>
      </c>
      <c r="BF385">
        <v>18.43</v>
      </c>
      <c r="BG385">
        <v>14.05</v>
      </c>
      <c r="BH385">
        <v>17.36</v>
      </c>
      <c r="BI385">
        <v>21.81</v>
      </c>
      <c r="BJ385">
        <v>21.51</v>
      </c>
      <c r="BK385">
        <v>36.69</v>
      </c>
      <c r="BL385">
        <v>31.1</v>
      </c>
      <c r="BM385">
        <v>19.09</v>
      </c>
      <c r="BN385">
        <v>14.67</v>
      </c>
      <c r="BO385">
        <v>17.440000000000001</v>
      </c>
      <c r="BP385">
        <v>16.600000000000001</v>
      </c>
      <c r="BQ385">
        <v>22.75</v>
      </c>
      <c r="BR385">
        <v>23.58</v>
      </c>
      <c r="BS385">
        <v>16.149999999999999</v>
      </c>
      <c r="BT385">
        <v>13.23</v>
      </c>
      <c r="BU385">
        <v>13.38</v>
      </c>
      <c r="BV385">
        <v>14.03</v>
      </c>
      <c r="BW385">
        <v>14.23</v>
      </c>
      <c r="BX385">
        <v>13.67</v>
      </c>
      <c r="BY385">
        <v>11.77</v>
      </c>
      <c r="BZ385">
        <v>12.57</v>
      </c>
      <c r="CA385">
        <v>14.13</v>
      </c>
      <c r="CB385">
        <v>17.38</v>
      </c>
      <c r="CC385">
        <v>18.45</v>
      </c>
      <c r="CD385">
        <v>15.98</v>
      </c>
      <c r="CE385">
        <v>15.09</v>
      </c>
      <c r="CF385">
        <v>14.59</v>
      </c>
      <c r="CG385">
        <v>14.32</v>
      </c>
      <c r="CH385">
        <v>12.69</v>
      </c>
      <c r="CI385">
        <v>12.11</v>
      </c>
      <c r="CJ385">
        <v>11.23</v>
      </c>
      <c r="CK385">
        <v>8.73</v>
      </c>
      <c r="CL385">
        <v>9.16</v>
      </c>
      <c r="CM385">
        <v>9.01</v>
      </c>
      <c r="CN385">
        <v>7.7</v>
      </c>
      <c r="CO385">
        <v>7.53</v>
      </c>
      <c r="CP385">
        <v>7.62</v>
      </c>
      <c r="CQ385">
        <v>8.0500000000000007</v>
      </c>
      <c r="CR385">
        <v>6.16</v>
      </c>
      <c r="CS385">
        <v>8.06</v>
      </c>
      <c r="CT385">
        <v>7.15</v>
      </c>
      <c r="CU385">
        <v>5.62</v>
      </c>
      <c r="CV385">
        <v>5.63</v>
      </c>
      <c r="CW385">
        <v>4.75</v>
      </c>
      <c r="CX385">
        <v>4.4800000000000004</v>
      </c>
      <c r="CY385">
        <v>5.1100000000000003</v>
      </c>
      <c r="CZ385">
        <v>5.22</v>
      </c>
      <c r="DA385">
        <v>5.75</v>
      </c>
      <c r="DB385">
        <v>5.6</v>
      </c>
      <c r="DC385">
        <v>6.38</v>
      </c>
      <c r="DD385">
        <v>7.77</v>
      </c>
      <c r="DE385">
        <v>7.25</v>
      </c>
      <c r="DF385">
        <v>4.9000000000000004</v>
      </c>
      <c r="DG385">
        <v>5.97</v>
      </c>
      <c r="DH385">
        <v>7.67</v>
      </c>
      <c r="DI385">
        <v>6.56</v>
      </c>
      <c r="DJ385">
        <v>5.38</v>
      </c>
      <c r="DK385">
        <v>4.63</v>
      </c>
      <c r="DL385">
        <v>4.62</v>
      </c>
      <c r="DM385">
        <v>3.78</v>
      </c>
      <c r="DN385">
        <v>4.6900000000000004</v>
      </c>
    </row>
    <row r="386" spans="1:118" x14ac:dyDescent="0.45">
      <c r="A386" s="3" t="s">
        <v>33</v>
      </c>
      <c r="B386" t="s">
        <v>56</v>
      </c>
      <c r="G386">
        <v>7.35</v>
      </c>
      <c r="H386">
        <v>8.1199999999999992</v>
      </c>
      <c r="I386">
        <v>8.4</v>
      </c>
      <c r="J386">
        <v>8.93</v>
      </c>
      <c r="K386">
        <v>11.17</v>
      </c>
      <c r="L386">
        <v>12.29</v>
      </c>
      <c r="M386">
        <v>13.84</v>
      </c>
      <c r="N386">
        <v>9.4</v>
      </c>
      <c r="O386">
        <v>12.41</v>
      </c>
      <c r="P386">
        <v>10.48</v>
      </c>
      <c r="Q386">
        <v>9.6300000000000008</v>
      </c>
      <c r="R386">
        <v>7.84</v>
      </c>
      <c r="S386">
        <v>6.43</v>
      </c>
      <c r="T386">
        <v>8.99</v>
      </c>
      <c r="U386">
        <v>7.75</v>
      </c>
      <c r="V386">
        <v>9.02</v>
      </c>
      <c r="W386">
        <v>15.52</v>
      </c>
      <c r="X386">
        <v>12.23</v>
      </c>
      <c r="Y386">
        <v>12.33</v>
      </c>
      <c r="Z386">
        <v>12.7</v>
      </c>
      <c r="AA386">
        <v>11.87</v>
      </c>
      <c r="AB386">
        <v>11</v>
      </c>
      <c r="AC386">
        <v>9.93</v>
      </c>
      <c r="AD386">
        <v>7.76</v>
      </c>
      <c r="AE386">
        <v>5.96</v>
      </c>
      <c r="AF386">
        <v>5.47</v>
      </c>
      <c r="AG386">
        <v>6.31</v>
      </c>
      <c r="AH386">
        <v>5.69</v>
      </c>
      <c r="AI386">
        <v>5.7</v>
      </c>
      <c r="AJ386">
        <v>5.93</v>
      </c>
      <c r="AK386">
        <v>5.52</v>
      </c>
      <c r="AL386">
        <v>5.81</v>
      </c>
      <c r="AM386">
        <v>7.35</v>
      </c>
      <c r="AN386">
        <v>6.36</v>
      </c>
      <c r="AO386">
        <v>6.59</v>
      </c>
      <c r="AP386">
        <v>6.97</v>
      </c>
      <c r="AQ386">
        <v>6.28</v>
      </c>
      <c r="AR386">
        <v>6.33</v>
      </c>
      <c r="AS386">
        <v>7</v>
      </c>
      <c r="AT386">
        <v>7.13</v>
      </c>
      <c r="AU386">
        <v>7.87</v>
      </c>
      <c r="AV386">
        <v>9.48</v>
      </c>
      <c r="AW386">
        <v>10.26</v>
      </c>
      <c r="AX386">
        <v>10.55</v>
      </c>
      <c r="AY386">
        <v>12.66</v>
      </c>
      <c r="AZ386">
        <v>12.45</v>
      </c>
      <c r="BA386">
        <v>22.66</v>
      </c>
      <c r="BB386">
        <v>36.79</v>
      </c>
      <c r="BC386">
        <v>38.99</v>
      </c>
      <c r="BD386">
        <v>19.53</v>
      </c>
      <c r="BE386">
        <v>11.59</v>
      </c>
      <c r="BF386">
        <v>13.35</v>
      </c>
      <c r="BG386">
        <v>11.38</v>
      </c>
      <c r="BH386">
        <v>14</v>
      </c>
      <c r="BI386">
        <v>16.850000000000001</v>
      </c>
      <c r="BJ386">
        <v>16.97</v>
      </c>
      <c r="BK386">
        <v>25.68</v>
      </c>
      <c r="BL386">
        <v>22.7</v>
      </c>
      <c r="BM386">
        <v>16.3</v>
      </c>
      <c r="BN386">
        <v>13.27</v>
      </c>
      <c r="BO386">
        <v>15.78</v>
      </c>
      <c r="BP386">
        <v>15.23</v>
      </c>
      <c r="BQ386">
        <v>19.91</v>
      </c>
      <c r="BR386">
        <v>20.07</v>
      </c>
      <c r="BS386">
        <v>14.72</v>
      </c>
      <c r="BT386">
        <v>12.14</v>
      </c>
      <c r="BU386">
        <v>12.37</v>
      </c>
      <c r="BV386">
        <v>12.99</v>
      </c>
      <c r="BW386">
        <v>13.02</v>
      </c>
      <c r="BX386">
        <v>12.33</v>
      </c>
      <c r="BY386">
        <v>10.7</v>
      </c>
      <c r="BZ386">
        <v>11.2</v>
      </c>
      <c r="CA386">
        <v>12.65</v>
      </c>
      <c r="CB386">
        <v>15.27</v>
      </c>
      <c r="CC386">
        <v>16.04</v>
      </c>
      <c r="CD386">
        <v>14.23</v>
      </c>
      <c r="CE386">
        <v>13.5</v>
      </c>
      <c r="CF386">
        <v>13.39</v>
      </c>
      <c r="CG386">
        <v>13.18</v>
      </c>
      <c r="CH386">
        <v>11.87</v>
      </c>
      <c r="CI386">
        <v>11.41</v>
      </c>
      <c r="CJ386">
        <v>10.67</v>
      </c>
      <c r="CK386">
        <v>8.2799999999999994</v>
      </c>
      <c r="CL386">
        <v>8.85</v>
      </c>
      <c r="CM386">
        <v>8.66</v>
      </c>
      <c r="CN386">
        <v>7.35</v>
      </c>
      <c r="CO386">
        <v>7.19</v>
      </c>
      <c r="CP386">
        <v>7.11</v>
      </c>
      <c r="CQ386">
        <v>7.46</v>
      </c>
      <c r="CR386">
        <v>5.78</v>
      </c>
      <c r="CS386">
        <v>7.44</v>
      </c>
      <c r="CT386">
        <v>6.56</v>
      </c>
      <c r="CU386">
        <v>5.19</v>
      </c>
      <c r="CV386">
        <v>5.0999999999999996</v>
      </c>
      <c r="CW386">
        <v>4.3899999999999997</v>
      </c>
      <c r="CX386">
        <v>4.17</v>
      </c>
      <c r="CY386">
        <v>4.7699999999999996</v>
      </c>
      <c r="CZ386">
        <v>4.93</v>
      </c>
      <c r="DA386">
        <v>5.42</v>
      </c>
      <c r="DB386">
        <v>5.22</v>
      </c>
      <c r="DC386">
        <v>5.86</v>
      </c>
      <c r="DD386">
        <v>7.02</v>
      </c>
      <c r="DE386">
        <v>6.47</v>
      </c>
      <c r="DF386">
        <v>4.3899999999999997</v>
      </c>
      <c r="DG386">
        <v>5.37</v>
      </c>
      <c r="DH386">
        <v>6.65</v>
      </c>
      <c r="DI386">
        <v>6.37</v>
      </c>
      <c r="DJ386">
        <v>5.25</v>
      </c>
      <c r="DK386">
        <v>4.5599999999999996</v>
      </c>
      <c r="DL386">
        <v>4.55</v>
      </c>
      <c r="DM386">
        <v>3.6</v>
      </c>
      <c r="DN386">
        <v>4.46</v>
      </c>
    </row>
    <row r="387" spans="1:118" x14ac:dyDescent="0.45">
      <c r="A387" s="3" t="s">
        <v>33</v>
      </c>
      <c r="B387" t="s">
        <v>57</v>
      </c>
      <c r="C387">
        <v>0.04</v>
      </c>
      <c r="G387">
        <v>0.12</v>
      </c>
      <c r="H387">
        <v>0.11</v>
      </c>
      <c r="I387">
        <v>0.11</v>
      </c>
      <c r="J387">
        <v>0.1</v>
      </c>
      <c r="K387">
        <v>0.09</v>
      </c>
      <c r="L387">
        <v>0.09</v>
      </c>
      <c r="M387">
        <v>0.08</v>
      </c>
      <c r="N387">
        <v>0.08</v>
      </c>
      <c r="O387">
        <v>0.09</v>
      </c>
      <c r="P387">
        <v>0.08</v>
      </c>
      <c r="Q387">
        <v>0.08</v>
      </c>
      <c r="R387">
        <v>0.08</v>
      </c>
      <c r="S387">
        <v>0.1</v>
      </c>
      <c r="T387">
        <v>0.1</v>
      </c>
      <c r="U387">
        <v>0.1</v>
      </c>
      <c r="V387">
        <v>0.11</v>
      </c>
      <c r="W387">
        <v>0.1</v>
      </c>
      <c r="X387">
        <v>0.1</v>
      </c>
      <c r="Y387">
        <v>0.1</v>
      </c>
      <c r="Z387">
        <v>0.12</v>
      </c>
      <c r="AA387">
        <v>0.12</v>
      </c>
      <c r="AB387">
        <v>0.12</v>
      </c>
      <c r="AC387">
        <v>0.12</v>
      </c>
      <c r="AD387">
        <v>0.12</v>
      </c>
      <c r="AE387">
        <v>0.12</v>
      </c>
      <c r="AF387">
        <v>0.11</v>
      </c>
      <c r="AG387">
        <v>0.1</v>
      </c>
      <c r="AH387">
        <v>0.1</v>
      </c>
      <c r="AI387">
        <v>0.1</v>
      </c>
      <c r="AJ387">
        <v>0.1</v>
      </c>
      <c r="AK387">
        <v>0.09</v>
      </c>
      <c r="AL387">
        <v>0.09</v>
      </c>
      <c r="AM387">
        <v>0.09</v>
      </c>
      <c r="AN387">
        <v>0.09</v>
      </c>
      <c r="AO387">
        <v>0.09</v>
      </c>
      <c r="AP387">
        <v>0.09</v>
      </c>
      <c r="AQ387">
        <v>0.09</v>
      </c>
      <c r="AR387">
        <v>0.09</v>
      </c>
      <c r="AS387">
        <v>0.08</v>
      </c>
      <c r="AT387">
        <v>0.08</v>
      </c>
      <c r="AU387">
        <v>0.08</v>
      </c>
      <c r="AV387">
        <v>0.08</v>
      </c>
      <c r="AW387">
        <v>7.0000000000000007E-2</v>
      </c>
      <c r="AX387">
        <v>7.0000000000000007E-2</v>
      </c>
      <c r="AY387">
        <v>7.0000000000000007E-2</v>
      </c>
      <c r="AZ387">
        <v>0.09</v>
      </c>
      <c r="BA387">
        <v>0.08</v>
      </c>
      <c r="BB387">
        <v>0.09</v>
      </c>
      <c r="BC387">
        <v>0.11</v>
      </c>
      <c r="BD387">
        <v>0.18</v>
      </c>
      <c r="BE387">
        <v>0.17</v>
      </c>
      <c r="BF387">
        <v>0.15</v>
      </c>
      <c r="BG387">
        <v>0.15</v>
      </c>
      <c r="BH387">
        <v>0.15</v>
      </c>
      <c r="BI387">
        <v>0.15</v>
      </c>
      <c r="BJ387">
        <v>0.15</v>
      </c>
      <c r="BK387">
        <v>0.15</v>
      </c>
      <c r="BL387">
        <v>0.15</v>
      </c>
      <c r="BM387">
        <v>0.14000000000000001</v>
      </c>
      <c r="BN387">
        <v>0.08</v>
      </c>
      <c r="BO387">
        <v>0.08</v>
      </c>
      <c r="BP387">
        <v>7.0000000000000007E-2</v>
      </c>
      <c r="BQ387">
        <v>0.08</v>
      </c>
      <c r="BR387">
        <v>7.0000000000000007E-2</v>
      </c>
      <c r="BS387">
        <v>0.08</v>
      </c>
      <c r="BT387">
        <v>7.0000000000000007E-2</v>
      </c>
      <c r="BU387">
        <v>0.08</v>
      </c>
      <c r="BV387">
        <v>0.1</v>
      </c>
      <c r="BW387">
        <v>0.1</v>
      </c>
      <c r="BX387">
        <v>0.15</v>
      </c>
      <c r="BY387">
        <v>0.14000000000000001</v>
      </c>
      <c r="BZ387">
        <v>0.15</v>
      </c>
      <c r="CA387">
        <v>0.15</v>
      </c>
      <c r="CB387">
        <v>0.16</v>
      </c>
      <c r="CC387">
        <v>0.16</v>
      </c>
      <c r="CD387">
        <v>0.16</v>
      </c>
      <c r="CE387">
        <v>0.16</v>
      </c>
      <c r="CF387">
        <v>0.16</v>
      </c>
      <c r="CG387">
        <v>0.16</v>
      </c>
      <c r="CH387">
        <v>0.16</v>
      </c>
      <c r="CI387">
        <v>0.18</v>
      </c>
      <c r="CJ387">
        <v>0.21</v>
      </c>
      <c r="CK387">
        <v>0.21</v>
      </c>
      <c r="CL387">
        <v>0.21</v>
      </c>
      <c r="CM387">
        <v>0.21</v>
      </c>
      <c r="CN387">
        <v>0.22</v>
      </c>
      <c r="CO387">
        <v>0.22</v>
      </c>
      <c r="CP387">
        <v>0.21</v>
      </c>
      <c r="CQ387">
        <v>0.23</v>
      </c>
      <c r="CR387">
        <v>0.24</v>
      </c>
      <c r="CS387">
        <v>0.24</v>
      </c>
      <c r="CT387">
        <v>0.23</v>
      </c>
      <c r="CU387">
        <v>0.23</v>
      </c>
      <c r="CV387">
        <v>0.26</v>
      </c>
      <c r="CW387">
        <v>0.23</v>
      </c>
      <c r="CX387">
        <v>0.22</v>
      </c>
      <c r="CY387">
        <v>0.2</v>
      </c>
      <c r="CZ387">
        <v>0.2</v>
      </c>
      <c r="DA387">
        <v>0.19</v>
      </c>
      <c r="DB387">
        <v>0.19</v>
      </c>
      <c r="DC387">
        <v>0.19</v>
      </c>
      <c r="DD387">
        <v>0.21</v>
      </c>
      <c r="DE387">
        <v>0.24</v>
      </c>
      <c r="DF387">
        <v>0.26</v>
      </c>
      <c r="DG387">
        <v>0.28000000000000003</v>
      </c>
      <c r="DH387">
        <v>0.32</v>
      </c>
      <c r="DI387">
        <v>0.33</v>
      </c>
      <c r="DJ387">
        <v>0.43</v>
      </c>
      <c r="DK387">
        <v>0.38</v>
      </c>
      <c r="DL387">
        <v>0.37</v>
      </c>
      <c r="DM387">
        <v>0.36</v>
      </c>
      <c r="DN387">
        <v>0.36</v>
      </c>
    </row>
    <row r="388" spans="1:118" x14ac:dyDescent="0.45">
      <c r="A388" s="3" t="s">
        <v>33</v>
      </c>
      <c r="B388" t="s">
        <v>58</v>
      </c>
      <c r="D388">
        <v>59.22</v>
      </c>
      <c r="E388">
        <v>79.05</v>
      </c>
      <c r="F388">
        <v>86.77</v>
      </c>
      <c r="G388">
        <v>57.69</v>
      </c>
      <c r="H388">
        <v>33.81</v>
      </c>
      <c r="I388">
        <v>40.29</v>
      </c>
      <c r="J388">
        <v>44.53</v>
      </c>
      <c r="K388">
        <v>53.47</v>
      </c>
      <c r="L388">
        <v>59.28</v>
      </c>
      <c r="M388">
        <v>59.19</v>
      </c>
      <c r="N388">
        <v>45.97</v>
      </c>
      <c r="O388">
        <v>34.9</v>
      </c>
      <c r="P388">
        <v>45.03</v>
      </c>
      <c r="Q388">
        <v>35.909999999999997</v>
      </c>
      <c r="R388">
        <v>28.54</v>
      </c>
      <c r="S388">
        <v>31.17</v>
      </c>
      <c r="T388">
        <v>22.57</v>
      </c>
      <c r="U388">
        <v>18.670000000000002</v>
      </c>
      <c r="V388">
        <v>18.440000000000001</v>
      </c>
      <c r="W388">
        <v>15.59</v>
      </c>
      <c r="X388">
        <v>16.350000000000001</v>
      </c>
      <c r="Y388">
        <v>22.4</v>
      </c>
      <c r="Z388">
        <v>21.25</v>
      </c>
      <c r="AA388">
        <v>11.17</v>
      </c>
      <c r="AB388">
        <v>32.22</v>
      </c>
      <c r="AC388">
        <v>-6.24</v>
      </c>
      <c r="AD388">
        <v>18.61</v>
      </c>
      <c r="AE388">
        <v>17.850000000000001</v>
      </c>
      <c r="AF388">
        <v>77.39</v>
      </c>
      <c r="AG388">
        <v>60.87</v>
      </c>
      <c r="AH388">
        <v>123.58</v>
      </c>
      <c r="AI388">
        <v>80.5</v>
      </c>
      <c r="AJ388">
        <v>136.04</v>
      </c>
      <c r="AK388">
        <v>134.80000000000001</v>
      </c>
      <c r="AL388">
        <v>75.75</v>
      </c>
      <c r="AM388">
        <v>75.92</v>
      </c>
      <c r="AN388">
        <v>58.08</v>
      </c>
      <c r="AO388">
        <v>57.92</v>
      </c>
      <c r="AP388">
        <v>56.38</v>
      </c>
      <c r="AQ388">
        <v>30.73</v>
      </c>
      <c r="AR388">
        <v>46.53</v>
      </c>
      <c r="AS388">
        <v>21.68</v>
      </c>
      <c r="AT388">
        <v>42.38</v>
      </c>
      <c r="AU388">
        <v>30.25</v>
      </c>
      <c r="AV388">
        <v>35.450000000000003</v>
      </c>
      <c r="AW388">
        <v>42.92</v>
      </c>
      <c r="AX388">
        <v>40.17</v>
      </c>
      <c r="AY388">
        <v>31.11</v>
      </c>
      <c r="AZ388">
        <v>-36.39</v>
      </c>
      <c r="BA388">
        <v>65.78</v>
      </c>
      <c r="BB388">
        <v>-151.33000000000001</v>
      </c>
      <c r="BC388">
        <v>-209.2</v>
      </c>
      <c r="BD388">
        <v>91.62</v>
      </c>
      <c r="BE388">
        <v>86.64</v>
      </c>
      <c r="BF388">
        <v>141.29</v>
      </c>
      <c r="BG388">
        <v>25.73</v>
      </c>
      <c r="BH388">
        <v>51.21</v>
      </c>
      <c r="BI388">
        <v>9.3000000000000007</v>
      </c>
      <c r="BJ388">
        <v>84.18</v>
      </c>
      <c r="BK388">
        <v>-28.42</v>
      </c>
      <c r="BL388">
        <v>46.38</v>
      </c>
      <c r="BM388">
        <v>46.3</v>
      </c>
      <c r="BN388">
        <v>-13.09</v>
      </c>
      <c r="BO388">
        <v>124.13</v>
      </c>
      <c r="BP388">
        <v>249.77</v>
      </c>
      <c r="BQ388">
        <v>-48.88</v>
      </c>
      <c r="BR388">
        <v>236.39</v>
      </c>
      <c r="BS388">
        <v>-105.71</v>
      </c>
      <c r="BT388">
        <v>290.79000000000002</v>
      </c>
      <c r="BU388">
        <v>-116.73</v>
      </c>
      <c r="BV388">
        <v>163.11000000000001</v>
      </c>
      <c r="BW388">
        <v>29.45</v>
      </c>
      <c r="BX388">
        <v>203.04</v>
      </c>
      <c r="BY388">
        <v>199.31</v>
      </c>
      <c r="BZ388">
        <v>53.5</v>
      </c>
      <c r="CA388">
        <v>-37.21</v>
      </c>
      <c r="CB388">
        <v>40.81</v>
      </c>
      <c r="CC388">
        <v>6.87</v>
      </c>
      <c r="CD388">
        <v>16.63</v>
      </c>
      <c r="CE388">
        <v>28.7</v>
      </c>
      <c r="CF388">
        <v>28.4</v>
      </c>
      <c r="CG388">
        <v>68.02</v>
      </c>
      <c r="CH388">
        <v>32.25</v>
      </c>
      <c r="CI388">
        <v>-48.3</v>
      </c>
      <c r="CJ388">
        <v>13.47</v>
      </c>
      <c r="CK388">
        <v>17.260000000000002</v>
      </c>
      <c r="CL388">
        <v>14.9</v>
      </c>
      <c r="CM388">
        <v>3.21</v>
      </c>
      <c r="CN388">
        <v>-12.99</v>
      </c>
      <c r="CO388">
        <v>18.21</v>
      </c>
      <c r="CP388">
        <v>17.510000000000002</v>
      </c>
      <c r="CQ388">
        <v>-25.88</v>
      </c>
      <c r="CR388">
        <v>40.28</v>
      </c>
      <c r="CS388">
        <v>24.82</v>
      </c>
      <c r="CT388">
        <v>19.989999999999998</v>
      </c>
      <c r="CU388">
        <v>7.69</v>
      </c>
      <c r="CV388">
        <v>-41.46</v>
      </c>
      <c r="CW388">
        <v>67.89</v>
      </c>
      <c r="CX388">
        <v>35.4</v>
      </c>
      <c r="CY388">
        <v>49.59</v>
      </c>
      <c r="CZ388">
        <v>31.49</v>
      </c>
      <c r="DA388">
        <v>32.97</v>
      </c>
      <c r="DB388">
        <v>0.21</v>
      </c>
      <c r="DC388">
        <v>9.17</v>
      </c>
      <c r="DD388">
        <v>-58.21</v>
      </c>
      <c r="DE388">
        <v>-62.49</v>
      </c>
      <c r="DF388">
        <v>-29.17</v>
      </c>
      <c r="DG388">
        <v>-2.93</v>
      </c>
      <c r="DH388">
        <v>-11.59</v>
      </c>
      <c r="DI388">
        <v>-10.029999999999999</v>
      </c>
      <c r="DJ388">
        <v>-1.57</v>
      </c>
      <c r="DK388">
        <v>31.62</v>
      </c>
      <c r="DL388">
        <v>12.48</v>
      </c>
      <c r="DM388">
        <v>10.63</v>
      </c>
      <c r="DN388">
        <v>14.23</v>
      </c>
    </row>
    <row r="389" spans="1:118" x14ac:dyDescent="0.45">
      <c r="A389" s="3" t="s">
        <v>33</v>
      </c>
      <c r="B389" t="s">
        <v>59</v>
      </c>
      <c r="G389" s="4">
        <v>0.14979999999999999</v>
      </c>
      <c r="H389" s="4">
        <v>0.15970000000000001</v>
      </c>
      <c r="I389" s="4">
        <v>0.1636</v>
      </c>
      <c r="J389" s="4">
        <v>0.16930000000000001</v>
      </c>
      <c r="K389" s="4">
        <v>0.183</v>
      </c>
      <c r="L389" s="4">
        <v>0.19700000000000001</v>
      </c>
      <c r="M389" s="4">
        <v>0.20319999999999999</v>
      </c>
      <c r="N389" s="4">
        <v>0.2006</v>
      </c>
      <c r="O389" s="4">
        <v>0.18210000000000001</v>
      </c>
      <c r="P389" s="4">
        <v>0.16739999999999999</v>
      </c>
      <c r="Q389" s="4">
        <v>0.15090000000000001</v>
      </c>
      <c r="R389" s="4">
        <v>0.1389</v>
      </c>
      <c r="S389" s="4">
        <v>0.13739999999999999</v>
      </c>
      <c r="T389" s="4">
        <v>0.1241</v>
      </c>
      <c r="U389" s="4">
        <v>0.1164</v>
      </c>
      <c r="V389" s="4">
        <v>0.111</v>
      </c>
      <c r="W389" s="4">
        <v>0.1013</v>
      </c>
      <c r="X389" s="4">
        <v>9.5899999999999999E-2</v>
      </c>
      <c r="Y389" s="4">
        <v>9.5000000000000001E-2</v>
      </c>
      <c r="Z389" s="4">
        <v>9.5399999999999999E-2</v>
      </c>
      <c r="AA389" s="4">
        <v>9.3299999999999994E-2</v>
      </c>
      <c r="AB389" s="4">
        <v>9.6299999999999997E-2</v>
      </c>
      <c r="AC389" s="4">
        <v>6.7100000000000007E-2</v>
      </c>
      <c r="AD389" s="4">
        <v>5.5E-2</v>
      </c>
      <c r="AE389" s="4">
        <v>4.99E-2</v>
      </c>
      <c r="AF389" s="4">
        <v>5.8700000000000002E-2</v>
      </c>
      <c r="AG389" s="4">
        <v>9.4399999999999998E-2</v>
      </c>
      <c r="AH389" s="4">
        <v>0.1162</v>
      </c>
      <c r="AI389" s="4">
        <v>0.13519999999999999</v>
      </c>
      <c r="AJ389" s="4">
        <v>0.1484</v>
      </c>
      <c r="AK389" s="4">
        <v>0.17119999999999999</v>
      </c>
      <c r="AL389" s="4">
        <v>0.17280000000000001</v>
      </c>
      <c r="AM389" s="4">
        <v>0.18110000000000001</v>
      </c>
      <c r="AN389" s="4">
        <v>0.1736</v>
      </c>
      <c r="AO389" s="4">
        <v>0.16439999999999999</v>
      </c>
      <c r="AP389" s="4">
        <v>0.1648</v>
      </c>
      <c r="AQ389" s="4">
        <v>0.14760000000000001</v>
      </c>
      <c r="AR389" s="4">
        <v>0.14510000000000001</v>
      </c>
      <c r="AS389" s="4">
        <v>0.12509999999999999</v>
      </c>
      <c r="AT389" s="4">
        <v>0.1183</v>
      </c>
      <c r="AU389" s="4">
        <v>0.1186</v>
      </c>
      <c r="AV389" s="4">
        <v>0.1172</v>
      </c>
      <c r="AW389" s="4">
        <v>0.13300000000000001</v>
      </c>
      <c r="AX389" s="4">
        <v>0.1265</v>
      </c>
      <c r="AY389" s="4">
        <v>0.1221</v>
      </c>
      <c r="AZ389" s="4">
        <v>8.2400000000000001E-2</v>
      </c>
      <c r="BA389" s="4">
        <v>8.1299999999999997E-2</v>
      </c>
      <c r="BB389" s="4">
        <v>-8.2299999999999998E-2</v>
      </c>
      <c r="BC389" s="4">
        <v>-0.28549999999999998</v>
      </c>
      <c r="BD389" s="4">
        <v>-0.19370000000000001</v>
      </c>
      <c r="BE389" s="4">
        <v>-0.16259999999999999</v>
      </c>
      <c r="BF389" s="4">
        <v>4.8500000000000001E-2</v>
      </c>
      <c r="BG389" s="4">
        <v>0.19980000000000001</v>
      </c>
      <c r="BH389" s="4">
        <v>0.1799</v>
      </c>
      <c r="BI389" s="4">
        <v>0.13469999999999999</v>
      </c>
      <c r="BJ389" s="4">
        <v>0.1019</v>
      </c>
      <c r="BK389" s="4">
        <v>6.4000000000000001E-2</v>
      </c>
      <c r="BL389" s="4">
        <v>6.1899999999999997E-2</v>
      </c>
      <c r="BM389" s="4">
        <v>7.9500000000000001E-2</v>
      </c>
      <c r="BN389" s="4">
        <v>2.7099999999999999E-2</v>
      </c>
      <c r="BO389" s="4">
        <v>9.0800000000000006E-2</v>
      </c>
      <c r="BP389" s="4">
        <v>9.5899999999999999E-2</v>
      </c>
      <c r="BQ389" s="4">
        <v>5.9200000000000003E-2</v>
      </c>
      <c r="BR389" s="4">
        <v>9.9199999999999997E-2</v>
      </c>
      <c r="BS389" s="4">
        <v>4.1799999999999997E-2</v>
      </c>
      <c r="BT389" s="4">
        <v>3.7699999999999997E-2</v>
      </c>
      <c r="BU389" s="4">
        <v>3.5299999999999998E-2</v>
      </c>
      <c r="BV389" s="4">
        <v>2.1299999999999999E-2</v>
      </c>
      <c r="BW389" s="4">
        <v>4.8500000000000001E-2</v>
      </c>
      <c r="BX389" s="4">
        <v>4.8800000000000003E-2</v>
      </c>
      <c r="BY389" s="4">
        <v>0.1022</v>
      </c>
      <c r="BZ389" s="4">
        <v>9.7600000000000006E-2</v>
      </c>
      <c r="CA389" s="4">
        <v>7.9899999999999999E-2</v>
      </c>
      <c r="CB389" s="4">
        <v>5.8700000000000002E-2</v>
      </c>
      <c r="CC389" s="4">
        <v>1.9900000000000001E-2</v>
      </c>
      <c r="CD389" s="4">
        <v>1.2699999999999999E-2</v>
      </c>
      <c r="CE389" s="4">
        <v>3.7199999999999997E-2</v>
      </c>
      <c r="CF389" s="4">
        <v>3.6200000000000003E-2</v>
      </c>
      <c r="CG389" s="4">
        <v>5.4100000000000002E-2</v>
      </c>
      <c r="CH389" s="4">
        <v>5.9799999999999999E-2</v>
      </c>
      <c r="CI389" s="4">
        <v>2.4799999999999999E-2</v>
      </c>
      <c r="CJ389" s="4">
        <v>2.6599999999999999E-2</v>
      </c>
      <c r="CK389" s="4">
        <v>2.8799999999999999E-2</v>
      </c>
      <c r="CL389" s="4">
        <v>3.8899999999999997E-2</v>
      </c>
      <c r="CM389" s="4">
        <v>7.6200000000000004E-2</v>
      </c>
      <c r="CN389" s="4">
        <v>3.7900000000000003E-2</v>
      </c>
      <c r="CO389" s="4">
        <v>4.1700000000000001E-2</v>
      </c>
      <c r="CP389" s="4">
        <v>4.7100000000000003E-2</v>
      </c>
      <c r="CQ389" s="4">
        <v>-0.02</v>
      </c>
      <c r="CR389" s="4">
        <v>7.2599999999999998E-2</v>
      </c>
      <c r="CS389" s="4">
        <v>8.14E-2</v>
      </c>
      <c r="CT389" s="4">
        <v>8.4900000000000003E-2</v>
      </c>
      <c r="CU389" s="4">
        <v>0.15110000000000001</v>
      </c>
      <c r="CV389" s="4">
        <v>9.5999999999999992E-3</v>
      </c>
      <c r="CW389" s="4">
        <v>7.3599999999999999E-2</v>
      </c>
      <c r="CX389" s="4">
        <v>9.2299999999999993E-2</v>
      </c>
      <c r="CY389" s="4">
        <v>0.14199999999999999</v>
      </c>
      <c r="CZ389" s="4">
        <v>0.25190000000000001</v>
      </c>
      <c r="DA389" s="4">
        <v>0.19900000000000001</v>
      </c>
      <c r="DB389" s="4">
        <v>0.15429999999999999</v>
      </c>
      <c r="DC389" s="4">
        <v>0.1013</v>
      </c>
      <c r="DD389" s="4">
        <v>-4.3700000000000003E-2</v>
      </c>
      <c r="DE389" s="4">
        <v>-0.23280000000000001</v>
      </c>
      <c r="DF389" s="4">
        <v>-0.31159999999999999</v>
      </c>
      <c r="DG389" s="4">
        <v>-0.33639999999999998</v>
      </c>
      <c r="DH389" s="4">
        <v>-0.23960000000000001</v>
      </c>
      <c r="DI389" s="4">
        <v>-0.13400000000000001</v>
      </c>
      <c r="DJ389" s="4">
        <v>-6.8699999999999997E-2</v>
      </c>
      <c r="DK389" s="4">
        <v>3.5400000000000001E-2</v>
      </c>
      <c r="DL389" s="4">
        <v>9.69E-2</v>
      </c>
      <c r="DM389" s="4">
        <v>0.15079999999999999</v>
      </c>
    </row>
    <row r="390" spans="1:118" x14ac:dyDescent="0.45">
      <c r="A390" s="3" t="s">
        <v>33</v>
      </c>
      <c r="B390" t="s">
        <v>62</v>
      </c>
      <c r="C390" s="4">
        <v>1.7000000000000001E-2</v>
      </c>
      <c r="D390" s="4">
        <v>0.02</v>
      </c>
      <c r="E390" s="4">
        <v>0.02</v>
      </c>
      <c r="F390" s="4">
        <v>0.02</v>
      </c>
      <c r="G390" s="4">
        <v>1.7999999999999999E-2</v>
      </c>
      <c r="H390" s="4">
        <v>1.7000000000000001E-2</v>
      </c>
      <c r="I390" s="4">
        <v>1.4999999999999999E-2</v>
      </c>
      <c r="J390" s="4">
        <v>1.2999999999999999E-2</v>
      </c>
      <c r="K390" s="4">
        <v>0.01</v>
      </c>
      <c r="L390" s="4">
        <v>0.01</v>
      </c>
      <c r="M390" s="4">
        <v>0.01</v>
      </c>
      <c r="N390" s="4">
        <v>1.7999999999999999E-2</v>
      </c>
      <c r="O390" s="4">
        <v>1.6E-2</v>
      </c>
      <c r="P390" s="4">
        <v>2.1000000000000001E-2</v>
      </c>
      <c r="Q390" s="4">
        <v>2.3E-2</v>
      </c>
      <c r="R390" s="4">
        <v>2.9000000000000001E-2</v>
      </c>
      <c r="S390" s="4">
        <v>3.7999999999999999E-2</v>
      </c>
      <c r="T390" s="4">
        <v>2.9000000000000001E-2</v>
      </c>
      <c r="U390" s="4">
        <v>3.7999999999999999E-2</v>
      </c>
      <c r="V390" s="4">
        <v>3.3000000000000002E-2</v>
      </c>
      <c r="W390" s="4">
        <v>2.1999999999999999E-2</v>
      </c>
      <c r="X390" s="4">
        <v>0.03</v>
      </c>
      <c r="Y390" s="4">
        <v>2.9000000000000001E-2</v>
      </c>
      <c r="Z390" s="4">
        <v>2.5999999999999999E-2</v>
      </c>
      <c r="AA390" s="4">
        <v>2.4E-2</v>
      </c>
      <c r="AB390" s="4">
        <v>2.4E-2</v>
      </c>
      <c r="AC390" s="4">
        <v>2.3E-2</v>
      </c>
      <c r="AD390" s="4">
        <v>2.7E-2</v>
      </c>
      <c r="AE390" s="4">
        <v>3.2000000000000001E-2</v>
      </c>
      <c r="AF390" s="4">
        <v>3.2000000000000001E-2</v>
      </c>
      <c r="AG390" s="4">
        <v>2.8000000000000001E-2</v>
      </c>
      <c r="AH390" s="4">
        <v>2.9000000000000001E-2</v>
      </c>
      <c r="AI390" s="4">
        <v>2.8000000000000001E-2</v>
      </c>
      <c r="AJ390" s="4">
        <v>2.7E-2</v>
      </c>
      <c r="AK390" s="4">
        <v>2.8000000000000001E-2</v>
      </c>
      <c r="AL390" s="4">
        <v>2.7E-2</v>
      </c>
      <c r="AM390" s="4">
        <v>2.5000000000000001E-2</v>
      </c>
      <c r="AN390" s="4">
        <v>2.8000000000000001E-2</v>
      </c>
      <c r="AO390" s="4">
        <v>2.9000000000000001E-2</v>
      </c>
      <c r="AP390" s="4">
        <v>2.8000000000000001E-2</v>
      </c>
      <c r="AQ390" s="4">
        <v>0.03</v>
      </c>
      <c r="AR390" s="4">
        <v>3.2000000000000001E-2</v>
      </c>
      <c r="AS390" s="4">
        <v>3.2000000000000001E-2</v>
      </c>
      <c r="AT390" s="4">
        <v>3.7999999999999999E-2</v>
      </c>
      <c r="AU390" s="4">
        <v>3.5999999999999997E-2</v>
      </c>
      <c r="AV390" s="4">
        <v>3.6999999999999998E-2</v>
      </c>
      <c r="AW390" s="4">
        <v>3.5999999999999997E-2</v>
      </c>
      <c r="AX390" s="4">
        <v>3.7999999999999999E-2</v>
      </c>
      <c r="AY390" s="4">
        <v>4.2000000000000003E-2</v>
      </c>
      <c r="AZ390" s="4">
        <v>4.8000000000000001E-2</v>
      </c>
      <c r="BA390" s="4">
        <v>4.7E-2</v>
      </c>
      <c r="BB390" s="4">
        <v>4.1000000000000002E-2</v>
      </c>
      <c r="BC390" s="4">
        <v>0.05</v>
      </c>
      <c r="BD390" s="4">
        <v>7.8E-2</v>
      </c>
      <c r="BE390" s="4">
        <v>6.9000000000000006E-2</v>
      </c>
      <c r="BF390" s="4">
        <v>6.4000000000000001E-2</v>
      </c>
      <c r="BG390" s="4">
        <v>5.8999999999999997E-2</v>
      </c>
      <c r="BH390" s="4">
        <v>5.3999999999999999E-2</v>
      </c>
      <c r="BI390" s="4">
        <v>5.7000000000000002E-2</v>
      </c>
      <c r="BJ390" s="4">
        <v>5.8000000000000003E-2</v>
      </c>
      <c r="BK390" s="4">
        <v>5.5E-2</v>
      </c>
      <c r="BL390" s="4">
        <v>6.0999999999999999E-2</v>
      </c>
      <c r="BM390" s="4">
        <v>6.0999999999999999E-2</v>
      </c>
      <c r="BN390" s="4">
        <v>6.3E-2</v>
      </c>
      <c r="BO390" s="4">
        <v>5.2999999999999999E-2</v>
      </c>
      <c r="BP390" s="4">
        <v>5.5E-2</v>
      </c>
      <c r="BQ390" s="4">
        <v>5.8000000000000003E-2</v>
      </c>
      <c r="BR390" s="4">
        <v>6.3E-2</v>
      </c>
      <c r="BS390" s="4">
        <v>6.2E-2</v>
      </c>
      <c r="BT390" s="4">
        <v>6.4000000000000001E-2</v>
      </c>
      <c r="BU390" s="4">
        <v>5.6000000000000001E-2</v>
      </c>
      <c r="BV390" s="4">
        <v>5.0999999999999997E-2</v>
      </c>
      <c r="BW390" s="4">
        <v>4.9000000000000002E-2</v>
      </c>
      <c r="BX390" s="4">
        <v>5.3999999999999999E-2</v>
      </c>
      <c r="BY390" s="4">
        <v>5.1999999999999998E-2</v>
      </c>
      <c r="BZ390" s="4">
        <v>5.0999999999999997E-2</v>
      </c>
      <c r="CA390" s="4">
        <v>4.3999999999999997E-2</v>
      </c>
      <c r="CB390" s="4">
        <v>4.2999999999999997E-2</v>
      </c>
      <c r="CC390" s="4">
        <v>4.3999999999999997E-2</v>
      </c>
      <c r="CD390" s="4">
        <v>4.9000000000000002E-2</v>
      </c>
      <c r="CE390" s="4">
        <v>5.2999999999999999E-2</v>
      </c>
      <c r="CF390" s="4">
        <v>4.4999999999999998E-2</v>
      </c>
      <c r="CG390" s="4">
        <v>4.7E-2</v>
      </c>
      <c r="CH390" s="4">
        <v>4.4999999999999998E-2</v>
      </c>
      <c r="CI390" s="4">
        <v>4.1000000000000002E-2</v>
      </c>
      <c r="CJ390" s="4">
        <v>4.1000000000000002E-2</v>
      </c>
      <c r="CK390" s="4">
        <v>4.5999999999999999E-2</v>
      </c>
      <c r="CL390" s="4">
        <v>4.3999999999999997E-2</v>
      </c>
      <c r="CM390" s="4">
        <v>4.7E-2</v>
      </c>
      <c r="CN390" s="4">
        <v>5.3999999999999999E-2</v>
      </c>
      <c r="CO390" s="4">
        <v>5.5E-2</v>
      </c>
      <c r="CP390" s="4">
        <v>0.05</v>
      </c>
      <c r="CQ390" s="4">
        <v>4.8000000000000001E-2</v>
      </c>
      <c r="CR390" s="4">
        <v>0.05</v>
      </c>
      <c r="CS390" s="4">
        <v>0.04</v>
      </c>
      <c r="CT390" s="4">
        <v>4.4999999999999998E-2</v>
      </c>
      <c r="CU390" s="4">
        <v>5.1999999999999998E-2</v>
      </c>
      <c r="CV390" s="4">
        <v>6.2E-2</v>
      </c>
      <c r="CW390" s="4">
        <v>6.2E-2</v>
      </c>
      <c r="CX390" s="4">
        <v>6.0999999999999999E-2</v>
      </c>
      <c r="CY390" s="4">
        <v>4.8000000000000001E-2</v>
      </c>
      <c r="CZ390" s="4">
        <v>4.2000000000000003E-2</v>
      </c>
      <c r="DA390" s="4">
        <v>3.9E-2</v>
      </c>
      <c r="DB390" s="4">
        <v>4.4999999999999998E-2</v>
      </c>
      <c r="DC390" s="4">
        <v>4.8000000000000001E-2</v>
      </c>
      <c r="DD390" s="4">
        <v>4.5999999999999999E-2</v>
      </c>
      <c r="DE390" s="4">
        <v>5.7000000000000002E-2</v>
      </c>
      <c r="DF390" s="4">
        <v>7.8E-2</v>
      </c>
      <c r="DG390" s="4">
        <v>5.6000000000000001E-2</v>
      </c>
      <c r="DH390" s="4">
        <v>0.05</v>
      </c>
      <c r="DI390" s="4">
        <v>4.2000000000000003E-2</v>
      </c>
      <c r="DJ390" s="4">
        <v>4.4999999999999998E-2</v>
      </c>
      <c r="DK390" s="4">
        <v>3.4000000000000002E-2</v>
      </c>
      <c r="DL390" s="4">
        <v>2.5000000000000001E-2</v>
      </c>
      <c r="DM390" s="4">
        <v>2.4E-2</v>
      </c>
      <c r="DN390" s="4">
        <v>1.9199999999999998E-2</v>
      </c>
    </row>
    <row r="391" spans="1:118" x14ac:dyDescent="0.45">
      <c r="A391" s="3" t="s">
        <v>33</v>
      </c>
      <c r="B391" t="s">
        <v>63</v>
      </c>
      <c r="D391" s="4">
        <v>0.3</v>
      </c>
      <c r="E391" s="4">
        <v>0.247</v>
      </c>
      <c r="F391" s="4">
        <v>0.22600000000000001</v>
      </c>
      <c r="G391" s="4">
        <v>0.23300000000000001</v>
      </c>
      <c r="H391" s="4">
        <v>0.25900000000000001</v>
      </c>
      <c r="I391" s="4">
        <v>0.223</v>
      </c>
      <c r="J391" s="4">
        <v>0.193</v>
      </c>
      <c r="K391" s="4">
        <v>0.159</v>
      </c>
      <c r="L391" s="4">
        <v>0.19400000000000001</v>
      </c>
      <c r="M391" s="4">
        <v>0.19800000000000001</v>
      </c>
      <c r="N391" s="4">
        <v>0.23699999999999999</v>
      </c>
      <c r="O391" s="4">
        <v>0.27800000000000002</v>
      </c>
      <c r="P391" s="4">
        <v>0.28799999999999998</v>
      </c>
      <c r="Q391" s="4">
        <v>0.35</v>
      </c>
      <c r="R391" s="4">
        <v>0.41199999999999998</v>
      </c>
      <c r="S391" s="4">
        <v>0.34399999999999997</v>
      </c>
      <c r="T391" s="4">
        <v>0.436</v>
      </c>
      <c r="U391" s="4">
        <v>0.5</v>
      </c>
      <c r="V391" s="4">
        <v>0.47099999999999997</v>
      </c>
      <c r="W391" s="4">
        <v>0.5</v>
      </c>
      <c r="X391" s="4">
        <v>0.58699999999999997</v>
      </c>
      <c r="Y391" s="4">
        <v>0.54100000000000004</v>
      </c>
      <c r="Z391" s="4">
        <v>0.44900000000000001</v>
      </c>
      <c r="AA391" s="4">
        <v>0.66200000000000003</v>
      </c>
      <c r="AB391" s="4">
        <v>0.56599999999999995</v>
      </c>
      <c r="AC391" s="4">
        <v>15</v>
      </c>
      <c r="AD391" s="4">
        <v>0.88200000000000001</v>
      </c>
      <c r="AE391" s="4">
        <v>0.90900000000000003</v>
      </c>
      <c r="AF391" s="4">
        <v>0.42899999999999999</v>
      </c>
      <c r="AG391" s="4">
        <v>0.41199999999999998</v>
      </c>
      <c r="AH391" s="4">
        <v>0.36299999999999999</v>
      </c>
      <c r="AI391" s="4">
        <v>0.36299999999999999</v>
      </c>
      <c r="AJ391" s="4">
        <v>0.29399999999999998</v>
      </c>
      <c r="AK391" s="4">
        <v>0.25900000000000001</v>
      </c>
      <c r="AL391" s="4">
        <v>0.308</v>
      </c>
      <c r="AM391" s="4">
        <v>0.27200000000000002</v>
      </c>
      <c r="AN391" s="4">
        <v>0.38700000000000001</v>
      </c>
      <c r="AO391" s="4">
        <v>0.31900000000000001</v>
      </c>
      <c r="AP391" s="4">
        <v>0.32100000000000001</v>
      </c>
      <c r="AQ391" s="4">
        <v>0.51200000000000001</v>
      </c>
      <c r="AR391" s="4">
        <v>0.44900000000000001</v>
      </c>
      <c r="AS391" s="4">
        <v>0.69599999999999995</v>
      </c>
      <c r="AT391" s="4">
        <v>0.38400000000000001</v>
      </c>
      <c r="AU391" s="4">
        <v>0.52200000000000002</v>
      </c>
      <c r="AV391" s="4">
        <v>0.46800000000000003</v>
      </c>
      <c r="AW391" s="4">
        <v>0.40899999999999997</v>
      </c>
      <c r="AX391" s="4">
        <v>0.44800000000000001</v>
      </c>
      <c r="AY391" s="4">
        <v>0.64200000000000002</v>
      </c>
      <c r="AZ391" s="4">
        <v>-8.2859999999999996</v>
      </c>
      <c r="BA391" s="4">
        <v>0.45</v>
      </c>
      <c r="BB391" s="4">
        <v>-0.22600000000000001</v>
      </c>
      <c r="BC391" s="4">
        <v>-0.189</v>
      </c>
      <c r="BD391" s="4">
        <v>0.33</v>
      </c>
      <c r="BE391" s="4">
        <v>0.27800000000000002</v>
      </c>
      <c r="BF391" s="4">
        <v>0.20100000000000001</v>
      </c>
      <c r="BG391" s="4">
        <v>0.93700000000000006</v>
      </c>
      <c r="BH391" s="4">
        <v>0.52700000000000002</v>
      </c>
      <c r="BI391" s="4">
        <v>1.788</v>
      </c>
      <c r="BJ391" s="4">
        <v>0.33300000000000002</v>
      </c>
      <c r="BK391" s="4">
        <v>-1.3640000000000001</v>
      </c>
      <c r="BL391" s="4">
        <v>0.56599999999999995</v>
      </c>
      <c r="BM391" s="4">
        <v>0.57699999999999996</v>
      </c>
      <c r="BN391" s="4">
        <v>-8.5709999999999997</v>
      </c>
      <c r="BO391" s="4">
        <v>0.41799999999999998</v>
      </c>
      <c r="BP391" s="4">
        <v>0.45500000000000002</v>
      </c>
      <c r="BQ391" s="4">
        <v>-6.1</v>
      </c>
      <c r="BR391" s="4">
        <v>0.504</v>
      </c>
      <c r="BS391" s="4">
        <v>-1.9159999999999999</v>
      </c>
      <c r="BT391" s="4">
        <v>0.50700000000000001</v>
      </c>
      <c r="BU391" s="4">
        <v>-3.6059999999999999</v>
      </c>
      <c r="BV391" s="4">
        <v>0.84699999999999998</v>
      </c>
      <c r="BW391" s="4">
        <v>2.1960000000000002</v>
      </c>
      <c r="BX391" s="4">
        <v>0.46600000000000003</v>
      </c>
      <c r="BY391" s="4">
        <v>0.35499999999999998</v>
      </c>
      <c r="BZ391" s="4">
        <v>1.0880000000000001</v>
      </c>
      <c r="CA391" s="4">
        <v>-1.585</v>
      </c>
      <c r="CB391" s="4">
        <v>1.3149999999999999</v>
      </c>
      <c r="CC391" s="4">
        <v>3.6349999999999998</v>
      </c>
      <c r="CD391" s="4">
        <v>2.2069999999999999</v>
      </c>
      <c r="CE391" s="4">
        <v>1.476</v>
      </c>
      <c r="CF391" s="4">
        <v>1.476</v>
      </c>
      <c r="CG391" s="4">
        <v>0.70499999999999996</v>
      </c>
      <c r="CH391" s="4">
        <v>1.2649999999999999</v>
      </c>
      <c r="CI391" s="4">
        <v>-1.3260000000000001</v>
      </c>
      <c r="CJ391" s="4">
        <v>1.2709999999999999</v>
      </c>
      <c r="CK391" s="4">
        <v>0.67</v>
      </c>
      <c r="CL391" s="4">
        <v>0.74199999999999999</v>
      </c>
      <c r="CM391" s="4">
        <v>1.736</v>
      </c>
      <c r="CN391" s="4">
        <v>-0.81200000000000006</v>
      </c>
      <c r="CO391" s="4">
        <v>0.57299999999999995</v>
      </c>
      <c r="CP391" s="4">
        <v>0.59</v>
      </c>
      <c r="CQ391" s="4">
        <v>-0.42399999999999999</v>
      </c>
      <c r="CR391" s="4">
        <v>0.255</v>
      </c>
      <c r="CS391" s="4">
        <v>0.41799999999999998</v>
      </c>
      <c r="CT391" s="4">
        <v>0.502</v>
      </c>
      <c r="CU391" s="4">
        <v>1.105</v>
      </c>
      <c r="CV391" s="4">
        <v>-0.251</v>
      </c>
      <c r="CW391" s="4">
        <v>0.153</v>
      </c>
      <c r="CX391" s="4">
        <v>0.29299999999999998</v>
      </c>
      <c r="CY391" s="4">
        <v>0.20899999999999999</v>
      </c>
      <c r="CZ391" s="4">
        <v>0.32700000000000001</v>
      </c>
      <c r="DA391" s="4">
        <v>0.32100000000000001</v>
      </c>
      <c r="DB391" s="4">
        <v>31.6</v>
      </c>
      <c r="DC391" s="4">
        <v>1.155</v>
      </c>
      <c r="DD391" s="4">
        <v>-0.17799999999999999</v>
      </c>
      <c r="DE391" s="4">
        <v>-0.16700000000000001</v>
      </c>
      <c r="DF391" s="4">
        <v>-0.17899999999999999</v>
      </c>
      <c r="DG391" s="4">
        <v>-2.65</v>
      </c>
      <c r="DH391" s="4">
        <v>-0.38800000000000001</v>
      </c>
      <c r="DI391" s="4">
        <v>-0.42399999999999999</v>
      </c>
      <c r="DJ391" s="4">
        <v>-2.12</v>
      </c>
      <c r="DK391" s="4">
        <v>9.1999999999999998E-2</v>
      </c>
      <c r="DL391" s="4">
        <v>0.23899999999999999</v>
      </c>
      <c r="DM391" s="4">
        <v>0.28100000000000003</v>
      </c>
      <c r="DN391" s="4">
        <v>0.2203</v>
      </c>
    </row>
    <row r="392" spans="1:118" x14ac:dyDescent="0.45">
      <c r="A392" s="3" t="s">
        <v>33</v>
      </c>
      <c r="B392" t="s">
        <v>60</v>
      </c>
      <c r="K392" s="4">
        <v>-8.9999999999999998E-4</v>
      </c>
      <c r="L392" s="4">
        <v>-2.8E-3</v>
      </c>
      <c r="M392" s="4">
        <v>-2.8999999999999998E-3</v>
      </c>
      <c r="N392" s="4">
        <v>-2.8999999999999998E-3</v>
      </c>
      <c r="O392" s="4">
        <v>6.6E-3</v>
      </c>
      <c r="P392" s="4">
        <v>9.7000000000000003E-3</v>
      </c>
      <c r="Q392" s="4">
        <v>9.4999999999999998E-3</v>
      </c>
      <c r="R392" s="4">
        <v>9.5999999999999992E-3</v>
      </c>
      <c r="S392" s="4">
        <v>1.6999999999999999E-3</v>
      </c>
      <c r="T392" s="4">
        <v>1.04E-2</v>
      </c>
      <c r="U392" s="4">
        <v>1.0500000000000001E-2</v>
      </c>
      <c r="V392" s="4">
        <v>1.0800000000000001E-2</v>
      </c>
      <c r="W392" s="4">
        <v>9.5999999999999992E-3</v>
      </c>
      <c r="X392" s="4">
        <v>-1.5E-3</v>
      </c>
      <c r="Y392" s="4">
        <v>-1.4E-3</v>
      </c>
      <c r="Z392" s="4">
        <v>-1.5E-3</v>
      </c>
      <c r="AA392" s="4">
        <v>-1.8E-3</v>
      </c>
      <c r="AB392" s="4">
        <v>-1.8E-3</v>
      </c>
      <c r="AC392" s="4">
        <v>-1.8E-3</v>
      </c>
      <c r="AD392" s="4">
        <v>-2.5000000000000001E-3</v>
      </c>
      <c r="AE392" s="4">
        <v>-2.3E-3</v>
      </c>
      <c r="AF392" s="4">
        <v>-1.6999999999999999E-3</v>
      </c>
      <c r="AG392" s="4">
        <v>-1.8E-3</v>
      </c>
      <c r="AH392" s="4">
        <v>-1.1999999999999999E-3</v>
      </c>
      <c r="AI392" s="4">
        <v>-1.2999999999999999E-3</v>
      </c>
      <c r="AJ392" s="4">
        <v>-6.9999999999999999E-4</v>
      </c>
      <c r="AK392" s="4">
        <v>-8.9999999999999998E-4</v>
      </c>
      <c r="AL392" s="4">
        <v>-1.2999999999999999E-3</v>
      </c>
      <c r="AM392" s="4">
        <v>-1.5E-3</v>
      </c>
      <c r="AN392" s="4">
        <v>-2.0999999999999999E-3</v>
      </c>
      <c r="AO392" s="4">
        <v>-1.6999999999999999E-3</v>
      </c>
      <c r="AP392" s="4">
        <v>-1.4E-3</v>
      </c>
      <c r="AQ392" s="4">
        <v>-1.9E-3</v>
      </c>
      <c r="AR392" s="4">
        <v>-1.6000000000000001E-3</v>
      </c>
      <c r="AS392" s="4">
        <v>-1.8E-3</v>
      </c>
      <c r="AT392" s="4">
        <v>-2.2000000000000001E-3</v>
      </c>
      <c r="AU392" s="4">
        <v>-1.6000000000000001E-3</v>
      </c>
      <c r="AV392" s="4">
        <v>-8.0000000000000004E-4</v>
      </c>
      <c r="AW392" s="4">
        <v>-8.0000000000000004E-4</v>
      </c>
      <c r="AX392" s="4">
        <v>-6.9999999999999999E-4</v>
      </c>
      <c r="AY392" s="4">
        <v>-6.9999999999999999E-4</v>
      </c>
      <c r="AZ392" s="4">
        <v>-1.1000000000000001E-3</v>
      </c>
      <c r="BA392" s="4">
        <v>-8.0000000000000004E-4</v>
      </c>
      <c r="BB392" s="4">
        <v>-5.0000000000000001E-4</v>
      </c>
      <c r="BC392" s="4">
        <v>-8.0000000000000004E-4</v>
      </c>
      <c r="BD392" s="4">
        <v>-6.9999999999999999E-4</v>
      </c>
      <c r="BE392" s="4">
        <v>-6.9999999999999999E-4</v>
      </c>
      <c r="BF392" s="4">
        <v>-5.0000000000000001E-4</v>
      </c>
      <c r="BG392" s="4">
        <v>-1E-4</v>
      </c>
      <c r="BH392" s="4">
        <v>5.1999999999999998E-3</v>
      </c>
      <c r="BI392" s="4">
        <v>8.8000000000000005E-3</v>
      </c>
      <c r="BJ392" s="4">
        <v>8.9999999999999993E-3</v>
      </c>
      <c r="BK392" s="4">
        <v>-5.0000000000000001E-4</v>
      </c>
      <c r="BL392" s="4">
        <v>-5.0000000000000001E-4</v>
      </c>
      <c r="BM392" s="4">
        <v>-1E-4</v>
      </c>
      <c r="BN392" s="4">
        <v>-2.0000000000000001E-4</v>
      </c>
      <c r="BO392" s="4">
        <v>-6.9999999999999999E-4</v>
      </c>
      <c r="BP392" s="4">
        <v>-1.4E-3</v>
      </c>
      <c r="BQ392" s="4">
        <v>-1.6000000000000001E-3</v>
      </c>
      <c r="BR392" s="4">
        <v>-1.8E-3</v>
      </c>
      <c r="BS392" s="4">
        <v>-1.2999999999999999E-3</v>
      </c>
      <c r="BT392" s="4">
        <v>-5.0000000000000001E-4</v>
      </c>
      <c r="BU392" s="4">
        <v>-2.9999999999999997E-4</v>
      </c>
      <c r="BV392" s="4">
        <v>-8.9999999999999998E-4</v>
      </c>
      <c r="BW392" s="4">
        <v>-8.9999999999999998E-4</v>
      </c>
      <c r="BX392" s="4">
        <v>-8.9999999999999998E-4</v>
      </c>
      <c r="BY392" s="4">
        <v>-8.9999999999999998E-4</v>
      </c>
      <c r="BZ392" s="4">
        <v>-4.0000000000000002E-4</v>
      </c>
      <c r="CA392" s="4">
        <v>-1.4E-3</v>
      </c>
      <c r="CB392" s="4">
        <v>-3.0999999999999999E-3</v>
      </c>
      <c r="CC392" s="4">
        <v>-3.5000000000000001E-3</v>
      </c>
      <c r="CD392" s="4">
        <v>-3.3E-3</v>
      </c>
      <c r="CE392" s="4">
        <v>-2.3E-3</v>
      </c>
      <c r="CF392" s="4">
        <v>-8.9999999999999998E-4</v>
      </c>
      <c r="CG392" s="4">
        <v>-2.5999999999999999E-3</v>
      </c>
      <c r="CH392" s="4">
        <v>-2.7000000000000001E-3</v>
      </c>
      <c r="CI392" s="4">
        <v>-1.9E-3</v>
      </c>
      <c r="CJ392" s="4">
        <v>-1.9E-3</v>
      </c>
      <c r="CK392" s="4">
        <v>0</v>
      </c>
      <c r="CL392" s="4">
        <v>-1E-4</v>
      </c>
      <c r="CM392" s="4">
        <v>-1.1000000000000001E-3</v>
      </c>
      <c r="CN392" s="4">
        <v>-4.0000000000000002E-4</v>
      </c>
      <c r="CO392" s="4">
        <v>-2.0000000000000001E-4</v>
      </c>
      <c r="CP392" s="4">
        <v>-1E-4</v>
      </c>
      <c r="CQ392" s="4">
        <v>-1E-4</v>
      </c>
      <c r="CR392" s="4">
        <v>-2.9999999999999997E-4</v>
      </c>
      <c r="CS392" s="4">
        <v>-5.0000000000000001E-4</v>
      </c>
      <c r="CT392" s="4">
        <v>-5.0000000000000001E-4</v>
      </c>
      <c r="CU392" s="4">
        <v>-2.9999999999999997E-4</v>
      </c>
      <c r="CV392" s="4">
        <v>-2.0000000000000001E-4</v>
      </c>
      <c r="CW392" s="4">
        <v>1E-4</v>
      </c>
      <c r="CX392" s="4">
        <v>1E-4</v>
      </c>
      <c r="CY392" s="4">
        <v>-1E-4</v>
      </c>
      <c r="CZ392" s="4">
        <v>-2.9999999999999997E-4</v>
      </c>
      <c r="DA392" s="4">
        <v>-2.9999999999999997E-4</v>
      </c>
      <c r="DB392" s="4">
        <v>-2.9999999999999997E-4</v>
      </c>
      <c r="DC392" s="4">
        <v>-2.0000000000000001E-4</v>
      </c>
      <c r="DD392" s="4">
        <v>0</v>
      </c>
      <c r="DE392" s="4">
        <v>1E-4</v>
      </c>
      <c r="DF392" s="4">
        <v>1E-4</v>
      </c>
      <c r="DG392" s="4">
        <v>0</v>
      </c>
      <c r="DL392" s="4">
        <v>0</v>
      </c>
      <c r="DM392" s="4">
        <v>-1E-4</v>
      </c>
      <c r="DN392" s="4">
        <v>0</v>
      </c>
    </row>
    <row r="393" spans="1:118" x14ac:dyDescent="0.45">
      <c r="A393" s="3" t="s">
        <v>33</v>
      </c>
      <c r="B393" t="s">
        <v>61</v>
      </c>
      <c r="C393" s="4">
        <v>1.7000000000000001E-2</v>
      </c>
      <c r="D393" s="4">
        <v>0.02</v>
      </c>
      <c r="E393" s="4">
        <v>0.02</v>
      </c>
      <c r="F393" s="4">
        <v>0.02</v>
      </c>
      <c r="G393" s="4">
        <v>1.7999999999999999E-2</v>
      </c>
      <c r="H393" s="4">
        <v>1.7000000000000001E-2</v>
      </c>
      <c r="I393" s="4">
        <v>1.4999999999999999E-2</v>
      </c>
      <c r="J393" s="4">
        <v>1.2999999999999999E-2</v>
      </c>
      <c r="K393" s="4">
        <v>9.1000000000000004E-3</v>
      </c>
      <c r="L393" s="4">
        <v>7.1999999999999998E-3</v>
      </c>
      <c r="M393" s="4">
        <v>7.1000000000000004E-3</v>
      </c>
      <c r="N393" s="4">
        <v>1.5100000000000001E-2</v>
      </c>
      <c r="O393" s="4">
        <v>2.2599999999999999E-2</v>
      </c>
      <c r="P393" s="4">
        <v>3.0700000000000002E-2</v>
      </c>
      <c r="Q393" s="4">
        <v>3.2500000000000001E-2</v>
      </c>
      <c r="R393" s="4">
        <v>3.8600000000000002E-2</v>
      </c>
      <c r="S393" s="4">
        <v>3.9699999999999999E-2</v>
      </c>
      <c r="T393" s="4">
        <v>3.9399999999999998E-2</v>
      </c>
      <c r="U393" s="4">
        <v>4.8500000000000001E-2</v>
      </c>
      <c r="V393" s="4">
        <v>4.3799999999999999E-2</v>
      </c>
      <c r="W393" s="4">
        <v>3.1600000000000003E-2</v>
      </c>
      <c r="X393" s="4">
        <v>2.8500000000000001E-2</v>
      </c>
      <c r="Y393" s="4">
        <v>2.76E-2</v>
      </c>
      <c r="Z393" s="4">
        <v>2.4500000000000001E-2</v>
      </c>
      <c r="AA393" s="4">
        <v>2.2200000000000001E-2</v>
      </c>
      <c r="AB393" s="4">
        <v>2.2200000000000001E-2</v>
      </c>
      <c r="AC393" s="4">
        <v>2.12E-2</v>
      </c>
      <c r="AD393" s="4">
        <v>2.4500000000000001E-2</v>
      </c>
      <c r="AE393" s="4">
        <v>2.9700000000000001E-2</v>
      </c>
      <c r="AF393" s="4">
        <v>3.0300000000000001E-2</v>
      </c>
      <c r="AG393" s="4">
        <v>2.6200000000000001E-2</v>
      </c>
      <c r="AH393" s="4">
        <v>2.7799999999999998E-2</v>
      </c>
      <c r="AI393" s="4">
        <v>2.6700000000000002E-2</v>
      </c>
      <c r="AJ393" s="4">
        <v>2.63E-2</v>
      </c>
      <c r="AK393" s="4">
        <v>2.7099999999999999E-2</v>
      </c>
      <c r="AL393" s="4">
        <v>2.5700000000000001E-2</v>
      </c>
      <c r="AM393" s="4">
        <v>2.35E-2</v>
      </c>
      <c r="AN393" s="4">
        <v>2.5899999999999999E-2</v>
      </c>
      <c r="AO393" s="4">
        <v>2.7300000000000001E-2</v>
      </c>
      <c r="AP393" s="4">
        <v>2.6599999999999999E-2</v>
      </c>
      <c r="AQ393" s="4">
        <v>2.81E-2</v>
      </c>
      <c r="AR393" s="4">
        <v>3.04E-2</v>
      </c>
      <c r="AS393" s="4">
        <v>3.0200000000000001E-2</v>
      </c>
      <c r="AT393" s="4">
        <v>3.5799999999999998E-2</v>
      </c>
      <c r="AU393" s="4">
        <v>3.44E-2</v>
      </c>
      <c r="AV393" s="4">
        <v>3.6200000000000003E-2</v>
      </c>
      <c r="AW393" s="4">
        <v>3.5200000000000002E-2</v>
      </c>
      <c r="AX393" s="4">
        <v>3.73E-2</v>
      </c>
      <c r="AY393" s="4">
        <v>4.1300000000000003E-2</v>
      </c>
      <c r="AZ393" s="4">
        <v>4.6899999999999997E-2</v>
      </c>
      <c r="BA393" s="4">
        <v>4.6199999999999998E-2</v>
      </c>
      <c r="BB393" s="4">
        <v>4.0500000000000001E-2</v>
      </c>
      <c r="BC393" s="4">
        <v>4.9200000000000001E-2</v>
      </c>
      <c r="BD393" s="4">
        <v>7.7299999999999994E-2</v>
      </c>
      <c r="BE393" s="4">
        <v>6.83E-2</v>
      </c>
      <c r="BF393" s="4">
        <v>6.3500000000000001E-2</v>
      </c>
      <c r="BG393" s="4">
        <v>5.8900000000000001E-2</v>
      </c>
      <c r="BH393" s="4">
        <v>5.9200000000000003E-2</v>
      </c>
      <c r="BI393" s="4">
        <v>6.5799999999999997E-2</v>
      </c>
      <c r="BJ393" s="4">
        <v>6.7000000000000004E-2</v>
      </c>
      <c r="BK393" s="4">
        <v>5.45E-2</v>
      </c>
      <c r="BL393" s="4">
        <v>6.0499999999999998E-2</v>
      </c>
      <c r="BM393" s="4">
        <v>6.0900000000000003E-2</v>
      </c>
      <c r="BN393" s="4">
        <v>6.2799999999999995E-2</v>
      </c>
      <c r="BO393" s="4">
        <v>5.2299999999999999E-2</v>
      </c>
      <c r="BP393" s="4">
        <v>5.3600000000000002E-2</v>
      </c>
      <c r="BQ393" s="4">
        <v>5.6399999999999999E-2</v>
      </c>
      <c r="BR393" s="4">
        <v>6.1199999999999997E-2</v>
      </c>
      <c r="BS393" s="4">
        <v>6.0699999999999997E-2</v>
      </c>
      <c r="BT393" s="4">
        <v>6.3500000000000001E-2</v>
      </c>
      <c r="BU393" s="4">
        <v>5.57E-2</v>
      </c>
      <c r="BV393" s="4">
        <v>5.0099999999999999E-2</v>
      </c>
      <c r="BW393" s="4">
        <v>4.8099999999999997E-2</v>
      </c>
      <c r="BX393" s="4">
        <v>5.3100000000000001E-2</v>
      </c>
      <c r="BY393" s="4">
        <v>5.11E-2</v>
      </c>
      <c r="BZ393" s="4">
        <v>5.0599999999999999E-2</v>
      </c>
      <c r="CA393" s="4">
        <v>4.2599999999999999E-2</v>
      </c>
      <c r="CB393" s="4">
        <v>3.9899999999999998E-2</v>
      </c>
      <c r="CC393" s="4">
        <v>4.0500000000000001E-2</v>
      </c>
      <c r="CD393" s="4">
        <v>4.5699999999999998E-2</v>
      </c>
      <c r="CE393" s="4">
        <v>5.0700000000000002E-2</v>
      </c>
      <c r="CF393" s="4">
        <v>4.41E-2</v>
      </c>
      <c r="CG393" s="4">
        <v>4.4400000000000002E-2</v>
      </c>
      <c r="CH393" s="4">
        <v>4.2299999999999997E-2</v>
      </c>
      <c r="CI393" s="4">
        <v>3.9100000000000003E-2</v>
      </c>
      <c r="CJ393" s="4">
        <v>3.9100000000000003E-2</v>
      </c>
      <c r="CK393" s="4">
        <v>4.5999999999999999E-2</v>
      </c>
      <c r="CL393" s="4">
        <v>4.3900000000000002E-2</v>
      </c>
      <c r="CM393" s="4">
        <v>4.5900000000000003E-2</v>
      </c>
      <c r="CN393" s="4">
        <v>5.3600000000000002E-2</v>
      </c>
      <c r="CO393" s="4">
        <v>5.4800000000000001E-2</v>
      </c>
      <c r="CP393" s="4">
        <v>4.99E-2</v>
      </c>
      <c r="CQ393" s="4">
        <v>4.7899999999999998E-2</v>
      </c>
      <c r="CR393" s="4">
        <v>4.9700000000000001E-2</v>
      </c>
      <c r="CS393" s="4">
        <v>3.95E-2</v>
      </c>
      <c r="CT393" s="4">
        <v>4.4499999999999998E-2</v>
      </c>
      <c r="CU393" s="4">
        <v>5.1700000000000003E-2</v>
      </c>
      <c r="CV393" s="4">
        <v>6.1800000000000001E-2</v>
      </c>
      <c r="CW393" s="4">
        <v>6.2100000000000002E-2</v>
      </c>
      <c r="CX393" s="4">
        <v>6.1100000000000002E-2</v>
      </c>
      <c r="CY393" s="4">
        <v>4.7899999999999998E-2</v>
      </c>
      <c r="CZ393" s="4">
        <v>4.1700000000000001E-2</v>
      </c>
      <c r="DA393" s="4">
        <v>3.8699999999999998E-2</v>
      </c>
      <c r="DB393" s="4">
        <v>4.4699999999999997E-2</v>
      </c>
      <c r="DC393" s="4">
        <v>4.7800000000000002E-2</v>
      </c>
      <c r="DD393" s="4">
        <v>4.5999999999999999E-2</v>
      </c>
      <c r="DE393" s="4">
        <v>5.7099999999999998E-2</v>
      </c>
      <c r="DF393" s="4">
        <v>7.8100000000000003E-2</v>
      </c>
      <c r="DG393" s="4">
        <v>5.6000000000000001E-2</v>
      </c>
      <c r="DH393" s="4">
        <v>0.05</v>
      </c>
      <c r="DI393" s="4">
        <v>4.2000000000000003E-2</v>
      </c>
      <c r="DJ393" s="4">
        <v>4.4999999999999998E-2</v>
      </c>
      <c r="DK393" s="4">
        <v>3.4000000000000002E-2</v>
      </c>
      <c r="DL393" s="4">
        <v>2.5000000000000001E-2</v>
      </c>
      <c r="DM393" s="4">
        <v>2.3900000000000001E-2</v>
      </c>
      <c r="DN393" s="4">
        <v>1.9199999999999998E-2</v>
      </c>
    </row>
    <row r="394" spans="1:118" x14ac:dyDescent="0.45">
      <c r="A394" s="2" t="s">
        <v>34</v>
      </c>
      <c r="B394" t="s">
        <v>49</v>
      </c>
      <c r="G394">
        <v>356</v>
      </c>
      <c r="H394">
        <v>366</v>
      </c>
      <c r="I394">
        <v>434</v>
      </c>
      <c r="J394">
        <v>692</v>
      </c>
      <c r="K394">
        <v>739</v>
      </c>
      <c r="L394">
        <v>841</v>
      </c>
      <c r="M394">
        <v>994</v>
      </c>
      <c r="N394">
        <v>992</v>
      </c>
      <c r="O394">
        <v>1178</v>
      </c>
      <c r="P394">
        <v>1930</v>
      </c>
      <c r="Q394">
        <v>1337</v>
      </c>
      <c r="R394">
        <v>1004</v>
      </c>
      <c r="S394">
        <v>1252</v>
      </c>
      <c r="T394">
        <v>1189</v>
      </c>
      <c r="U394">
        <v>1501</v>
      </c>
      <c r="V394">
        <v>1690</v>
      </c>
      <c r="W394">
        <v>1749</v>
      </c>
      <c r="X394">
        <v>1903</v>
      </c>
      <c r="Y394">
        <v>1872</v>
      </c>
      <c r="Z394">
        <v>1685</v>
      </c>
      <c r="AA394">
        <v>1647</v>
      </c>
      <c r="AB394">
        <v>1544</v>
      </c>
      <c r="AC394">
        <v>1519</v>
      </c>
      <c r="AD394">
        <v>1274</v>
      </c>
      <c r="AE394">
        <v>1337</v>
      </c>
      <c r="AF394">
        <v>1304</v>
      </c>
      <c r="AG394">
        <v>1596</v>
      </c>
      <c r="AH394">
        <v>2029</v>
      </c>
      <c r="AI394">
        <v>1932</v>
      </c>
      <c r="AJ394">
        <v>2550</v>
      </c>
      <c r="AK394">
        <v>2530</v>
      </c>
      <c r="AL394">
        <v>2568</v>
      </c>
      <c r="AM394">
        <v>3023</v>
      </c>
      <c r="AN394">
        <v>2661</v>
      </c>
      <c r="AO394">
        <v>2913</v>
      </c>
      <c r="AP394">
        <v>2800</v>
      </c>
      <c r="AQ394">
        <v>2992</v>
      </c>
      <c r="AR394">
        <v>2888</v>
      </c>
      <c r="AS394">
        <v>3007</v>
      </c>
      <c r="AT394">
        <v>3179</v>
      </c>
      <c r="AU394">
        <v>3419</v>
      </c>
      <c r="AV394">
        <v>3545</v>
      </c>
      <c r="AW394">
        <v>3728</v>
      </c>
      <c r="AX394">
        <v>3514</v>
      </c>
      <c r="AY394">
        <v>3254</v>
      </c>
      <c r="AZ394">
        <v>3378</v>
      </c>
      <c r="BA394">
        <v>2710</v>
      </c>
      <c r="BB394">
        <v>2955</v>
      </c>
      <c r="BC394">
        <v>2669</v>
      </c>
      <c r="BD394">
        <v>2353</v>
      </c>
      <c r="BE394">
        <v>2540</v>
      </c>
      <c r="BF394">
        <v>3246</v>
      </c>
      <c r="BG394">
        <v>3469</v>
      </c>
      <c r="BH394">
        <v>3834</v>
      </c>
      <c r="BI394">
        <v>3343</v>
      </c>
      <c r="BJ394">
        <v>3533</v>
      </c>
      <c r="BK394">
        <v>3933</v>
      </c>
      <c r="BL394">
        <v>4607</v>
      </c>
      <c r="BM394">
        <v>4498</v>
      </c>
      <c r="BN394">
        <v>3405</v>
      </c>
      <c r="BO394">
        <v>3828</v>
      </c>
      <c r="BP394">
        <v>4364</v>
      </c>
      <c r="BQ394">
        <v>3922</v>
      </c>
      <c r="BR394">
        <v>4266</v>
      </c>
      <c r="BS394">
        <v>3953</v>
      </c>
      <c r="BT394">
        <v>4411</v>
      </c>
      <c r="BU394">
        <v>5010</v>
      </c>
      <c r="BV394">
        <v>4755</v>
      </c>
      <c r="BW394">
        <v>5464</v>
      </c>
      <c r="BX394">
        <v>5637</v>
      </c>
      <c r="BY394">
        <v>5450</v>
      </c>
      <c r="BZ394">
        <v>5494</v>
      </c>
      <c r="CA394">
        <v>6019</v>
      </c>
      <c r="CB394">
        <v>6410</v>
      </c>
      <c r="CC394">
        <v>6280</v>
      </c>
      <c r="CD394">
        <v>6021</v>
      </c>
      <c r="CE394">
        <v>5625</v>
      </c>
      <c r="CF394">
        <v>6277</v>
      </c>
      <c r="CG394">
        <v>6214</v>
      </c>
      <c r="CH394">
        <v>6915</v>
      </c>
      <c r="CI394">
        <v>8079</v>
      </c>
      <c r="CJ394">
        <v>8169</v>
      </c>
      <c r="CK394">
        <v>8267</v>
      </c>
      <c r="CL394">
        <v>8999</v>
      </c>
      <c r="CM394">
        <v>10043</v>
      </c>
      <c r="CN394">
        <v>9930</v>
      </c>
      <c r="CO394">
        <v>8613</v>
      </c>
      <c r="CP394">
        <v>9202</v>
      </c>
      <c r="CQ394">
        <v>8803</v>
      </c>
      <c r="CR394">
        <v>8922</v>
      </c>
      <c r="CS394">
        <v>9761</v>
      </c>
      <c r="CT394">
        <v>10034</v>
      </c>
      <c r="CU394">
        <v>10209</v>
      </c>
      <c r="CV394">
        <v>5266</v>
      </c>
      <c r="CW394">
        <v>4836</v>
      </c>
      <c r="CX394">
        <v>6467</v>
      </c>
      <c r="CY394">
        <v>7874</v>
      </c>
      <c r="CZ394">
        <v>8568</v>
      </c>
      <c r="DA394">
        <v>7750</v>
      </c>
      <c r="DB394">
        <v>7565</v>
      </c>
      <c r="DC394">
        <v>7402</v>
      </c>
      <c r="DD394">
        <v>7355</v>
      </c>
      <c r="DE394">
        <v>7857</v>
      </c>
      <c r="DF394">
        <v>8430</v>
      </c>
      <c r="DG394">
        <v>9497</v>
      </c>
      <c r="DH394">
        <v>8876</v>
      </c>
      <c r="DI394">
        <v>9229</v>
      </c>
      <c r="DJ394">
        <v>9613</v>
      </c>
      <c r="DK394">
        <v>10662</v>
      </c>
      <c r="DL394">
        <v>12683</v>
      </c>
      <c r="DM394">
        <v>13505</v>
      </c>
      <c r="DN394">
        <v>14006</v>
      </c>
    </row>
    <row r="395" spans="1:118" x14ac:dyDescent="0.45">
      <c r="A395" s="2" t="s">
        <v>34</v>
      </c>
      <c r="B395" t="s">
        <v>50</v>
      </c>
      <c r="K395" s="4">
        <v>1.0785</v>
      </c>
      <c r="L395" s="4">
        <v>1.2975000000000001</v>
      </c>
      <c r="M395" s="4">
        <v>1.2918000000000001</v>
      </c>
      <c r="N395" s="4">
        <v>0.4325</v>
      </c>
      <c r="O395" s="4">
        <v>0.59379999999999999</v>
      </c>
      <c r="P395" s="4">
        <v>1.2952999999999999</v>
      </c>
      <c r="Q395" s="4">
        <v>0.34449999999999997</v>
      </c>
      <c r="R395" s="4">
        <v>1.2200000000000001E-2</v>
      </c>
      <c r="S395" s="4">
        <v>6.3100000000000003E-2</v>
      </c>
      <c r="T395" s="4">
        <v>-0.38379999999999997</v>
      </c>
      <c r="U395" s="4">
        <v>0.1225</v>
      </c>
      <c r="V395" s="4">
        <v>0.68340000000000001</v>
      </c>
      <c r="W395" s="4">
        <v>0.39629999999999999</v>
      </c>
      <c r="X395" s="4">
        <v>0.60019999999999996</v>
      </c>
      <c r="Y395" s="4">
        <v>0.2475</v>
      </c>
      <c r="Z395" s="4">
        <v>-2.5999999999999999E-3</v>
      </c>
      <c r="AA395" s="4">
        <v>-5.8400000000000001E-2</v>
      </c>
      <c r="AB395" s="4">
        <v>-0.18870000000000001</v>
      </c>
      <c r="AC395" s="4">
        <v>-0.18840000000000001</v>
      </c>
      <c r="AD395" s="4">
        <v>-0.24399999999999999</v>
      </c>
      <c r="AE395" s="4">
        <v>-0.18809999999999999</v>
      </c>
      <c r="AF395" s="4">
        <v>-0.15540000000000001</v>
      </c>
      <c r="AG395" s="4">
        <v>5.04E-2</v>
      </c>
      <c r="AH395" s="4">
        <v>0.59279999999999999</v>
      </c>
      <c r="AI395" s="4">
        <v>0.44529999999999997</v>
      </c>
      <c r="AJ395" s="4">
        <v>0.9556</v>
      </c>
      <c r="AK395" s="4">
        <v>0.58550000000000002</v>
      </c>
      <c r="AL395" s="4">
        <v>0.26519999999999999</v>
      </c>
      <c r="AM395" s="4">
        <v>0.56440000000000001</v>
      </c>
      <c r="AN395" s="4">
        <v>4.3700000000000003E-2</v>
      </c>
      <c r="AO395" s="4">
        <v>0.15110000000000001</v>
      </c>
      <c r="AP395" s="4">
        <v>9.0399999999999994E-2</v>
      </c>
      <c r="AQ395" s="4">
        <v>-1.0200000000000001E-2</v>
      </c>
      <c r="AR395" s="4">
        <v>8.5400000000000004E-2</v>
      </c>
      <c r="AS395" s="4">
        <v>3.2300000000000002E-2</v>
      </c>
      <c r="AT395" s="4">
        <v>0.13550000000000001</v>
      </c>
      <c r="AU395" s="4">
        <v>0.14269999999999999</v>
      </c>
      <c r="AV395" s="4">
        <v>0.22720000000000001</v>
      </c>
      <c r="AW395" s="4">
        <v>0.2397</v>
      </c>
      <c r="AX395" s="4">
        <v>0.10539999999999999</v>
      </c>
      <c r="AY395" s="4">
        <v>-4.82E-2</v>
      </c>
      <c r="AZ395" s="4">
        <v>-4.7100000000000003E-2</v>
      </c>
      <c r="BA395" s="4">
        <v>-0.27289999999999998</v>
      </c>
      <c r="BB395" s="4">
        <v>-0.15909999999999999</v>
      </c>
      <c r="BC395" s="4">
        <v>-0.17979999999999999</v>
      </c>
      <c r="BD395" s="4">
        <v>-0.30349999999999999</v>
      </c>
      <c r="BE395" s="4">
        <v>-6.2799999999999995E-2</v>
      </c>
      <c r="BF395" s="4">
        <v>9.8299999999999998E-2</v>
      </c>
      <c r="BG395" s="4">
        <v>0.29980000000000001</v>
      </c>
      <c r="BH395" s="4">
        <v>0.62960000000000005</v>
      </c>
      <c r="BI395" s="4">
        <v>0.31619999999999998</v>
      </c>
      <c r="BJ395" s="4">
        <v>8.8400000000000006E-2</v>
      </c>
      <c r="BK395" s="4">
        <v>0.1338</v>
      </c>
      <c r="BL395" s="4">
        <v>0.2016</v>
      </c>
      <c r="BM395" s="4">
        <v>0.3453</v>
      </c>
      <c r="BN395" s="4">
        <v>-3.6299999999999999E-2</v>
      </c>
      <c r="BO395" s="4">
        <v>-2.6599999999999999E-2</v>
      </c>
      <c r="BP395" s="4">
        <v>-5.28E-2</v>
      </c>
      <c r="BQ395" s="4">
        <v>-0.128</v>
      </c>
      <c r="BR395" s="4">
        <v>0.25290000000000001</v>
      </c>
      <c r="BS395" s="4">
        <v>3.2500000000000001E-2</v>
      </c>
      <c r="BT395" s="4">
        <v>1.0999999999999999E-2</v>
      </c>
      <c r="BU395" s="4">
        <v>0.27739999999999998</v>
      </c>
      <c r="BV395" s="4">
        <v>0.1147</v>
      </c>
      <c r="BW395" s="4">
        <v>0.38240000000000002</v>
      </c>
      <c r="BX395" s="4">
        <v>0.27779999999999999</v>
      </c>
      <c r="BY395" s="4">
        <v>8.7800000000000003E-2</v>
      </c>
      <c r="BZ395" s="4">
        <v>0.15529999999999999</v>
      </c>
      <c r="CA395" s="4">
        <v>0.1016</v>
      </c>
      <c r="CB395" s="4">
        <v>0.1371</v>
      </c>
      <c r="CC395" s="4">
        <v>0.15229999999999999</v>
      </c>
      <c r="CD395" s="4">
        <v>9.6000000000000002E-2</v>
      </c>
      <c r="CE395" s="4">
        <v>-6.5500000000000003E-2</v>
      </c>
      <c r="CF395" s="4">
        <v>-2.0799999999999999E-2</v>
      </c>
      <c r="CG395" s="4">
        <v>-1.0500000000000001E-2</v>
      </c>
      <c r="CH395" s="4">
        <v>0.14849999999999999</v>
      </c>
      <c r="CI395" s="4">
        <v>0.43630000000000002</v>
      </c>
      <c r="CJ395" s="4">
        <v>0.30149999999999999</v>
      </c>
      <c r="CK395" s="4">
        <v>0.33050000000000002</v>
      </c>
      <c r="CL395" s="4">
        <v>0.30130000000000001</v>
      </c>
      <c r="CM395" s="4">
        <v>0.24299999999999999</v>
      </c>
      <c r="CN395" s="4">
        <v>0.21560000000000001</v>
      </c>
      <c r="CO395" s="4">
        <v>4.1799999999999997E-2</v>
      </c>
      <c r="CP395" s="4">
        <v>2.2599999999999999E-2</v>
      </c>
      <c r="CQ395" s="4">
        <v>-0.1234</v>
      </c>
      <c r="CR395" s="4">
        <v>-0.10150000000000001</v>
      </c>
      <c r="CS395" s="4">
        <v>0.13339999999999999</v>
      </c>
      <c r="CT395" s="4">
        <v>9.0399999999999994E-2</v>
      </c>
      <c r="CU395" s="4">
        <v>0.1598</v>
      </c>
      <c r="CV395" s="4">
        <v>-0.4098</v>
      </c>
      <c r="CW395" s="4">
        <v>-0.50460000000000005</v>
      </c>
      <c r="CX395" s="4">
        <v>-0.35549999999999998</v>
      </c>
      <c r="CY395" s="4">
        <v>-0.2288</v>
      </c>
      <c r="CZ395" s="4">
        <v>0.62709999999999999</v>
      </c>
      <c r="DA395" s="4">
        <v>0.60270000000000001</v>
      </c>
      <c r="DB395" s="4">
        <v>0.1699</v>
      </c>
      <c r="DC395" s="4">
        <v>-0.06</v>
      </c>
      <c r="DD395" s="4">
        <v>-0.1416</v>
      </c>
      <c r="DE395" s="4">
        <v>1.38E-2</v>
      </c>
      <c r="DF395" s="4">
        <v>0.1143</v>
      </c>
      <c r="DG395" s="4">
        <v>0.28310000000000002</v>
      </c>
      <c r="DH395" s="4">
        <v>0.2069</v>
      </c>
      <c r="DI395" s="4">
        <v>0.17460000000000001</v>
      </c>
      <c r="DJ395" s="4">
        <v>0.14030000000000001</v>
      </c>
      <c r="DK395" s="4">
        <v>0.1227</v>
      </c>
      <c r="DL395" s="4">
        <v>0.4289</v>
      </c>
      <c r="DM395" s="4">
        <v>0.46339999999999998</v>
      </c>
      <c r="DN395" s="4">
        <v>0.46339999999999998</v>
      </c>
    </row>
    <row r="396" spans="1:118" x14ac:dyDescent="0.45">
      <c r="A396" s="2" t="s">
        <v>34</v>
      </c>
      <c r="B396" t="s">
        <v>51</v>
      </c>
      <c r="C396">
        <v>-18</v>
      </c>
      <c r="G396">
        <v>449</v>
      </c>
      <c r="H396">
        <v>461</v>
      </c>
      <c r="I396">
        <v>528</v>
      </c>
      <c r="J396">
        <v>782</v>
      </c>
      <c r="K396">
        <v>809</v>
      </c>
      <c r="L396">
        <v>909</v>
      </c>
      <c r="M396">
        <v>1076</v>
      </c>
      <c r="N396">
        <v>1075</v>
      </c>
      <c r="O396">
        <v>1270</v>
      </c>
      <c r="P396">
        <v>2009</v>
      </c>
      <c r="Q396">
        <v>1420</v>
      </c>
      <c r="R396">
        <v>1073</v>
      </c>
      <c r="S396">
        <v>1412</v>
      </c>
      <c r="T396">
        <v>1298</v>
      </c>
      <c r="U396">
        <v>1696</v>
      </c>
      <c r="V396">
        <v>1828</v>
      </c>
      <c r="W396">
        <v>1950</v>
      </c>
      <c r="X396">
        <v>2061</v>
      </c>
      <c r="Y396">
        <v>2034</v>
      </c>
      <c r="Z396">
        <v>1820</v>
      </c>
      <c r="AA396">
        <v>1743</v>
      </c>
      <c r="AB396">
        <v>1752</v>
      </c>
      <c r="AC396">
        <v>1657</v>
      </c>
      <c r="AD396">
        <v>1468</v>
      </c>
      <c r="AE396">
        <v>1577</v>
      </c>
      <c r="AF396">
        <v>1527</v>
      </c>
      <c r="AG396">
        <v>1815</v>
      </c>
      <c r="AH396">
        <v>2290</v>
      </c>
      <c r="AI396">
        <v>2246</v>
      </c>
      <c r="AJ396">
        <v>2698</v>
      </c>
      <c r="AK396">
        <v>2804</v>
      </c>
      <c r="AL396">
        <v>2841</v>
      </c>
      <c r="AM396">
        <v>3276</v>
      </c>
      <c r="AN396">
        <v>2931</v>
      </c>
      <c r="AO396">
        <v>3157</v>
      </c>
      <c r="AP396">
        <v>3061</v>
      </c>
      <c r="AQ396">
        <v>3663</v>
      </c>
      <c r="AR396">
        <v>3257</v>
      </c>
      <c r="AS396">
        <v>4281</v>
      </c>
      <c r="AT396">
        <v>4488</v>
      </c>
      <c r="AU396">
        <v>4814</v>
      </c>
      <c r="AV396">
        <v>5054</v>
      </c>
      <c r="AW396">
        <v>5102</v>
      </c>
      <c r="AX396">
        <v>4840</v>
      </c>
      <c r="AY396">
        <v>4626</v>
      </c>
      <c r="AZ396">
        <v>4850</v>
      </c>
      <c r="BA396">
        <v>4124</v>
      </c>
      <c r="BB396">
        <v>4411</v>
      </c>
      <c r="BC396">
        <v>3562</v>
      </c>
      <c r="BD396">
        <v>3534</v>
      </c>
      <c r="BE396">
        <v>3790</v>
      </c>
      <c r="BF396">
        <v>4366</v>
      </c>
      <c r="BG396">
        <v>5023</v>
      </c>
      <c r="BH396">
        <v>5375</v>
      </c>
      <c r="BI396">
        <v>4852</v>
      </c>
      <c r="BJ396">
        <v>4965</v>
      </c>
      <c r="BK396">
        <v>5536</v>
      </c>
      <c r="BL396">
        <v>6251</v>
      </c>
      <c r="BM396">
        <v>6239</v>
      </c>
      <c r="BN396">
        <v>4897</v>
      </c>
      <c r="BO396">
        <v>4932</v>
      </c>
      <c r="BP396">
        <v>5557</v>
      </c>
      <c r="BQ396">
        <v>5032</v>
      </c>
      <c r="BR396">
        <v>5129</v>
      </c>
      <c r="BS396">
        <v>5160</v>
      </c>
      <c r="BT396">
        <v>5717</v>
      </c>
      <c r="BU396">
        <v>6460</v>
      </c>
      <c r="BV396">
        <v>6031</v>
      </c>
      <c r="BW396">
        <v>7240</v>
      </c>
      <c r="BX396">
        <v>7259</v>
      </c>
      <c r="BY396">
        <v>6879</v>
      </c>
      <c r="BZ396">
        <v>7172</v>
      </c>
      <c r="CA396">
        <v>7445</v>
      </c>
      <c r="CB396">
        <v>8415</v>
      </c>
      <c r="CC396">
        <v>8184</v>
      </c>
      <c r="CD396">
        <v>7501</v>
      </c>
      <c r="CE396">
        <v>7296</v>
      </c>
      <c r="CF396">
        <v>7972</v>
      </c>
      <c r="CG396">
        <v>9138</v>
      </c>
      <c r="CH396">
        <v>9472</v>
      </c>
      <c r="CI396">
        <v>10808</v>
      </c>
      <c r="CJ396">
        <v>10605</v>
      </c>
      <c r="CK396">
        <v>10756</v>
      </c>
      <c r="CL396">
        <v>11380</v>
      </c>
      <c r="CM396">
        <v>12311</v>
      </c>
      <c r="CN396">
        <v>11961</v>
      </c>
      <c r="CO396">
        <v>10728</v>
      </c>
      <c r="CP396">
        <v>10970</v>
      </c>
      <c r="CQ396">
        <v>10383</v>
      </c>
      <c r="CR396">
        <v>10346</v>
      </c>
      <c r="CS396">
        <v>11490</v>
      </c>
      <c r="CT396">
        <v>11390</v>
      </c>
      <c r="CU396">
        <v>12339</v>
      </c>
      <c r="CV396">
        <v>5996</v>
      </c>
      <c r="CW396">
        <v>4529</v>
      </c>
      <c r="CX396">
        <v>7192</v>
      </c>
      <c r="CY396">
        <v>8427</v>
      </c>
      <c r="CZ396">
        <v>9365</v>
      </c>
      <c r="DA396">
        <v>7992</v>
      </c>
      <c r="DB396">
        <v>8025</v>
      </c>
      <c r="DC396">
        <v>8301</v>
      </c>
      <c r="DD396">
        <v>8479</v>
      </c>
      <c r="DE396">
        <v>9120</v>
      </c>
      <c r="DF396">
        <v>9125</v>
      </c>
      <c r="DG396">
        <v>10531</v>
      </c>
      <c r="DH396">
        <v>10037</v>
      </c>
      <c r="DI396">
        <v>11481</v>
      </c>
      <c r="DJ396">
        <v>11243</v>
      </c>
      <c r="DK396">
        <v>12119</v>
      </c>
      <c r="DL396">
        <v>11175</v>
      </c>
      <c r="DM396">
        <v>13976</v>
      </c>
      <c r="DN396">
        <v>14567</v>
      </c>
    </row>
    <row r="397" spans="1:118" x14ac:dyDescent="0.45">
      <c r="A397" s="2" t="s">
        <v>34</v>
      </c>
      <c r="B397" t="s">
        <v>52</v>
      </c>
      <c r="G397">
        <v>6.46</v>
      </c>
      <c r="H397">
        <v>7.73</v>
      </c>
      <c r="I397">
        <v>8.86</v>
      </c>
      <c r="J397">
        <v>13.64</v>
      </c>
      <c r="K397">
        <v>13.53</v>
      </c>
      <c r="L397">
        <v>12.42</v>
      </c>
      <c r="M397">
        <v>13.85</v>
      </c>
      <c r="N397">
        <v>12.7</v>
      </c>
      <c r="O397">
        <v>18.98</v>
      </c>
      <c r="P397">
        <v>28.33</v>
      </c>
      <c r="Q397">
        <v>19.21</v>
      </c>
      <c r="R397">
        <v>31.59</v>
      </c>
      <c r="S397">
        <v>30.65</v>
      </c>
      <c r="T397">
        <v>30.24</v>
      </c>
      <c r="U397">
        <v>39.97</v>
      </c>
      <c r="V397">
        <v>20.16</v>
      </c>
      <c r="W397">
        <v>22.51</v>
      </c>
      <c r="X397">
        <v>24.12</v>
      </c>
      <c r="Y397">
        <v>20.69</v>
      </c>
      <c r="Z397">
        <v>23.95</v>
      </c>
      <c r="AA397">
        <v>49.83</v>
      </c>
      <c r="AB397">
        <v>39.4</v>
      </c>
      <c r="AC397">
        <v>41.38</v>
      </c>
      <c r="AD397">
        <v>20.78</v>
      </c>
      <c r="AE397">
        <v>10.89</v>
      </c>
      <c r="AF397">
        <v>10.210000000000001</v>
      </c>
      <c r="AG397">
        <v>11.22</v>
      </c>
      <c r="AH397">
        <v>13.49</v>
      </c>
      <c r="AI397">
        <v>11.16</v>
      </c>
      <c r="AJ397">
        <v>12.61</v>
      </c>
      <c r="AK397">
        <v>11.25</v>
      </c>
      <c r="AL397">
        <v>11.54</v>
      </c>
      <c r="AM397">
        <v>13.62</v>
      </c>
      <c r="AN397">
        <v>11.74</v>
      </c>
      <c r="AO397">
        <v>15.9</v>
      </c>
      <c r="AP397">
        <v>13.24</v>
      </c>
      <c r="AQ397">
        <v>13.35</v>
      </c>
      <c r="AR397">
        <v>12.74</v>
      </c>
      <c r="AS397">
        <v>11.2</v>
      </c>
      <c r="AT397">
        <v>11.57</v>
      </c>
      <c r="AU397">
        <v>11.86</v>
      </c>
      <c r="AV397">
        <v>12</v>
      </c>
      <c r="AW397">
        <v>12.06</v>
      </c>
      <c r="AX397">
        <v>11.27</v>
      </c>
      <c r="AY397">
        <v>11.07</v>
      </c>
      <c r="AZ397">
        <v>13.56</v>
      </c>
      <c r="BA397">
        <v>9.6</v>
      </c>
      <c r="BB397">
        <v>12.79</v>
      </c>
      <c r="BC397">
        <v>15.1</v>
      </c>
      <c r="BD397">
        <v>13.96</v>
      </c>
      <c r="BE397">
        <v>12.04</v>
      </c>
      <c r="BF397">
        <v>10.68</v>
      </c>
      <c r="BG397">
        <v>8.52</v>
      </c>
      <c r="BH397">
        <v>7.57</v>
      </c>
      <c r="BI397">
        <v>6.96</v>
      </c>
      <c r="BJ397">
        <v>7.21</v>
      </c>
      <c r="BK397">
        <v>7.34</v>
      </c>
      <c r="BL397">
        <v>8.19</v>
      </c>
      <c r="BM397">
        <v>8.0399999999999991</v>
      </c>
      <c r="BN397">
        <v>6.02</v>
      </c>
      <c r="BO397">
        <v>7.01</v>
      </c>
      <c r="BP397">
        <v>8.3800000000000008</v>
      </c>
      <c r="BQ397">
        <v>7.3</v>
      </c>
      <c r="BR397">
        <v>7.79</v>
      </c>
      <c r="BS397">
        <v>6.26</v>
      </c>
      <c r="BT397">
        <v>6.36</v>
      </c>
      <c r="BU397">
        <v>9.9499999999999993</v>
      </c>
      <c r="BV397">
        <v>9.57</v>
      </c>
      <c r="BW397">
        <v>13.05</v>
      </c>
      <c r="BX397">
        <v>15.24</v>
      </c>
      <c r="BY397">
        <v>8.82</v>
      </c>
      <c r="BZ397">
        <v>8.61</v>
      </c>
      <c r="CA397">
        <v>8.8000000000000007</v>
      </c>
      <c r="CB397">
        <v>9.5299999999999994</v>
      </c>
      <c r="CC397">
        <v>10.39</v>
      </c>
      <c r="CD397">
        <v>11.36</v>
      </c>
      <c r="CE397">
        <v>11.2</v>
      </c>
      <c r="CF397">
        <v>13.84</v>
      </c>
      <c r="CG397">
        <v>11.11</v>
      </c>
      <c r="CH397">
        <v>10.25</v>
      </c>
      <c r="CI397">
        <v>11.52</v>
      </c>
      <c r="CJ397">
        <v>10.6</v>
      </c>
      <c r="CK397">
        <v>10.79</v>
      </c>
      <c r="CL397">
        <v>11.31</v>
      </c>
      <c r="CM397">
        <v>5.51</v>
      </c>
      <c r="CN397">
        <v>5.59</v>
      </c>
      <c r="CO397">
        <v>4.93</v>
      </c>
      <c r="CP397">
        <v>5.05</v>
      </c>
      <c r="CQ397">
        <v>12.3</v>
      </c>
      <c r="CR397">
        <v>11.35</v>
      </c>
      <c r="CS397">
        <v>12.46</v>
      </c>
      <c r="CT397">
        <v>13.47</v>
      </c>
      <c r="CU397">
        <v>11.74</v>
      </c>
      <c r="CV397">
        <v>8.6</v>
      </c>
      <c r="CW397">
        <v>8.51</v>
      </c>
      <c r="CX397">
        <v>12.48</v>
      </c>
      <c r="CY397">
        <v>18.97</v>
      </c>
      <c r="CZ397">
        <v>13.35</v>
      </c>
      <c r="DA397">
        <v>9.36</v>
      </c>
      <c r="DB397">
        <v>12.76</v>
      </c>
      <c r="DC397">
        <v>6.33</v>
      </c>
      <c r="DD397">
        <v>5.99</v>
      </c>
      <c r="DE397">
        <v>7.95</v>
      </c>
      <c r="DF397">
        <v>9.02</v>
      </c>
      <c r="DG397">
        <v>18.37</v>
      </c>
      <c r="DH397">
        <v>15.52</v>
      </c>
      <c r="DI397">
        <v>13.73</v>
      </c>
      <c r="DJ397">
        <v>9.2899999999999991</v>
      </c>
      <c r="DK397">
        <v>11.82</v>
      </c>
      <c r="DL397">
        <v>14.75</v>
      </c>
      <c r="DM397">
        <v>15.74</v>
      </c>
      <c r="DN397">
        <v>16.54</v>
      </c>
    </row>
    <row r="398" spans="1:118" x14ac:dyDescent="0.45">
      <c r="A398" s="2" t="s">
        <v>34</v>
      </c>
      <c r="B398" t="s">
        <v>53</v>
      </c>
      <c r="G398">
        <v>0.46</v>
      </c>
      <c r="H398">
        <v>0.45</v>
      </c>
      <c r="I398">
        <v>0.5</v>
      </c>
      <c r="J398">
        <v>0.74</v>
      </c>
      <c r="K398">
        <v>0.76</v>
      </c>
      <c r="L398">
        <v>0.81</v>
      </c>
      <c r="M398">
        <v>0.9</v>
      </c>
      <c r="N398">
        <v>0.86</v>
      </c>
      <c r="O398">
        <v>0.88</v>
      </c>
      <c r="P398">
        <v>1.31</v>
      </c>
      <c r="Q398">
        <v>0.85</v>
      </c>
      <c r="R398">
        <v>0.63</v>
      </c>
      <c r="S398">
        <v>0.78</v>
      </c>
      <c r="T398">
        <v>0.76</v>
      </c>
      <c r="U398">
        <v>0.95</v>
      </c>
      <c r="V398">
        <v>1.02</v>
      </c>
      <c r="W398">
        <v>1.01</v>
      </c>
      <c r="X398">
        <v>1.05</v>
      </c>
      <c r="Y398">
        <v>1</v>
      </c>
      <c r="Z398">
        <v>0.88</v>
      </c>
      <c r="AA398">
        <v>0.84</v>
      </c>
      <c r="AB398">
        <v>0.76</v>
      </c>
      <c r="AC398">
        <v>0.72</v>
      </c>
      <c r="AD398">
        <v>0.56999999999999995</v>
      </c>
      <c r="AE398">
        <v>0.56000000000000005</v>
      </c>
      <c r="AF398">
        <v>0.53</v>
      </c>
      <c r="AG398">
        <v>0.61</v>
      </c>
      <c r="AH398">
        <v>0.73</v>
      </c>
      <c r="AI398">
        <v>0.6</v>
      </c>
      <c r="AJ398">
        <v>0.72</v>
      </c>
      <c r="AK398">
        <v>0.67</v>
      </c>
      <c r="AL398">
        <v>0.64</v>
      </c>
      <c r="AM398">
        <v>0.75</v>
      </c>
      <c r="AN398">
        <v>0.64</v>
      </c>
      <c r="AO398">
        <v>0.68</v>
      </c>
      <c r="AP398">
        <v>0.63</v>
      </c>
      <c r="AQ398">
        <v>0.65</v>
      </c>
      <c r="AR398">
        <v>0.62</v>
      </c>
      <c r="AS398">
        <v>0.62</v>
      </c>
      <c r="AT398">
        <v>0.64</v>
      </c>
      <c r="AU398">
        <v>0.66</v>
      </c>
      <c r="AV398">
        <v>0.66</v>
      </c>
      <c r="AW398">
        <v>0.67</v>
      </c>
      <c r="AX398">
        <v>0.62</v>
      </c>
      <c r="AY398">
        <v>0.56999999999999995</v>
      </c>
      <c r="AZ398">
        <v>0.59</v>
      </c>
      <c r="BA398">
        <v>0.46</v>
      </c>
      <c r="BB398">
        <v>0.51</v>
      </c>
      <c r="BC398">
        <v>0.47</v>
      </c>
      <c r="BD398">
        <v>0.4</v>
      </c>
      <c r="BE398">
        <v>0.42</v>
      </c>
      <c r="BF398">
        <v>0.5</v>
      </c>
      <c r="BG398">
        <v>0.49</v>
      </c>
      <c r="BH398">
        <v>0.5</v>
      </c>
      <c r="BI398">
        <v>0.43</v>
      </c>
      <c r="BJ398">
        <v>0.45</v>
      </c>
      <c r="BK398">
        <v>0.48</v>
      </c>
      <c r="BL398">
        <v>0.55000000000000004</v>
      </c>
      <c r="BM398">
        <v>0.52</v>
      </c>
      <c r="BN398">
        <v>0.39</v>
      </c>
      <c r="BO398">
        <v>0.43</v>
      </c>
      <c r="BP398">
        <v>0.49</v>
      </c>
      <c r="BQ398">
        <v>0.44</v>
      </c>
      <c r="BR398">
        <v>0.45</v>
      </c>
      <c r="BS398">
        <v>0.4</v>
      </c>
      <c r="BT398">
        <v>0.44</v>
      </c>
      <c r="BU398">
        <v>0.48</v>
      </c>
      <c r="BV398">
        <v>0.46</v>
      </c>
      <c r="BW398">
        <v>0.53</v>
      </c>
      <c r="BX398">
        <v>0.54</v>
      </c>
      <c r="BY398">
        <v>0.51</v>
      </c>
      <c r="BZ398">
        <v>0.5</v>
      </c>
      <c r="CA398">
        <v>0.55000000000000004</v>
      </c>
      <c r="CB398">
        <v>0.6</v>
      </c>
      <c r="CC398">
        <v>0.59</v>
      </c>
      <c r="CD398">
        <v>0.59</v>
      </c>
      <c r="CE398">
        <v>0.54</v>
      </c>
      <c r="CF398">
        <v>0.6</v>
      </c>
      <c r="CG398">
        <v>0.56999999999999995</v>
      </c>
      <c r="CH398">
        <v>0.61</v>
      </c>
      <c r="CI398">
        <v>0.7</v>
      </c>
      <c r="CJ398">
        <v>0.68</v>
      </c>
      <c r="CK398">
        <v>0.68</v>
      </c>
      <c r="CL398">
        <v>0.73</v>
      </c>
      <c r="CM398">
        <v>0.8</v>
      </c>
      <c r="CN398">
        <v>0.78</v>
      </c>
      <c r="CO398">
        <v>0.68</v>
      </c>
      <c r="CP398">
        <v>0.72</v>
      </c>
      <c r="CQ398">
        <v>0.68</v>
      </c>
      <c r="CR398">
        <v>0.68</v>
      </c>
      <c r="CS398">
        <v>0.73</v>
      </c>
      <c r="CT398">
        <v>0.73</v>
      </c>
      <c r="CU398">
        <v>0.71</v>
      </c>
      <c r="CV398">
        <v>0.37</v>
      </c>
      <c r="CW398">
        <v>0.34</v>
      </c>
      <c r="CX398">
        <v>0.45</v>
      </c>
      <c r="CY398">
        <v>0.54</v>
      </c>
      <c r="CZ398">
        <v>0.55000000000000004</v>
      </c>
      <c r="DA398">
        <v>0.48</v>
      </c>
      <c r="DB398">
        <v>0.46</v>
      </c>
      <c r="DC398">
        <v>0.44</v>
      </c>
      <c r="DD398">
        <v>0.45</v>
      </c>
      <c r="DE398">
        <v>0.48</v>
      </c>
      <c r="DF398">
        <v>0.52</v>
      </c>
      <c r="DG398">
        <v>0.59</v>
      </c>
      <c r="DH398">
        <v>0.54</v>
      </c>
      <c r="DI398">
        <v>0.55000000000000004</v>
      </c>
      <c r="DJ398">
        <v>0.54</v>
      </c>
      <c r="DK398">
        <v>0.56999999999999995</v>
      </c>
      <c r="DL398">
        <v>0.61</v>
      </c>
      <c r="DM398">
        <v>0.63</v>
      </c>
      <c r="DN398">
        <v>0.65</v>
      </c>
    </row>
    <row r="399" spans="1:118" x14ac:dyDescent="0.45">
      <c r="A399" s="2" t="s">
        <v>34</v>
      </c>
      <c r="B399" t="s">
        <v>54</v>
      </c>
      <c r="G399">
        <v>0.84</v>
      </c>
      <c r="H399">
        <v>0.9</v>
      </c>
      <c r="I399">
        <v>0.99</v>
      </c>
      <c r="J399">
        <v>1.47</v>
      </c>
      <c r="K399">
        <v>1.48</v>
      </c>
      <c r="L399">
        <v>1.61</v>
      </c>
      <c r="M399">
        <v>1.31</v>
      </c>
      <c r="N399">
        <v>1.26</v>
      </c>
      <c r="O399">
        <v>1.57</v>
      </c>
      <c r="P399">
        <v>2.62</v>
      </c>
      <c r="Q399">
        <v>1.92</v>
      </c>
      <c r="R399">
        <v>1.55</v>
      </c>
      <c r="S399">
        <v>1.71</v>
      </c>
      <c r="T399">
        <v>1.48</v>
      </c>
      <c r="U399">
        <v>1.93</v>
      </c>
      <c r="V399">
        <v>2.04</v>
      </c>
      <c r="W399">
        <v>2.0299999999999998</v>
      </c>
      <c r="X399">
        <v>2.16</v>
      </c>
      <c r="Y399">
        <v>2.11</v>
      </c>
      <c r="Z399">
        <v>1.84</v>
      </c>
      <c r="AA399">
        <v>1.64</v>
      </c>
      <c r="AB399">
        <v>1.55</v>
      </c>
      <c r="AC399">
        <v>1.4</v>
      </c>
      <c r="AD399">
        <v>1.08</v>
      </c>
      <c r="AE399">
        <v>1.0900000000000001</v>
      </c>
      <c r="AF399">
        <v>1.04</v>
      </c>
      <c r="AG399">
        <v>1.1100000000000001</v>
      </c>
      <c r="AH399">
        <v>1.41</v>
      </c>
      <c r="AI399">
        <v>0.99</v>
      </c>
      <c r="AJ399">
        <v>1.24</v>
      </c>
      <c r="AK399">
        <v>1.29</v>
      </c>
      <c r="AL399">
        <v>1.21</v>
      </c>
      <c r="AM399">
        <v>1.33</v>
      </c>
      <c r="AN399">
        <v>1.1599999999999999</v>
      </c>
      <c r="AO399">
        <v>1.17</v>
      </c>
      <c r="AP399">
        <v>1.1100000000000001</v>
      </c>
      <c r="AQ399">
        <v>1.18</v>
      </c>
      <c r="AR399">
        <v>1.1599999999999999</v>
      </c>
      <c r="AS399">
        <v>1.22</v>
      </c>
      <c r="AT399">
        <v>1.1499999999999999</v>
      </c>
      <c r="AU399">
        <v>1.21</v>
      </c>
      <c r="AV399">
        <v>1.23</v>
      </c>
      <c r="AW399">
        <v>1.29</v>
      </c>
      <c r="AX399">
        <v>1.1599999999999999</v>
      </c>
      <c r="AY399">
        <v>1.02</v>
      </c>
      <c r="AZ399">
        <v>1.1000000000000001</v>
      </c>
      <c r="BA399">
        <v>0.89</v>
      </c>
      <c r="BB399">
        <v>1.1299999999999999</v>
      </c>
      <c r="BC399">
        <v>1.02</v>
      </c>
      <c r="BD399">
        <v>0.95</v>
      </c>
      <c r="BE399">
        <v>0.82</v>
      </c>
      <c r="BF399">
        <v>0.86</v>
      </c>
      <c r="BG399">
        <v>0.9</v>
      </c>
      <c r="BH399">
        <v>0.92</v>
      </c>
      <c r="BI399">
        <v>0.75</v>
      </c>
      <c r="BJ399">
        <v>0.71</v>
      </c>
      <c r="BK399">
        <v>0.78</v>
      </c>
      <c r="BL399">
        <v>0.92</v>
      </c>
      <c r="BM399">
        <v>0.85</v>
      </c>
      <c r="BN399">
        <v>0.6</v>
      </c>
      <c r="BO399">
        <v>0.66</v>
      </c>
      <c r="BP399">
        <v>0.74</v>
      </c>
      <c r="BQ399">
        <v>0.63</v>
      </c>
      <c r="BR399">
        <v>0.63</v>
      </c>
      <c r="BS399">
        <v>0.56999999999999995</v>
      </c>
      <c r="BT399">
        <v>0.64</v>
      </c>
      <c r="BU399">
        <v>0.85</v>
      </c>
      <c r="BV399">
        <v>0.81</v>
      </c>
      <c r="BW399">
        <v>0.92</v>
      </c>
      <c r="BX399">
        <v>0.9</v>
      </c>
      <c r="BY399">
        <v>0.82</v>
      </c>
      <c r="BZ399">
        <v>0.82</v>
      </c>
      <c r="CA399">
        <v>0.86</v>
      </c>
      <c r="CB399">
        <v>0.9</v>
      </c>
      <c r="CC399">
        <v>0.97</v>
      </c>
      <c r="CD399">
        <v>0.97</v>
      </c>
      <c r="CE399">
        <v>0.92</v>
      </c>
      <c r="CF399">
        <v>0.93</v>
      </c>
      <c r="CG399">
        <v>0.82</v>
      </c>
      <c r="CH399">
        <v>0.87</v>
      </c>
      <c r="CI399">
        <v>1.1399999999999999</v>
      </c>
      <c r="CJ399">
        <v>1.1000000000000001</v>
      </c>
      <c r="CK399">
        <v>1.04</v>
      </c>
      <c r="CL399">
        <v>1.1100000000000001</v>
      </c>
      <c r="CM399">
        <v>1.05</v>
      </c>
      <c r="CN399">
        <v>1.1000000000000001</v>
      </c>
      <c r="CO399">
        <v>1</v>
      </c>
      <c r="CP399">
        <v>1.07</v>
      </c>
      <c r="CQ399">
        <v>1.04</v>
      </c>
      <c r="CR399">
        <v>0.92</v>
      </c>
      <c r="CS399">
        <v>0.91</v>
      </c>
      <c r="CT399">
        <v>0.87</v>
      </c>
      <c r="CU399">
        <v>0.88</v>
      </c>
      <c r="CV399">
        <v>0.56999999999999995</v>
      </c>
      <c r="CW399">
        <v>0.39</v>
      </c>
      <c r="CX399">
        <v>0.49</v>
      </c>
      <c r="CY399">
        <v>0.55000000000000004</v>
      </c>
      <c r="CZ399">
        <v>0.71</v>
      </c>
      <c r="DA399">
        <v>0.57999999999999996</v>
      </c>
      <c r="DB399">
        <v>0.59</v>
      </c>
      <c r="DC399">
        <v>0.56999999999999995</v>
      </c>
      <c r="DD399">
        <v>0.8</v>
      </c>
      <c r="DE399">
        <v>1.35</v>
      </c>
      <c r="DF399">
        <v>2.31</v>
      </c>
      <c r="DG399">
        <v>1.34</v>
      </c>
      <c r="DH399">
        <v>1.1599999999999999</v>
      </c>
      <c r="DI399">
        <v>1.18</v>
      </c>
      <c r="DJ399">
        <v>1.19</v>
      </c>
      <c r="DK399">
        <v>1.17</v>
      </c>
      <c r="DL399">
        <v>1.34</v>
      </c>
      <c r="DM399">
        <v>1.39</v>
      </c>
      <c r="DN399">
        <v>1.44</v>
      </c>
    </row>
    <row r="400" spans="1:118" x14ac:dyDescent="0.45">
      <c r="A400" s="2" t="s">
        <v>34</v>
      </c>
      <c r="B400" t="s">
        <v>55</v>
      </c>
      <c r="G400">
        <v>1.38</v>
      </c>
      <c r="H400">
        <v>1.4</v>
      </c>
      <c r="I400">
        <v>1.59</v>
      </c>
      <c r="J400">
        <v>3.18</v>
      </c>
      <c r="K400">
        <v>1.71</v>
      </c>
      <c r="L400">
        <v>2.3199999999999998</v>
      </c>
      <c r="M400">
        <v>2.66</v>
      </c>
      <c r="N400">
        <v>2.82</v>
      </c>
      <c r="O400">
        <v>3.37</v>
      </c>
      <c r="P400">
        <v>4.3099999999999996</v>
      </c>
      <c r="Q400">
        <v>3.59</v>
      </c>
      <c r="R400">
        <v>2.06</v>
      </c>
      <c r="S400">
        <v>4.51</v>
      </c>
      <c r="T400">
        <v>4.71</v>
      </c>
      <c r="U400">
        <v>5.49</v>
      </c>
      <c r="V400">
        <v>11.27</v>
      </c>
      <c r="W400">
        <v>9.07</v>
      </c>
      <c r="X400">
        <v>13.43</v>
      </c>
      <c r="Y400">
        <v>8.5299999999999994</v>
      </c>
      <c r="Z400">
        <v>7.09</v>
      </c>
      <c r="AA400">
        <v>6.75</v>
      </c>
      <c r="AB400">
        <v>5.47</v>
      </c>
      <c r="AC400">
        <v>5.52</v>
      </c>
      <c r="AD400">
        <v>4.01</v>
      </c>
      <c r="AE400">
        <v>8.3699999999999992</v>
      </c>
      <c r="AF400">
        <v>6.22</v>
      </c>
      <c r="AG400">
        <v>8.67</v>
      </c>
      <c r="AH400">
        <v>14.34</v>
      </c>
      <c r="AI400">
        <v>3.36</v>
      </c>
      <c r="AJ400">
        <v>3.69</v>
      </c>
      <c r="AK400">
        <v>3.37</v>
      </c>
      <c r="AL400">
        <v>3.07</v>
      </c>
      <c r="AM400">
        <v>4.25</v>
      </c>
      <c r="AN400">
        <v>4.13</v>
      </c>
      <c r="AO400">
        <v>5.16</v>
      </c>
      <c r="AP400">
        <v>5.38</v>
      </c>
      <c r="AQ400">
        <v>4.99</v>
      </c>
      <c r="AR400">
        <v>5.0599999999999996</v>
      </c>
      <c r="AS400">
        <v>4.2699999999999996</v>
      </c>
      <c r="AT400">
        <v>3.88</v>
      </c>
      <c r="AU400">
        <v>4.04</v>
      </c>
      <c r="AV400">
        <v>3.62</v>
      </c>
      <c r="AW400">
        <v>3.54</v>
      </c>
      <c r="AX400">
        <v>3.47</v>
      </c>
      <c r="AY400">
        <v>2.96</v>
      </c>
      <c r="AZ400">
        <v>3.37</v>
      </c>
      <c r="BA400">
        <v>2.85</v>
      </c>
      <c r="BB400">
        <v>3.26</v>
      </c>
      <c r="BC400">
        <v>3.67</v>
      </c>
      <c r="BD400">
        <v>2.64</v>
      </c>
      <c r="BE400">
        <v>2.82</v>
      </c>
      <c r="BF400">
        <v>2.79</v>
      </c>
      <c r="BG400">
        <v>2.54</v>
      </c>
      <c r="BH400">
        <v>1.96</v>
      </c>
      <c r="BI400">
        <v>1.8</v>
      </c>
      <c r="BJ400">
        <v>1.97</v>
      </c>
      <c r="BK400">
        <v>2.13</v>
      </c>
      <c r="BL400">
        <v>3.63</v>
      </c>
      <c r="BM400">
        <v>3.34</v>
      </c>
      <c r="BN400">
        <v>2.5299999999999998</v>
      </c>
      <c r="BO400">
        <v>2.92</v>
      </c>
      <c r="BP400">
        <v>2.93</v>
      </c>
      <c r="BQ400">
        <v>2.4700000000000002</v>
      </c>
      <c r="BR400">
        <v>2.13</v>
      </c>
      <c r="BS400">
        <v>2</v>
      </c>
      <c r="BT400">
        <v>2.2999999999999998</v>
      </c>
      <c r="BU400">
        <v>2.5499999999999998</v>
      </c>
      <c r="BV400">
        <v>2.8</v>
      </c>
      <c r="BW400">
        <v>3.16</v>
      </c>
      <c r="BX400">
        <v>3.18</v>
      </c>
      <c r="BY400">
        <v>3.05</v>
      </c>
      <c r="BZ400">
        <v>3.35</v>
      </c>
      <c r="CA400">
        <v>2.68</v>
      </c>
      <c r="CB400">
        <v>3.2</v>
      </c>
      <c r="CC400">
        <v>3.19</v>
      </c>
      <c r="CD400">
        <v>3.11</v>
      </c>
      <c r="CE400">
        <v>2.72</v>
      </c>
      <c r="CF400">
        <v>2.93</v>
      </c>
      <c r="CG400">
        <v>2.99</v>
      </c>
      <c r="CH400">
        <v>3.1</v>
      </c>
      <c r="CI400">
        <v>5.69</v>
      </c>
      <c r="CJ400">
        <v>5.62</v>
      </c>
      <c r="CK400">
        <v>5.46</v>
      </c>
      <c r="CL400">
        <v>6.11</v>
      </c>
      <c r="CM400">
        <v>5.18</v>
      </c>
      <c r="CN400">
        <v>5.66</v>
      </c>
      <c r="CO400">
        <v>4.7300000000000004</v>
      </c>
      <c r="CP400">
        <v>4.7300000000000004</v>
      </c>
      <c r="CQ400">
        <v>5.67</v>
      </c>
      <c r="CR400">
        <v>5.37</v>
      </c>
      <c r="CS400">
        <v>5.04</v>
      </c>
      <c r="CT400">
        <v>4.54</v>
      </c>
      <c r="CU400">
        <v>4.49</v>
      </c>
      <c r="CV400">
        <v>1.27</v>
      </c>
      <c r="CW400">
        <v>1.24</v>
      </c>
      <c r="CX400">
        <v>1.96</v>
      </c>
      <c r="CY400">
        <v>2.39</v>
      </c>
      <c r="CZ400">
        <v>2.48</v>
      </c>
      <c r="DA400">
        <v>2.54</v>
      </c>
      <c r="DB400">
        <v>1.74</v>
      </c>
      <c r="DC400">
        <v>1.77</v>
      </c>
      <c r="DD400">
        <v>3.72</v>
      </c>
      <c r="DE400">
        <v>3.76</v>
      </c>
      <c r="DF400">
        <v>5.88</v>
      </c>
      <c r="DG400">
        <v>7.07</v>
      </c>
      <c r="DH400">
        <v>3.22</v>
      </c>
      <c r="DI400">
        <v>3.15</v>
      </c>
      <c r="DJ400">
        <v>3.11</v>
      </c>
      <c r="DK400">
        <v>2.63</v>
      </c>
      <c r="DL400">
        <v>1.54</v>
      </c>
      <c r="DM400">
        <v>1.51</v>
      </c>
      <c r="DN400">
        <v>1.57</v>
      </c>
    </row>
    <row r="401" spans="1:118" x14ac:dyDescent="0.45">
      <c r="A401" s="2" t="s">
        <v>34</v>
      </c>
      <c r="B401" t="s">
        <v>56</v>
      </c>
      <c r="G401">
        <v>1.38</v>
      </c>
      <c r="H401">
        <v>1.4</v>
      </c>
      <c r="I401">
        <v>1.59</v>
      </c>
      <c r="J401">
        <v>3.18</v>
      </c>
      <c r="K401">
        <v>1.71</v>
      </c>
      <c r="L401">
        <v>2.3199999999999998</v>
      </c>
      <c r="M401">
        <v>2.66</v>
      </c>
      <c r="N401">
        <v>2.82</v>
      </c>
      <c r="O401">
        <v>3.37</v>
      </c>
      <c r="P401">
        <v>4.3099999999999996</v>
      </c>
      <c r="Q401">
        <v>3.59</v>
      </c>
      <c r="R401">
        <v>2.06</v>
      </c>
      <c r="S401">
        <v>4.51</v>
      </c>
      <c r="T401">
        <v>4.71</v>
      </c>
      <c r="U401">
        <v>5.49</v>
      </c>
      <c r="V401">
        <v>11.27</v>
      </c>
      <c r="W401">
        <v>9.07</v>
      </c>
      <c r="X401">
        <v>13.43</v>
      </c>
      <c r="Y401">
        <v>8.5299999999999994</v>
      </c>
      <c r="Z401">
        <v>7.09</v>
      </c>
      <c r="AA401">
        <v>6.75</v>
      </c>
      <c r="AB401">
        <v>5.47</v>
      </c>
      <c r="AC401">
        <v>5.52</v>
      </c>
      <c r="AD401">
        <v>4.01</v>
      </c>
      <c r="AE401">
        <v>8.3699999999999992</v>
      </c>
      <c r="AF401">
        <v>6.22</v>
      </c>
      <c r="AG401">
        <v>8.67</v>
      </c>
      <c r="AH401">
        <v>14.34</v>
      </c>
      <c r="AI401">
        <v>3.36</v>
      </c>
      <c r="AJ401">
        <v>3.69</v>
      </c>
      <c r="AK401">
        <v>3.37</v>
      </c>
      <c r="AL401">
        <v>3.07</v>
      </c>
      <c r="AM401">
        <v>4.25</v>
      </c>
      <c r="AN401">
        <v>4.13</v>
      </c>
      <c r="AO401">
        <v>5.16</v>
      </c>
      <c r="AP401">
        <v>5.38</v>
      </c>
      <c r="AQ401">
        <v>4.99</v>
      </c>
      <c r="AR401">
        <v>5.0599999999999996</v>
      </c>
      <c r="AS401">
        <v>4.2699999999999996</v>
      </c>
      <c r="AT401">
        <v>3.88</v>
      </c>
      <c r="AU401">
        <v>4.04</v>
      </c>
      <c r="AV401">
        <v>3.62</v>
      </c>
      <c r="AW401">
        <v>3.54</v>
      </c>
      <c r="AX401">
        <v>3.47</v>
      </c>
      <c r="AY401">
        <v>2.96</v>
      </c>
      <c r="AZ401">
        <v>3.37</v>
      </c>
      <c r="BA401">
        <v>2.85</v>
      </c>
      <c r="BB401">
        <v>3.26</v>
      </c>
      <c r="BC401">
        <v>3.67</v>
      </c>
      <c r="BD401">
        <v>2.64</v>
      </c>
      <c r="BE401">
        <v>2.82</v>
      </c>
      <c r="BF401">
        <v>2.79</v>
      </c>
      <c r="BG401">
        <v>2.54</v>
      </c>
      <c r="BH401">
        <v>1.96</v>
      </c>
      <c r="BI401">
        <v>1.8</v>
      </c>
      <c r="BJ401">
        <v>1.97</v>
      </c>
      <c r="BK401">
        <v>2.13</v>
      </c>
      <c r="BL401">
        <v>3.63</v>
      </c>
      <c r="BM401">
        <v>3.34</v>
      </c>
      <c r="BN401">
        <v>2.5299999999999998</v>
      </c>
      <c r="BO401">
        <v>2.92</v>
      </c>
      <c r="BP401">
        <v>2.93</v>
      </c>
      <c r="BQ401">
        <v>2.4700000000000002</v>
      </c>
      <c r="BR401">
        <v>2.13</v>
      </c>
      <c r="BS401">
        <v>2</v>
      </c>
      <c r="BT401">
        <v>2.2999999999999998</v>
      </c>
      <c r="BU401">
        <v>2.5499999999999998</v>
      </c>
      <c r="BV401">
        <v>2.8</v>
      </c>
      <c r="BW401">
        <v>3.16</v>
      </c>
      <c r="BX401">
        <v>3.18</v>
      </c>
      <c r="BY401">
        <v>2.98</v>
      </c>
      <c r="BZ401">
        <v>3.2</v>
      </c>
      <c r="CA401">
        <v>2.58</v>
      </c>
      <c r="CB401">
        <v>3.04</v>
      </c>
      <c r="CC401">
        <v>3.09</v>
      </c>
      <c r="CD401">
        <v>3.05</v>
      </c>
      <c r="CE401">
        <v>2.69</v>
      </c>
      <c r="CF401">
        <v>2.93</v>
      </c>
      <c r="CG401">
        <v>2.99</v>
      </c>
      <c r="CH401">
        <v>3.1</v>
      </c>
      <c r="CI401">
        <v>5.51</v>
      </c>
      <c r="CJ401">
        <v>5.39</v>
      </c>
      <c r="CK401">
        <v>5.41</v>
      </c>
      <c r="CL401">
        <v>5.8</v>
      </c>
      <c r="CM401">
        <v>5.07</v>
      </c>
      <c r="CN401">
        <v>5.55</v>
      </c>
      <c r="CO401">
        <v>4.51</v>
      </c>
      <c r="CP401">
        <v>4.6500000000000004</v>
      </c>
      <c r="CQ401">
        <v>5.57</v>
      </c>
      <c r="CR401">
        <v>5.26</v>
      </c>
      <c r="CS401">
        <v>4.96</v>
      </c>
      <c r="CT401">
        <v>4.47</v>
      </c>
      <c r="CU401">
        <v>4.43</v>
      </c>
      <c r="CV401">
        <v>1.26</v>
      </c>
      <c r="CW401">
        <v>1.23</v>
      </c>
      <c r="CX401">
        <v>1.95</v>
      </c>
      <c r="CY401">
        <v>2.37</v>
      </c>
      <c r="CZ401">
        <v>2.46</v>
      </c>
      <c r="DA401">
        <v>2.52</v>
      </c>
      <c r="DB401">
        <v>1.73</v>
      </c>
      <c r="DC401">
        <v>1.77</v>
      </c>
      <c r="DD401">
        <v>3.72</v>
      </c>
      <c r="DE401">
        <v>3.75</v>
      </c>
      <c r="DF401">
        <v>5.86</v>
      </c>
      <c r="DG401">
        <v>7.07</v>
      </c>
      <c r="DH401">
        <v>3.22</v>
      </c>
      <c r="DI401">
        <v>3.16</v>
      </c>
      <c r="DJ401">
        <v>3.12</v>
      </c>
      <c r="DK401">
        <v>2.64</v>
      </c>
      <c r="DL401">
        <v>1.55</v>
      </c>
      <c r="DM401">
        <v>1.51</v>
      </c>
      <c r="DN401">
        <v>1.57</v>
      </c>
    </row>
    <row r="402" spans="1:118" x14ac:dyDescent="0.45">
      <c r="A402" s="2" t="s">
        <v>34</v>
      </c>
      <c r="B402" t="s">
        <v>57</v>
      </c>
      <c r="G402">
        <v>0.25</v>
      </c>
      <c r="H402">
        <v>0.26</v>
      </c>
      <c r="I402">
        <v>0.24</v>
      </c>
      <c r="J402">
        <v>0.23</v>
      </c>
      <c r="K402">
        <v>0.21</v>
      </c>
      <c r="L402">
        <v>0.21</v>
      </c>
      <c r="M402">
        <v>0.14000000000000001</v>
      </c>
      <c r="N402">
        <v>0.14000000000000001</v>
      </c>
      <c r="O402">
        <v>0.14000000000000001</v>
      </c>
      <c r="P402">
        <v>0.15</v>
      </c>
      <c r="Q402">
        <v>0.26</v>
      </c>
      <c r="R402">
        <v>0.28000000000000003</v>
      </c>
      <c r="S402">
        <v>0.25</v>
      </c>
      <c r="T402">
        <v>0.23</v>
      </c>
      <c r="U402">
        <v>0.34</v>
      </c>
      <c r="V402">
        <v>0.32</v>
      </c>
      <c r="W402">
        <v>0.32</v>
      </c>
      <c r="X402">
        <v>0.32</v>
      </c>
      <c r="Y402">
        <v>0.36</v>
      </c>
      <c r="Z402">
        <v>0.35</v>
      </c>
      <c r="AA402">
        <v>0.32</v>
      </c>
      <c r="AB402">
        <v>0.33</v>
      </c>
      <c r="AC402">
        <v>0.3</v>
      </c>
      <c r="AD402">
        <v>0.28000000000000003</v>
      </c>
      <c r="AE402">
        <v>0.27</v>
      </c>
      <c r="AF402">
        <v>0.28000000000000003</v>
      </c>
      <c r="AG402">
        <v>0.26</v>
      </c>
      <c r="AH402">
        <v>0.27</v>
      </c>
      <c r="AI402">
        <v>0.2</v>
      </c>
      <c r="AJ402">
        <v>0.2</v>
      </c>
      <c r="AK402">
        <v>0.21</v>
      </c>
      <c r="AL402">
        <v>0.19</v>
      </c>
      <c r="AM402">
        <v>0.18</v>
      </c>
      <c r="AN402">
        <v>0.18</v>
      </c>
      <c r="AO402">
        <v>0.16</v>
      </c>
      <c r="AP402">
        <v>0.16</v>
      </c>
      <c r="AQ402">
        <v>0.32</v>
      </c>
      <c r="AR402">
        <v>0.32</v>
      </c>
      <c r="AS402">
        <v>0.63</v>
      </c>
      <c r="AT402">
        <v>0.56000000000000005</v>
      </c>
      <c r="AU402">
        <v>0.55000000000000004</v>
      </c>
      <c r="AV402">
        <v>0.63</v>
      </c>
      <c r="AW402">
        <v>0.62</v>
      </c>
      <c r="AX402">
        <v>0.57999999999999996</v>
      </c>
      <c r="AY402">
        <v>0.56000000000000005</v>
      </c>
      <c r="AZ402">
        <v>0.57999999999999996</v>
      </c>
      <c r="BA402">
        <v>0.57999999999999996</v>
      </c>
      <c r="BB402">
        <v>0.72</v>
      </c>
      <c r="BC402">
        <v>0.68</v>
      </c>
      <c r="BD402">
        <v>0.71</v>
      </c>
      <c r="BE402">
        <v>0.54</v>
      </c>
      <c r="BF402">
        <v>0.44</v>
      </c>
      <c r="BG402">
        <v>0.53</v>
      </c>
      <c r="BH402">
        <v>0.5</v>
      </c>
      <c r="BI402">
        <v>0.47</v>
      </c>
      <c r="BJ402">
        <v>0.41</v>
      </c>
      <c r="BK402">
        <v>0.41</v>
      </c>
      <c r="BL402">
        <v>0.42</v>
      </c>
      <c r="BM402">
        <v>0.46</v>
      </c>
      <c r="BN402">
        <v>0.41</v>
      </c>
      <c r="BO402">
        <v>0.36</v>
      </c>
      <c r="BP402">
        <v>0.35</v>
      </c>
      <c r="BQ402">
        <v>0.33</v>
      </c>
      <c r="BR402">
        <v>0.37</v>
      </c>
      <c r="BS402">
        <v>0.36</v>
      </c>
      <c r="BT402">
        <v>0.33</v>
      </c>
      <c r="BU402">
        <v>0.41</v>
      </c>
      <c r="BV402">
        <v>0.46</v>
      </c>
      <c r="BW402">
        <v>0.45</v>
      </c>
      <c r="BX402">
        <v>0.44</v>
      </c>
      <c r="BY402">
        <v>0.42</v>
      </c>
      <c r="BZ402">
        <v>0.42</v>
      </c>
      <c r="CA402">
        <v>0.44</v>
      </c>
      <c r="CB402">
        <v>0.43</v>
      </c>
      <c r="CC402">
        <v>0.5</v>
      </c>
      <c r="CD402">
        <v>0.52</v>
      </c>
      <c r="CE402">
        <v>0.52</v>
      </c>
      <c r="CF402">
        <v>0.48</v>
      </c>
      <c r="CG402">
        <v>0.52</v>
      </c>
      <c r="CH402">
        <v>0.49</v>
      </c>
      <c r="CI402">
        <v>0.55000000000000004</v>
      </c>
      <c r="CJ402">
        <v>0.49</v>
      </c>
      <c r="CK402">
        <v>0.45</v>
      </c>
      <c r="CL402">
        <v>0.44</v>
      </c>
      <c r="CM402">
        <v>0.37</v>
      </c>
      <c r="CN402">
        <v>0.39</v>
      </c>
      <c r="CO402">
        <v>0.41</v>
      </c>
      <c r="CP402">
        <v>0.41</v>
      </c>
      <c r="CQ402">
        <v>0.41</v>
      </c>
      <c r="CR402">
        <v>0.36</v>
      </c>
      <c r="CS402">
        <v>0.38</v>
      </c>
      <c r="CT402">
        <v>0.35</v>
      </c>
      <c r="CU402">
        <v>0.31</v>
      </c>
      <c r="CV402">
        <v>0.38</v>
      </c>
      <c r="CW402">
        <v>0.32</v>
      </c>
      <c r="CX402">
        <v>0.3</v>
      </c>
      <c r="CY402">
        <v>0.28000000000000003</v>
      </c>
      <c r="CZ402">
        <v>0.32</v>
      </c>
      <c r="DA402">
        <v>0.26</v>
      </c>
      <c r="DB402">
        <v>0.27</v>
      </c>
      <c r="DC402">
        <v>0.3</v>
      </c>
      <c r="DD402">
        <v>0.42</v>
      </c>
      <c r="DE402">
        <v>0.65</v>
      </c>
      <c r="DF402">
        <v>1.1499999999999999</v>
      </c>
      <c r="DG402">
        <v>0.56000000000000005</v>
      </c>
      <c r="DH402">
        <v>0.57999999999999996</v>
      </c>
      <c r="DI402">
        <v>0.62</v>
      </c>
      <c r="DJ402">
        <v>0.55000000000000004</v>
      </c>
      <c r="DK402">
        <v>0.49</v>
      </c>
      <c r="DL402">
        <v>0.47</v>
      </c>
      <c r="DM402">
        <v>0.52</v>
      </c>
      <c r="DN402">
        <v>0.52</v>
      </c>
    </row>
    <row r="403" spans="1:118" x14ac:dyDescent="0.45">
      <c r="A403" s="2" t="s">
        <v>34</v>
      </c>
      <c r="B403" t="s">
        <v>58</v>
      </c>
      <c r="D403">
        <v>58.68</v>
      </c>
      <c r="E403">
        <v>12.02</v>
      </c>
      <c r="F403">
        <v>11.32</v>
      </c>
      <c r="G403">
        <v>16.09</v>
      </c>
      <c r="H403">
        <v>2.4500000000000002</v>
      </c>
      <c r="I403">
        <v>13.19</v>
      </c>
      <c r="J403">
        <v>12.37</v>
      </c>
      <c r="K403">
        <v>24.7</v>
      </c>
      <c r="L403">
        <v>13.22</v>
      </c>
      <c r="M403">
        <v>14.88</v>
      </c>
      <c r="N403">
        <v>15.8</v>
      </c>
      <c r="O403">
        <v>10.76</v>
      </c>
      <c r="P403">
        <v>19.21</v>
      </c>
      <c r="Q403">
        <v>18.21</v>
      </c>
      <c r="R403">
        <v>-7.93</v>
      </c>
      <c r="S403">
        <v>7.32</v>
      </c>
      <c r="T403">
        <v>11.21</v>
      </c>
      <c r="U403">
        <v>10.8</v>
      </c>
      <c r="V403">
        <v>10.42</v>
      </c>
      <c r="W403">
        <v>5.97</v>
      </c>
      <c r="X403">
        <v>8.27</v>
      </c>
      <c r="Y403">
        <v>12.45</v>
      </c>
      <c r="Z403">
        <v>3.86</v>
      </c>
      <c r="AA403">
        <v>-7.96</v>
      </c>
      <c r="AB403">
        <v>6.14</v>
      </c>
      <c r="AC403">
        <v>5.96</v>
      </c>
      <c r="AD403">
        <v>6.87</v>
      </c>
      <c r="AE403">
        <v>6.23</v>
      </c>
      <c r="AF403">
        <v>6.52</v>
      </c>
      <c r="AG403">
        <v>8.3000000000000007</v>
      </c>
      <c r="AH403">
        <v>7.66</v>
      </c>
      <c r="AI403">
        <v>10.41</v>
      </c>
      <c r="AJ403">
        <v>10.81</v>
      </c>
      <c r="AK403">
        <v>11.73</v>
      </c>
      <c r="AL403">
        <v>8.3000000000000007</v>
      </c>
      <c r="AM403">
        <v>9.18</v>
      </c>
      <c r="AN403">
        <v>11.1</v>
      </c>
      <c r="AO403">
        <v>3.96</v>
      </c>
      <c r="AP403">
        <v>11.71</v>
      </c>
      <c r="AQ403">
        <v>10.33</v>
      </c>
      <c r="AR403">
        <v>7.36</v>
      </c>
      <c r="AS403">
        <v>7.48</v>
      </c>
      <c r="AT403">
        <v>8.68</v>
      </c>
      <c r="AU403">
        <v>9.34</v>
      </c>
      <c r="AV403">
        <v>6.8</v>
      </c>
      <c r="AW403">
        <v>6.26</v>
      </c>
      <c r="AX403">
        <v>12.91</v>
      </c>
      <c r="AY403">
        <v>5.38</v>
      </c>
      <c r="AZ403">
        <v>3.23</v>
      </c>
      <c r="BA403">
        <v>8.92</v>
      </c>
      <c r="BB403">
        <v>4.2699999999999996</v>
      </c>
      <c r="BC403">
        <v>1.67</v>
      </c>
      <c r="BD403">
        <v>2.5499999999999998</v>
      </c>
      <c r="BE403">
        <v>11.99</v>
      </c>
      <c r="BF403">
        <v>35.82</v>
      </c>
      <c r="BG403">
        <v>7.97</v>
      </c>
      <c r="BH403">
        <v>13.51</v>
      </c>
      <c r="BI403">
        <v>8.8800000000000008</v>
      </c>
      <c r="BJ403">
        <v>8.83</v>
      </c>
      <c r="BK403">
        <v>9.6300000000000008</v>
      </c>
      <c r="BL403">
        <v>10.23</v>
      </c>
      <c r="BM403">
        <v>8.25</v>
      </c>
      <c r="BN403">
        <v>6.79</v>
      </c>
      <c r="BO403">
        <v>8.66</v>
      </c>
      <c r="BP403">
        <v>8.75</v>
      </c>
      <c r="BQ403">
        <v>10.24</v>
      </c>
      <c r="BR403">
        <v>7.77</v>
      </c>
      <c r="BS403">
        <v>12.1</v>
      </c>
      <c r="BT403">
        <v>10.79</v>
      </c>
      <c r="BU403">
        <v>-1.5</v>
      </c>
      <c r="BV403">
        <v>7.54</v>
      </c>
      <c r="BW403">
        <v>7.54</v>
      </c>
      <c r="BX403">
        <v>6.68</v>
      </c>
      <c r="BY403">
        <v>9.5399999999999991</v>
      </c>
      <c r="BZ403">
        <v>7.43</v>
      </c>
      <c r="CB403">
        <v>6.17</v>
      </c>
      <c r="CC403">
        <v>6.96</v>
      </c>
      <c r="CD403">
        <v>4.9400000000000004</v>
      </c>
      <c r="CE403">
        <v>6.77</v>
      </c>
      <c r="CF403">
        <v>4.28</v>
      </c>
      <c r="CG403">
        <v>18.37</v>
      </c>
      <c r="CH403">
        <v>7.68</v>
      </c>
      <c r="CI403">
        <v>8.1300000000000008</v>
      </c>
      <c r="CJ403">
        <v>5.9</v>
      </c>
      <c r="CK403">
        <v>12.56</v>
      </c>
      <c r="CL403">
        <v>10.23</v>
      </c>
      <c r="CM403">
        <v>7.83</v>
      </c>
      <c r="CN403">
        <v>4.68</v>
      </c>
      <c r="CO403">
        <v>7.68</v>
      </c>
      <c r="CP403">
        <v>10.69</v>
      </c>
      <c r="CQ403">
        <v>4.5199999999999996</v>
      </c>
      <c r="CR403">
        <v>6.43</v>
      </c>
      <c r="CS403">
        <v>7.05</v>
      </c>
      <c r="CT403">
        <v>8.5399999999999991</v>
      </c>
      <c r="CU403">
        <v>8</v>
      </c>
      <c r="CV403">
        <v>-1.34</v>
      </c>
      <c r="CW403">
        <v>5.64</v>
      </c>
      <c r="CX403">
        <v>7.63</v>
      </c>
      <c r="CY403">
        <v>4.84</v>
      </c>
      <c r="CZ403">
        <v>5.13</v>
      </c>
      <c r="DA403">
        <v>12.21</v>
      </c>
      <c r="DB403">
        <v>0.17</v>
      </c>
      <c r="DC403">
        <v>76.099999999999994</v>
      </c>
      <c r="DD403">
        <v>7.36</v>
      </c>
      <c r="DE403">
        <v>4.32</v>
      </c>
      <c r="DF403">
        <v>-0.59</v>
      </c>
      <c r="DG403">
        <v>7.89</v>
      </c>
      <c r="DH403">
        <v>7.6</v>
      </c>
      <c r="DI403">
        <v>5.17</v>
      </c>
      <c r="DJ403">
        <v>6.25</v>
      </c>
      <c r="DK403">
        <v>3.35</v>
      </c>
      <c r="DL403">
        <v>4.97</v>
      </c>
      <c r="DM403">
        <v>4.72</v>
      </c>
      <c r="DN403">
        <v>4.84</v>
      </c>
    </row>
    <row r="404" spans="1:118" x14ac:dyDescent="0.45">
      <c r="A404" s="2" t="s">
        <v>34</v>
      </c>
      <c r="B404" t="s">
        <v>59</v>
      </c>
      <c r="G404" s="4">
        <v>0.1142</v>
      </c>
      <c r="H404" s="4">
        <v>0.1066</v>
      </c>
      <c r="I404" s="4">
        <v>0.1033</v>
      </c>
      <c r="J404" s="4">
        <v>0.1002</v>
      </c>
      <c r="K404" s="4">
        <v>0.1138</v>
      </c>
      <c r="L404" s="4">
        <v>0.12959999999999999</v>
      </c>
      <c r="M404" s="4">
        <v>9.8900000000000002E-2</v>
      </c>
      <c r="N404" s="4">
        <v>0.1041</v>
      </c>
      <c r="O404" s="4">
        <v>8.7300000000000003E-2</v>
      </c>
      <c r="P404" s="4">
        <v>9.5299999999999996E-2</v>
      </c>
      <c r="Q404" s="4">
        <v>9.5899999999999999E-2</v>
      </c>
      <c r="R404" s="4">
        <v>5.5E-2</v>
      </c>
      <c r="S404" s="4">
        <v>5.6099999999999997E-2</v>
      </c>
      <c r="T404" s="4">
        <v>5.3400000000000003E-2</v>
      </c>
      <c r="U404" s="4">
        <v>4.8300000000000003E-2</v>
      </c>
      <c r="V404" s="4">
        <v>9.1600000000000001E-2</v>
      </c>
      <c r="W404" s="4">
        <v>8.6900000000000005E-2</v>
      </c>
      <c r="X404" s="4">
        <v>8.48E-2</v>
      </c>
      <c r="Y404" s="4">
        <v>9.0800000000000006E-2</v>
      </c>
      <c r="Z404" s="4">
        <v>7.1300000000000002E-2</v>
      </c>
      <c r="AA404" s="4">
        <v>3.1600000000000003E-2</v>
      </c>
      <c r="AB404" s="4">
        <v>3.8899999999999997E-2</v>
      </c>
      <c r="AC404" s="4">
        <v>3.7100000000000001E-2</v>
      </c>
      <c r="AD404" s="4">
        <v>5.33E-2</v>
      </c>
      <c r="AE404" s="4">
        <v>9.6600000000000005E-2</v>
      </c>
      <c r="AF404" s="4">
        <v>9.7000000000000003E-2</v>
      </c>
      <c r="AG404" s="4">
        <v>9.3299999999999994E-2</v>
      </c>
      <c r="AH404" s="4">
        <v>9.6699999999999994E-2</v>
      </c>
      <c r="AI404" s="4">
        <v>9.3700000000000006E-2</v>
      </c>
      <c r="AJ404" s="4">
        <v>0.10249999999999999</v>
      </c>
      <c r="AK404" s="4">
        <v>0.1211</v>
      </c>
      <c r="AL404" s="4">
        <v>0.11310000000000001</v>
      </c>
      <c r="AM404" s="4">
        <v>0.1031</v>
      </c>
      <c r="AN404" s="4">
        <v>0.10680000000000001</v>
      </c>
      <c r="AO404" s="4">
        <v>7.9399999999999998E-2</v>
      </c>
      <c r="AP404" s="4">
        <v>8.9200000000000002E-2</v>
      </c>
      <c r="AQ404" s="4">
        <v>7.7600000000000002E-2</v>
      </c>
      <c r="AR404" s="4">
        <v>7.8200000000000006E-2</v>
      </c>
      <c r="AS404" s="4">
        <v>7.5600000000000001E-2</v>
      </c>
      <c r="AT404" s="4">
        <v>7.3599999999999999E-2</v>
      </c>
      <c r="AU404" s="4">
        <v>7.9699999999999993E-2</v>
      </c>
      <c r="AV404" s="4">
        <v>7.7200000000000005E-2</v>
      </c>
      <c r="AW404" s="4">
        <v>8.4699999999999998E-2</v>
      </c>
      <c r="AX404" s="4">
        <v>8.2199999999999995E-2</v>
      </c>
      <c r="AY404" s="4">
        <v>7.7499999999999999E-2</v>
      </c>
      <c r="AZ404" s="4">
        <v>7.0400000000000004E-2</v>
      </c>
      <c r="BA404" s="4">
        <v>7.6100000000000001E-2</v>
      </c>
      <c r="BB404" s="4">
        <v>6.9699999999999998E-2</v>
      </c>
      <c r="BC404" s="4">
        <v>5.7700000000000001E-2</v>
      </c>
      <c r="BD404" s="4">
        <v>5.6500000000000002E-2</v>
      </c>
      <c r="BE404" s="4">
        <v>5.8500000000000003E-2</v>
      </c>
      <c r="BF404" s="4">
        <v>6.6799999999999998E-2</v>
      </c>
      <c r="BG404" s="4">
        <v>7.7700000000000005E-2</v>
      </c>
      <c r="BH404" s="4">
        <v>8.8999999999999996E-2</v>
      </c>
      <c r="BI404" s="4">
        <v>8.1500000000000003E-2</v>
      </c>
      <c r="BJ404" s="4">
        <v>7.8399999999999997E-2</v>
      </c>
      <c r="BK404" s="4">
        <v>8.4599999999999995E-2</v>
      </c>
      <c r="BL404" s="4">
        <v>8.9099999999999999E-2</v>
      </c>
      <c r="BM404" s="4">
        <v>8.1500000000000003E-2</v>
      </c>
      <c r="BN404" s="4">
        <v>8.1500000000000003E-2</v>
      </c>
      <c r="BO404" s="4">
        <v>7.9799999999999996E-2</v>
      </c>
      <c r="BP404" s="4">
        <v>7.5499999999999998E-2</v>
      </c>
      <c r="BQ404" s="4">
        <v>7.4399999999999994E-2</v>
      </c>
      <c r="BR404" s="4">
        <v>6.8099999999999994E-2</v>
      </c>
      <c r="BS404" s="4">
        <v>7.51E-2</v>
      </c>
      <c r="BT404" s="4">
        <v>8.3400000000000002E-2</v>
      </c>
      <c r="BU404" s="4">
        <v>6.8400000000000002E-2</v>
      </c>
      <c r="BV404" s="4">
        <v>6.54E-2</v>
      </c>
      <c r="BW404" s="4">
        <v>5.6399999999999999E-2</v>
      </c>
      <c r="BX404" s="4">
        <v>4.9099999999999998E-2</v>
      </c>
      <c r="BY404" s="4">
        <v>7.4300000000000005E-2</v>
      </c>
      <c r="BZ404" s="4">
        <v>7.6700000000000004E-2</v>
      </c>
      <c r="CA404" s="4">
        <v>7.4200000000000002E-2</v>
      </c>
      <c r="CB404" s="4">
        <v>7.2099999999999997E-2</v>
      </c>
      <c r="CC404" s="4">
        <v>6.88E-2</v>
      </c>
      <c r="CD404" s="4">
        <v>6.2399999999999997E-2</v>
      </c>
      <c r="CE404" s="4">
        <v>6.4000000000000001E-2</v>
      </c>
      <c r="CF404" s="4">
        <v>5.5300000000000002E-2</v>
      </c>
      <c r="CG404" s="4">
        <v>5.5899999999999998E-2</v>
      </c>
      <c r="CH404" s="4">
        <v>6.4500000000000002E-2</v>
      </c>
      <c r="CI404" s="4">
        <v>7.2099999999999997E-2</v>
      </c>
      <c r="CJ404" s="4">
        <v>7.8899999999999998E-2</v>
      </c>
      <c r="CK404" s="4">
        <v>7.5300000000000006E-2</v>
      </c>
      <c r="CL404" s="4">
        <v>7.6700000000000004E-2</v>
      </c>
      <c r="CM404" s="4">
        <v>0.15790000000000001</v>
      </c>
      <c r="CN404" s="4">
        <v>0.1615</v>
      </c>
      <c r="CO404" s="4">
        <v>0.16589999999999999</v>
      </c>
      <c r="CP404" s="4">
        <v>0.17299999999999999</v>
      </c>
      <c r="CQ404" s="4">
        <v>7.0199999999999999E-2</v>
      </c>
      <c r="CR404" s="4">
        <v>6.9400000000000003E-2</v>
      </c>
      <c r="CS404" s="4">
        <v>6.1800000000000001E-2</v>
      </c>
      <c r="CT404" s="4">
        <v>5.6500000000000002E-2</v>
      </c>
      <c r="CU404" s="4">
        <v>6.6100000000000006E-2</v>
      </c>
      <c r="CV404" s="4">
        <v>5.8099999999999999E-2</v>
      </c>
      <c r="CW404" s="4">
        <v>4.2500000000000003E-2</v>
      </c>
      <c r="CX404" s="4">
        <v>3.78E-2</v>
      </c>
      <c r="CY404" s="4">
        <v>0.03</v>
      </c>
      <c r="CZ404" s="4">
        <v>4.8500000000000001E-2</v>
      </c>
      <c r="DA404" s="4">
        <v>5.6599999999999998E-2</v>
      </c>
      <c r="DB404" s="4">
        <v>4.3999999999999997E-2</v>
      </c>
      <c r="DC404" s="4">
        <v>7.5499999999999998E-2</v>
      </c>
      <c r="DD404" s="4">
        <v>0.10199999999999999</v>
      </c>
      <c r="DE404" s="4">
        <v>0.1129</v>
      </c>
      <c r="DF404" s="4">
        <v>0.1343</v>
      </c>
      <c r="DG404" s="4">
        <v>6.0900000000000003E-2</v>
      </c>
      <c r="DH404" s="4">
        <v>6.08E-2</v>
      </c>
      <c r="DI404" s="4">
        <v>6.7400000000000002E-2</v>
      </c>
      <c r="DJ404" s="4">
        <v>9.7900000000000001E-2</v>
      </c>
      <c r="DK404" s="4">
        <v>8.2699999999999996E-2</v>
      </c>
      <c r="DL404" s="4">
        <v>7.85E-2</v>
      </c>
      <c r="DM404" s="4">
        <v>7.3899999999999993E-2</v>
      </c>
    </row>
    <row r="405" spans="1:118" x14ac:dyDescent="0.45">
      <c r="A405" s="2" t="s">
        <v>34</v>
      </c>
      <c r="B405" t="s">
        <v>62</v>
      </c>
      <c r="C405" s="4">
        <v>0</v>
      </c>
      <c r="D405" s="4">
        <v>0</v>
      </c>
      <c r="E405" s="4">
        <v>0</v>
      </c>
      <c r="F405" s="4">
        <v>0</v>
      </c>
      <c r="G405" s="4">
        <v>0</v>
      </c>
      <c r="H405" s="4">
        <v>0</v>
      </c>
      <c r="I405" s="4">
        <v>0</v>
      </c>
      <c r="J405" s="4">
        <v>0</v>
      </c>
      <c r="K405" s="4">
        <v>0</v>
      </c>
      <c r="L405" s="4">
        <v>2E-3</v>
      </c>
      <c r="M405" s="4">
        <v>3.0000000000000001E-3</v>
      </c>
      <c r="N405" s="4">
        <v>5.0000000000000001E-3</v>
      </c>
      <c r="O405" s="4">
        <v>6.0000000000000001E-3</v>
      </c>
      <c r="P405" s="4">
        <v>6.0000000000000001E-3</v>
      </c>
      <c r="Q405" s="4">
        <v>7.0000000000000001E-3</v>
      </c>
      <c r="R405" s="4">
        <v>8.9999999999999993E-3</v>
      </c>
      <c r="S405" s="4">
        <v>8.0000000000000002E-3</v>
      </c>
      <c r="T405" s="4">
        <v>0.01</v>
      </c>
      <c r="U405" s="4">
        <v>8.0000000000000002E-3</v>
      </c>
      <c r="V405" s="4">
        <v>7.0000000000000001E-3</v>
      </c>
      <c r="W405" s="4">
        <v>7.0000000000000001E-3</v>
      </c>
      <c r="X405" s="4">
        <v>6.0000000000000001E-3</v>
      </c>
      <c r="Y405" s="4">
        <v>6.0000000000000001E-3</v>
      </c>
      <c r="Z405" s="4">
        <v>7.0000000000000001E-3</v>
      </c>
      <c r="AA405" s="4">
        <v>7.0000000000000001E-3</v>
      </c>
      <c r="AB405" s="4">
        <v>8.0000000000000002E-3</v>
      </c>
      <c r="AC405" s="4">
        <v>8.0000000000000002E-3</v>
      </c>
      <c r="AD405" s="4">
        <v>8.9999999999999993E-3</v>
      </c>
      <c r="AE405" s="4">
        <v>8.9999999999999993E-3</v>
      </c>
      <c r="AF405" s="4">
        <v>8.9999999999999993E-3</v>
      </c>
      <c r="AG405" s="4">
        <v>7.0000000000000001E-3</v>
      </c>
      <c r="AH405" s="4">
        <v>6.0000000000000001E-3</v>
      </c>
      <c r="AI405" s="4">
        <v>6.0000000000000001E-3</v>
      </c>
      <c r="AJ405" s="4">
        <v>6.0000000000000001E-3</v>
      </c>
      <c r="AK405" s="4">
        <v>6.0000000000000001E-3</v>
      </c>
      <c r="AL405" s="4">
        <v>6.0000000000000001E-3</v>
      </c>
      <c r="AM405" s="4">
        <v>6.0000000000000001E-3</v>
      </c>
      <c r="AN405" s="4">
        <v>7.0000000000000001E-3</v>
      </c>
      <c r="AO405" s="4">
        <v>7.0000000000000001E-3</v>
      </c>
      <c r="AP405" s="4">
        <v>8.0000000000000002E-3</v>
      </c>
      <c r="AQ405" s="4">
        <v>8.0000000000000002E-3</v>
      </c>
      <c r="AR405" s="4">
        <v>6.0000000000000001E-3</v>
      </c>
      <c r="AS405" s="4">
        <v>5.0000000000000001E-3</v>
      </c>
      <c r="AT405" s="4">
        <v>5.0000000000000001E-3</v>
      </c>
      <c r="AU405" s="4">
        <v>5.0000000000000001E-3</v>
      </c>
      <c r="AV405" s="4">
        <v>6.0000000000000001E-3</v>
      </c>
      <c r="AW405" s="4">
        <v>6.0000000000000001E-3</v>
      </c>
      <c r="AX405" s="4">
        <v>6.0000000000000001E-3</v>
      </c>
      <c r="AY405" s="4">
        <v>7.0000000000000001E-3</v>
      </c>
      <c r="AZ405" s="4">
        <v>7.0000000000000001E-3</v>
      </c>
      <c r="BA405" s="4">
        <v>8.0000000000000002E-3</v>
      </c>
      <c r="BB405" s="4">
        <v>8.0000000000000002E-3</v>
      </c>
      <c r="BC405" s="4">
        <v>8.0000000000000002E-3</v>
      </c>
      <c r="BD405" s="4">
        <v>1.0999999999999999E-2</v>
      </c>
      <c r="BE405" s="4">
        <v>0.01</v>
      </c>
      <c r="BF405" s="4">
        <v>8.0000000000000002E-3</v>
      </c>
      <c r="BG405" s="4">
        <v>8.0000000000000002E-3</v>
      </c>
      <c r="BH405" s="4">
        <v>7.0000000000000001E-3</v>
      </c>
      <c r="BI405" s="4">
        <v>8.9999999999999993E-3</v>
      </c>
      <c r="BJ405" s="4">
        <v>8.9999999999999993E-3</v>
      </c>
      <c r="BK405" s="4">
        <v>8.9999999999999993E-3</v>
      </c>
      <c r="BL405" s="4">
        <v>8.0000000000000002E-3</v>
      </c>
      <c r="BM405" s="4">
        <v>8.0000000000000002E-3</v>
      </c>
      <c r="BN405" s="4">
        <v>1.2E-2</v>
      </c>
      <c r="BO405" s="4">
        <v>1.0999999999999999E-2</v>
      </c>
      <c r="BP405" s="4">
        <v>1.0999999999999999E-2</v>
      </c>
      <c r="BQ405" s="4">
        <v>1.4E-2</v>
      </c>
      <c r="BR405" s="4">
        <v>1.2999999999999999E-2</v>
      </c>
      <c r="BS405" s="4">
        <v>1.6E-2</v>
      </c>
      <c r="BT405" s="4">
        <v>1.4999999999999999E-2</v>
      </c>
      <c r="BU405" s="4">
        <v>1.4E-2</v>
      </c>
      <c r="BV405" s="4">
        <v>1.4999999999999999E-2</v>
      </c>
      <c r="BW405" s="4">
        <v>1.4E-2</v>
      </c>
      <c r="BX405" s="4">
        <v>1.4E-2</v>
      </c>
      <c r="BY405" s="4">
        <v>1.4999999999999999E-2</v>
      </c>
      <c r="BZ405" s="4">
        <v>1.4999999999999999E-2</v>
      </c>
      <c r="CA405" s="4">
        <v>1.4E-2</v>
      </c>
      <c r="CB405" s="4">
        <v>1.4E-2</v>
      </c>
      <c r="CC405" s="4">
        <v>1.4E-2</v>
      </c>
      <c r="CD405" s="4">
        <v>1.4999999999999999E-2</v>
      </c>
      <c r="CE405" s="4">
        <v>1.6E-2</v>
      </c>
      <c r="CF405" s="4">
        <v>1.4999999999999999E-2</v>
      </c>
      <c r="CG405" s="4">
        <v>1.4999999999999999E-2</v>
      </c>
      <c r="CH405" s="4">
        <v>1.4E-2</v>
      </c>
      <c r="CI405" s="4">
        <v>1.2E-2</v>
      </c>
      <c r="CJ405" s="4">
        <v>1.2999999999999999E-2</v>
      </c>
      <c r="CK405" s="4">
        <v>1.2999999999999999E-2</v>
      </c>
      <c r="CL405" s="4">
        <v>1.2E-2</v>
      </c>
      <c r="CM405" s="4">
        <v>1.2E-2</v>
      </c>
      <c r="CN405" s="4">
        <v>1.2E-2</v>
      </c>
      <c r="CO405" s="4">
        <v>1.4999999999999999E-2</v>
      </c>
      <c r="CP405" s="4">
        <v>1.4999999999999999E-2</v>
      </c>
      <c r="CQ405" s="4">
        <v>1.6E-2</v>
      </c>
      <c r="CR405" s="4">
        <v>1.6E-2</v>
      </c>
      <c r="CS405" s="4">
        <v>1.4999999999999999E-2</v>
      </c>
      <c r="CT405" s="4">
        <v>1.6E-2</v>
      </c>
      <c r="CU405" s="4">
        <v>1.6E-2</v>
      </c>
      <c r="CV405" s="4">
        <v>3.2000000000000001E-2</v>
      </c>
      <c r="CW405" s="4">
        <v>3.5999999999999997E-2</v>
      </c>
      <c r="CX405" s="4">
        <v>2.9000000000000001E-2</v>
      </c>
      <c r="CY405" s="4">
        <v>2.4E-2</v>
      </c>
      <c r="CZ405" s="4">
        <v>2.1999999999999999E-2</v>
      </c>
      <c r="DA405" s="4">
        <v>2.5000000000000001E-2</v>
      </c>
      <c r="DB405" s="4">
        <v>2.5000000000000001E-2</v>
      </c>
      <c r="DC405" s="4">
        <v>2.5999999999999999E-2</v>
      </c>
      <c r="DD405" s="4">
        <v>2.5999999999999999E-2</v>
      </c>
      <c r="DE405" s="4">
        <v>2.5000000000000001E-2</v>
      </c>
      <c r="DF405" s="4">
        <v>2.4E-2</v>
      </c>
      <c r="DG405" s="4">
        <v>2.1999999999999999E-2</v>
      </c>
      <c r="DH405" s="4">
        <v>2.4E-2</v>
      </c>
      <c r="DI405" s="4">
        <v>2.3E-2</v>
      </c>
      <c r="DJ405" s="4">
        <v>2.1999999999999999E-2</v>
      </c>
      <c r="DK405" s="4">
        <v>0.02</v>
      </c>
      <c r="DL405" s="4">
        <v>1.7000000000000001E-2</v>
      </c>
      <c r="DM405" s="4">
        <v>1.7000000000000001E-2</v>
      </c>
      <c r="DN405" s="4">
        <v>1.67E-2</v>
      </c>
    </row>
    <row r="406" spans="1:118" x14ac:dyDescent="0.45">
      <c r="A406" s="2" t="s">
        <v>34</v>
      </c>
      <c r="B406" t="s">
        <v>63</v>
      </c>
      <c r="D406" s="4">
        <v>0</v>
      </c>
      <c r="E406" s="4">
        <v>0</v>
      </c>
      <c r="F406" s="4">
        <v>0</v>
      </c>
      <c r="G406" s="4">
        <v>0</v>
      </c>
      <c r="H406" s="4">
        <v>0</v>
      </c>
      <c r="I406" s="4">
        <v>0</v>
      </c>
      <c r="J406" s="4">
        <v>0</v>
      </c>
      <c r="K406" s="4">
        <v>0</v>
      </c>
      <c r="L406" s="4">
        <v>0.14299999999999999</v>
      </c>
      <c r="M406" s="4">
        <v>0.122</v>
      </c>
      <c r="N406" s="4">
        <v>0.14599999999999999</v>
      </c>
      <c r="O406" s="4">
        <v>9.7000000000000003E-2</v>
      </c>
      <c r="P406" s="4">
        <v>0.104</v>
      </c>
      <c r="Q406" s="4">
        <v>8.7999999999999995E-2</v>
      </c>
      <c r="R406" s="4">
        <v>-0.19400000000000001</v>
      </c>
      <c r="S406" s="4">
        <v>0.14299999999999999</v>
      </c>
      <c r="T406" s="4">
        <v>0.125</v>
      </c>
      <c r="U406" s="4">
        <v>0.14000000000000001</v>
      </c>
      <c r="V406" s="4">
        <v>9.4E-2</v>
      </c>
      <c r="W406" s="4">
        <v>0.10199999999999999</v>
      </c>
      <c r="X406" s="4">
        <v>0.13600000000000001</v>
      </c>
      <c r="Y406" s="4">
        <v>9.7000000000000003E-2</v>
      </c>
      <c r="Z406" s="4">
        <v>0.33300000000000002</v>
      </c>
      <c r="AA406" s="4">
        <v>-0.105</v>
      </c>
      <c r="AB406" s="4">
        <v>0.10199999999999999</v>
      </c>
      <c r="AC406" s="4">
        <v>0.10199999999999999</v>
      </c>
      <c r="AD406" s="4">
        <v>8.5999999999999993E-2</v>
      </c>
      <c r="AE406" s="4">
        <v>9.8000000000000004E-2</v>
      </c>
      <c r="AF406" s="4">
        <v>9.0999999999999998E-2</v>
      </c>
      <c r="AG406" s="4">
        <v>7.0000000000000007E-2</v>
      </c>
      <c r="AH406" s="4">
        <v>7.0999999999999994E-2</v>
      </c>
      <c r="AI406" s="4">
        <v>5.8999999999999997E-2</v>
      </c>
      <c r="AJ406" s="4">
        <v>6.0999999999999999E-2</v>
      </c>
      <c r="AK406" s="4">
        <v>5.7000000000000002E-2</v>
      </c>
      <c r="AL406" s="4">
        <v>9.5000000000000001E-2</v>
      </c>
      <c r="AM406" s="4">
        <v>0.10100000000000001</v>
      </c>
      <c r="AN406" s="4">
        <v>8.5000000000000006E-2</v>
      </c>
      <c r="AO406" s="4">
        <v>0.25700000000000001</v>
      </c>
      <c r="AP406" s="4">
        <v>8.3000000000000004E-2</v>
      </c>
      <c r="AQ406" s="4">
        <v>8.3000000000000004E-2</v>
      </c>
      <c r="AR406" s="4">
        <v>0</v>
      </c>
      <c r="AS406" s="4">
        <v>8.6999999999999994E-2</v>
      </c>
      <c r="AT406" s="4">
        <v>7.3999999999999996E-2</v>
      </c>
      <c r="AU406" s="4">
        <v>6.8000000000000005E-2</v>
      </c>
      <c r="AV406" s="4">
        <v>7.2999999999999995E-2</v>
      </c>
      <c r="AW406" s="4">
        <v>7.1999999999999995E-2</v>
      </c>
      <c r="AX406" s="4">
        <v>7.2999999999999995E-2</v>
      </c>
      <c r="AY406" s="4">
        <v>8.7999999999999995E-2</v>
      </c>
      <c r="AZ406" s="4">
        <v>0.17599999999999999</v>
      </c>
      <c r="BA406" s="4">
        <v>5.0999999999999997E-2</v>
      </c>
      <c r="BB406" s="4">
        <v>0.22500000000000001</v>
      </c>
      <c r="BC406" s="4">
        <v>1.125</v>
      </c>
      <c r="BD406" s="4">
        <v>0.28100000000000003</v>
      </c>
      <c r="BE406" s="4">
        <v>4.2999999999999997E-2</v>
      </c>
      <c r="BF406" s="4">
        <v>5.6000000000000001E-2</v>
      </c>
      <c r="BG406" s="4">
        <v>5.8000000000000003E-2</v>
      </c>
      <c r="BH406" s="4">
        <v>7.0999999999999994E-2</v>
      </c>
      <c r="BI406" s="4">
        <v>6.9000000000000006E-2</v>
      </c>
      <c r="BJ406" s="4">
        <v>6.9000000000000006E-2</v>
      </c>
      <c r="BK406" s="4">
        <v>5.6000000000000001E-2</v>
      </c>
      <c r="BL406" s="4">
        <v>5.8999999999999997E-2</v>
      </c>
      <c r="BM406" s="4">
        <v>7.0999999999999994E-2</v>
      </c>
      <c r="BN406" s="4">
        <v>9.9000000000000005E-2</v>
      </c>
      <c r="BO406" s="4">
        <v>9.5000000000000001E-2</v>
      </c>
      <c r="BP406" s="4">
        <v>0.107</v>
      </c>
      <c r="BQ406" s="4">
        <v>9.4E-2</v>
      </c>
      <c r="BR406" s="4">
        <v>0.122</v>
      </c>
      <c r="BS406" s="4">
        <v>7.9000000000000001E-2</v>
      </c>
      <c r="BT406" s="4">
        <v>9.6000000000000002E-2</v>
      </c>
      <c r="BU406" s="4">
        <v>-0.34799999999999998</v>
      </c>
      <c r="BV406" s="4">
        <v>0.154</v>
      </c>
      <c r="BW406" s="4">
        <v>0.14799999999999999</v>
      </c>
      <c r="BX406" s="4">
        <v>0.155</v>
      </c>
      <c r="BY406" s="4">
        <v>0.105</v>
      </c>
      <c r="BZ406" s="4">
        <v>0.14299999999999999</v>
      </c>
      <c r="CA406" s="4">
        <v>0.11899999999999999</v>
      </c>
      <c r="CB406" s="4">
        <v>0.17899999999999999</v>
      </c>
      <c r="CC406" s="4">
        <v>0.16800000000000001</v>
      </c>
      <c r="CD406" s="4">
        <v>0.29399999999999998</v>
      </c>
      <c r="CE406" s="4">
        <v>0.14899999999999999</v>
      </c>
      <c r="CF406" s="4">
        <v>0.314</v>
      </c>
      <c r="CG406" s="4">
        <v>0.10100000000000001</v>
      </c>
      <c r="CH406" s="4">
        <v>0.13200000000000001</v>
      </c>
      <c r="CI406" s="4">
        <v>0.13900000000000001</v>
      </c>
      <c r="CJ406" s="4">
        <v>0.18099999999999999</v>
      </c>
      <c r="CK406" s="4">
        <v>0.114</v>
      </c>
      <c r="CL406" s="4">
        <v>0.14199999999999999</v>
      </c>
      <c r="CM406" s="4">
        <v>2.5999999999999999E-2</v>
      </c>
      <c r="CN406" s="4">
        <v>0.32300000000000001</v>
      </c>
      <c r="CO406" s="4">
        <v>0.157</v>
      </c>
      <c r="CP406" s="4">
        <v>0.126</v>
      </c>
      <c r="CQ406" s="4">
        <v>0.33700000000000002</v>
      </c>
      <c r="CR406" s="4">
        <v>0.222</v>
      </c>
      <c r="CS406" s="4">
        <v>0.186</v>
      </c>
      <c r="CT406" s="4">
        <v>0.16700000000000001</v>
      </c>
      <c r="CU406" s="4">
        <v>0.187</v>
      </c>
      <c r="CV406" s="4">
        <v>-0.496</v>
      </c>
      <c r="CW406" s="4">
        <v>0.28100000000000003</v>
      </c>
      <c r="CX406" s="4">
        <v>0.224</v>
      </c>
      <c r="CY406" s="4">
        <v>0.35699999999999998</v>
      </c>
      <c r="CZ406" s="4">
        <v>0.34300000000000003</v>
      </c>
      <c r="DA406" s="4">
        <v>0.13800000000000001</v>
      </c>
      <c r="DB406" s="4">
        <v>-2.2810000000000001</v>
      </c>
      <c r="DC406" s="4">
        <v>7.0000000000000007E-2</v>
      </c>
      <c r="DD406" s="4">
        <v>0.249</v>
      </c>
      <c r="DE406" s="4">
        <v>0.46500000000000002</v>
      </c>
      <c r="DF406" s="4">
        <v>-0.70799999999999996</v>
      </c>
      <c r="DG406" s="4">
        <v>0.184</v>
      </c>
      <c r="DH406" s="4">
        <v>0.21199999999999999</v>
      </c>
      <c r="DI406" s="4">
        <v>0.25900000000000001</v>
      </c>
      <c r="DJ406" s="4">
        <v>0.19600000000000001</v>
      </c>
      <c r="DK406" s="4">
        <v>0.35299999999999998</v>
      </c>
      <c r="DL406" s="4">
        <v>0.26600000000000001</v>
      </c>
      <c r="DM406" s="4">
        <v>0.27700000000000002</v>
      </c>
      <c r="DN406" s="4">
        <v>0.27689999999999998</v>
      </c>
    </row>
    <row r="407" spans="1:118" x14ac:dyDescent="0.45">
      <c r="A407" s="2" t="s">
        <v>34</v>
      </c>
      <c r="B407" t="s">
        <v>60</v>
      </c>
      <c r="G407" s="4">
        <v>-0.50700000000000001</v>
      </c>
      <c r="H407" s="4">
        <v>-0.50900000000000001</v>
      </c>
      <c r="I407" s="4">
        <v>-5.8999999999999999E-3</v>
      </c>
      <c r="J407" s="4">
        <v>-4.1000000000000003E-3</v>
      </c>
      <c r="K407" s="4">
        <v>-7.6E-3</v>
      </c>
      <c r="L407" s="4">
        <v>-0.49170000000000003</v>
      </c>
      <c r="M407" s="4">
        <v>-0.5746</v>
      </c>
      <c r="N407" s="4">
        <v>-0.7873</v>
      </c>
      <c r="O407" s="4">
        <v>-0.19289999999999999</v>
      </c>
      <c r="P407" s="4">
        <v>-0.19989999999999999</v>
      </c>
      <c r="Q407" s="4">
        <v>-0.13519999999999999</v>
      </c>
      <c r="R407" s="4">
        <v>1.04E-2</v>
      </c>
      <c r="S407" s="4">
        <v>-3.5099999999999999E-2</v>
      </c>
      <c r="T407" s="4">
        <v>-9.2899999999999996E-2</v>
      </c>
      <c r="U407" s="4">
        <v>-9.1200000000000003E-2</v>
      </c>
      <c r="V407" s="4">
        <v>-9.7299999999999998E-2</v>
      </c>
      <c r="W407" s="4">
        <v>-5.0099999999999999E-2</v>
      </c>
      <c r="X407" s="4">
        <v>5.0000000000000001E-3</v>
      </c>
      <c r="Y407" s="4">
        <v>1.29E-2</v>
      </c>
      <c r="Z407" s="4">
        <v>6.1999999999999998E-3</v>
      </c>
      <c r="AA407" s="4">
        <v>-2.2000000000000001E-3</v>
      </c>
      <c r="AB407" s="4">
        <v>1.1599999999999999E-2</v>
      </c>
      <c r="AC407" s="4">
        <v>2E-3</v>
      </c>
      <c r="AD407" s="4">
        <v>2E-3</v>
      </c>
      <c r="AE407" s="4">
        <v>5.1000000000000004E-3</v>
      </c>
      <c r="AF407" s="4">
        <v>-6.1999999999999998E-3</v>
      </c>
      <c r="AG407" s="4">
        <v>-8.5000000000000006E-3</v>
      </c>
      <c r="AH407" s="4">
        <v>-0.01</v>
      </c>
      <c r="AI407" s="4">
        <v>-6.8999999999999999E-3</v>
      </c>
      <c r="AJ407" s="4">
        <v>-0.25440000000000002</v>
      </c>
      <c r="AK407" s="4">
        <v>-0.252</v>
      </c>
      <c r="AL407" s="4">
        <v>-0.25140000000000001</v>
      </c>
      <c r="AM407" s="4">
        <v>-0.248</v>
      </c>
      <c r="AN407" s="4">
        <v>-4.1999999999999997E-3</v>
      </c>
      <c r="AO407" s="4">
        <v>-6.1000000000000004E-3</v>
      </c>
      <c r="AP407" s="4">
        <v>-5.0000000000000001E-3</v>
      </c>
      <c r="AQ407" s="4">
        <v>-4.1000000000000003E-3</v>
      </c>
      <c r="AR407" s="4">
        <v>2.2700000000000001E-2</v>
      </c>
      <c r="AS407" s="4">
        <v>2.3099999999999999E-2</v>
      </c>
      <c r="AT407" s="4">
        <v>2.2599999999999999E-2</v>
      </c>
      <c r="AU407" s="4">
        <v>2.0199999999999999E-2</v>
      </c>
      <c r="AV407" s="4">
        <v>-5.4999999999999997E-3</v>
      </c>
      <c r="AW407" s="4">
        <v>-1.15E-2</v>
      </c>
      <c r="AX407" s="4">
        <v>-1.26E-2</v>
      </c>
      <c r="AY407" s="4">
        <v>-1.0200000000000001E-2</v>
      </c>
      <c r="AZ407" s="4">
        <v>-1.03E-2</v>
      </c>
      <c r="BA407" s="4">
        <v>-6.4000000000000003E-3</v>
      </c>
      <c r="BB407" s="4">
        <v>-5.3E-3</v>
      </c>
      <c r="BC407" s="4">
        <v>-5.1999999999999998E-3</v>
      </c>
      <c r="BD407" s="4">
        <v>-0.1706</v>
      </c>
      <c r="BE407" s="4">
        <v>-0.16830000000000001</v>
      </c>
      <c r="BF407" s="4">
        <v>-0.16769999999999999</v>
      </c>
      <c r="BG407" s="4">
        <v>-0.1681</v>
      </c>
      <c r="BH407" s="4">
        <v>-5.0000000000000001E-3</v>
      </c>
      <c r="BI407" s="4">
        <v>-5.1999999999999998E-3</v>
      </c>
      <c r="BJ407" s="4">
        <v>-5.1999999999999998E-3</v>
      </c>
      <c r="BK407" s="4">
        <v>-5.8999999999999999E-3</v>
      </c>
      <c r="BL407" s="4">
        <v>-5.3E-3</v>
      </c>
      <c r="BM407" s="4">
        <v>-1.04E-2</v>
      </c>
      <c r="BN407" s="4">
        <v>-1.2800000000000001E-2</v>
      </c>
      <c r="BO407" s="4">
        <v>-5.9999999999999995E-4</v>
      </c>
      <c r="BP407" s="4">
        <v>1E-4</v>
      </c>
      <c r="BQ407" s="4">
        <v>2.7000000000000001E-3</v>
      </c>
      <c r="BR407" s="4">
        <v>5.1000000000000004E-3</v>
      </c>
      <c r="BS407" s="4">
        <v>-8.0000000000000002E-3</v>
      </c>
      <c r="BT407" s="4">
        <v>-7.6E-3</v>
      </c>
      <c r="BU407" s="4">
        <v>1.6500000000000001E-2</v>
      </c>
      <c r="BV407" s="4">
        <v>3.6999999999999998E-2</v>
      </c>
      <c r="BW407" s="4">
        <v>4.4200000000000003E-2</v>
      </c>
      <c r="BX407" s="4">
        <v>4.2500000000000003E-2</v>
      </c>
      <c r="BY407" s="4">
        <v>4.7199999999999999E-2</v>
      </c>
      <c r="BZ407" s="4">
        <v>3.4099999999999998E-2</v>
      </c>
      <c r="CA407" s="4">
        <v>2.6800000000000001E-2</v>
      </c>
      <c r="CB407" s="4">
        <v>2.8299999999999999E-2</v>
      </c>
      <c r="CC407" s="4">
        <v>4.1700000000000001E-2</v>
      </c>
      <c r="CD407" s="4">
        <v>3.0499999999999999E-2</v>
      </c>
      <c r="CE407" s="4">
        <v>4.2900000000000001E-2</v>
      </c>
      <c r="CF407" s="4">
        <v>5.1999999999999998E-2</v>
      </c>
      <c r="CG407" s="4">
        <v>3.2199999999999999E-2</v>
      </c>
      <c r="CH407" s="4">
        <v>3.61E-2</v>
      </c>
      <c r="CI407" s="4">
        <v>2.3400000000000001E-2</v>
      </c>
      <c r="CJ407" s="4">
        <v>1.34E-2</v>
      </c>
      <c r="CK407" s="4">
        <v>-5.1000000000000004E-3</v>
      </c>
      <c r="CL407" s="4">
        <v>-6.7000000000000002E-3</v>
      </c>
      <c r="CM407" s="4">
        <v>-3.0999999999999999E-3</v>
      </c>
      <c r="CN407" s="4">
        <v>-2.3E-3</v>
      </c>
      <c r="CO407" s="4">
        <v>-2E-3</v>
      </c>
      <c r="CP407" s="4">
        <v>1.2999999999999999E-2</v>
      </c>
      <c r="CQ407" s="4">
        <v>2.53E-2</v>
      </c>
      <c r="CR407" s="4">
        <v>2.5499999999999998E-2</v>
      </c>
      <c r="CS407" s="4">
        <v>3.04E-2</v>
      </c>
      <c r="CT407" s="4">
        <v>1.41E-2</v>
      </c>
      <c r="CU407" s="4">
        <v>2.5999999999999999E-3</v>
      </c>
      <c r="CV407" s="4">
        <v>4.1000000000000003E-3</v>
      </c>
      <c r="CW407" s="4">
        <v>1.46E-2</v>
      </c>
      <c r="CX407" s="4">
        <v>-8.2400000000000001E-2</v>
      </c>
      <c r="CY407" s="4">
        <v>-8.5099999999999995E-2</v>
      </c>
      <c r="CZ407" s="4">
        <v>-8.6099999999999996E-2</v>
      </c>
      <c r="DA407" s="4">
        <v>-0.1028</v>
      </c>
      <c r="DB407" s="4">
        <v>-8.9999999999999998E-4</v>
      </c>
      <c r="DC407" s="4">
        <v>5.0000000000000001E-3</v>
      </c>
      <c r="DD407" s="4">
        <v>1.15E-2</v>
      </c>
      <c r="DE407" s="4">
        <v>1.46E-2</v>
      </c>
      <c r="DF407" s="4">
        <v>1.46E-2</v>
      </c>
      <c r="DG407" s="4">
        <v>1.1299999999999999E-2</v>
      </c>
      <c r="DH407" s="4">
        <v>4.8999999999999998E-3</v>
      </c>
      <c r="DI407" s="4">
        <v>6.7000000000000002E-3</v>
      </c>
      <c r="DJ407" s="4">
        <v>1.1900000000000001E-2</v>
      </c>
      <c r="DK407" s="4">
        <v>1.3899999999999999E-2</v>
      </c>
      <c r="DL407" s="4">
        <v>1.6500000000000001E-2</v>
      </c>
      <c r="DM407" s="4">
        <v>1.1299999999999999E-2</v>
      </c>
      <c r="DN407" s="4">
        <v>1.6199999999999999E-2</v>
      </c>
    </row>
    <row r="408" spans="1:118" x14ac:dyDescent="0.45">
      <c r="A408" s="2" t="s">
        <v>34</v>
      </c>
      <c r="B408" t="s">
        <v>61</v>
      </c>
      <c r="G408" s="4">
        <v>-0.50700000000000001</v>
      </c>
      <c r="H408" s="4">
        <v>-0.50900000000000001</v>
      </c>
      <c r="I408" s="4">
        <v>-5.8999999999999999E-3</v>
      </c>
      <c r="J408" s="4">
        <v>-4.1000000000000003E-3</v>
      </c>
      <c r="K408" s="4">
        <v>-7.6E-3</v>
      </c>
      <c r="L408" s="4">
        <v>-0.48970000000000002</v>
      </c>
      <c r="M408" s="4">
        <v>-0.5716</v>
      </c>
      <c r="N408" s="4">
        <v>-0.7823</v>
      </c>
      <c r="O408" s="4">
        <v>-0.18690000000000001</v>
      </c>
      <c r="P408" s="4">
        <v>-0.19389999999999999</v>
      </c>
      <c r="Q408" s="4">
        <v>-0.12820000000000001</v>
      </c>
      <c r="R408" s="4">
        <v>1.9400000000000001E-2</v>
      </c>
      <c r="S408" s="4">
        <v>-2.7099999999999999E-2</v>
      </c>
      <c r="T408" s="4">
        <v>-8.2900000000000001E-2</v>
      </c>
      <c r="U408" s="4">
        <v>-8.3199999999999996E-2</v>
      </c>
      <c r="V408" s="4">
        <v>-9.0300000000000005E-2</v>
      </c>
      <c r="W408" s="4">
        <v>-4.3099999999999999E-2</v>
      </c>
      <c r="X408" s="4">
        <v>1.0999999999999999E-2</v>
      </c>
      <c r="Y408" s="4">
        <v>1.89E-2</v>
      </c>
      <c r="Z408" s="4">
        <v>1.32E-2</v>
      </c>
      <c r="AA408" s="4">
        <v>4.7999999999999996E-3</v>
      </c>
      <c r="AB408" s="4">
        <v>1.9599999999999999E-2</v>
      </c>
      <c r="AC408" s="4">
        <v>0.01</v>
      </c>
      <c r="AD408" s="4">
        <v>1.0999999999999999E-2</v>
      </c>
      <c r="AE408" s="4">
        <v>1.41E-2</v>
      </c>
      <c r="AF408" s="4">
        <v>2.8E-3</v>
      </c>
      <c r="AG408" s="4">
        <v>-1.5E-3</v>
      </c>
      <c r="AH408" s="4">
        <v>-4.0000000000000001E-3</v>
      </c>
      <c r="AI408" s="4">
        <v>-8.9999999999999998E-4</v>
      </c>
      <c r="AJ408" s="4">
        <v>-0.24840000000000001</v>
      </c>
      <c r="AK408" s="4">
        <v>-0.246</v>
      </c>
      <c r="AL408" s="4">
        <v>-0.24540000000000001</v>
      </c>
      <c r="AM408" s="4">
        <v>-0.24199999999999999</v>
      </c>
      <c r="AN408" s="4">
        <v>2.8E-3</v>
      </c>
      <c r="AO408" s="4">
        <v>8.9999999999999998E-4</v>
      </c>
      <c r="AP408" s="4">
        <v>3.0000000000000001E-3</v>
      </c>
      <c r="AQ408" s="4">
        <v>3.8999999999999998E-3</v>
      </c>
      <c r="AR408" s="4">
        <v>2.87E-2</v>
      </c>
      <c r="AS408" s="4">
        <v>2.81E-2</v>
      </c>
      <c r="AT408" s="4">
        <v>2.76E-2</v>
      </c>
      <c r="AU408" s="4">
        <v>2.52E-2</v>
      </c>
      <c r="AV408" s="4">
        <v>5.0000000000000001E-4</v>
      </c>
      <c r="AW408" s="4">
        <v>-5.4999999999999997E-3</v>
      </c>
      <c r="AX408" s="4">
        <v>-6.6E-3</v>
      </c>
      <c r="AY408" s="4">
        <v>-3.2000000000000002E-3</v>
      </c>
      <c r="AZ408" s="4">
        <v>-3.3E-3</v>
      </c>
      <c r="BA408" s="4">
        <v>1.6000000000000001E-3</v>
      </c>
      <c r="BB408" s="4">
        <v>2.7000000000000001E-3</v>
      </c>
      <c r="BC408" s="4">
        <v>2.8E-3</v>
      </c>
      <c r="BD408" s="4">
        <v>-0.15959999999999999</v>
      </c>
      <c r="BE408" s="4">
        <v>-0.1583</v>
      </c>
      <c r="BF408" s="4">
        <v>-0.15970000000000001</v>
      </c>
      <c r="BG408" s="4">
        <v>-0.16009999999999999</v>
      </c>
      <c r="BH408" s="4">
        <v>2E-3</v>
      </c>
      <c r="BI408" s="4">
        <v>3.8E-3</v>
      </c>
      <c r="BJ408" s="4">
        <v>3.8E-3</v>
      </c>
      <c r="BK408" s="4">
        <v>3.0999999999999999E-3</v>
      </c>
      <c r="BL408" s="4">
        <v>2.7000000000000001E-3</v>
      </c>
      <c r="BM408" s="4">
        <v>-2.3999999999999998E-3</v>
      </c>
      <c r="BN408" s="4">
        <v>-8.0000000000000004E-4</v>
      </c>
      <c r="BO408" s="4">
        <v>1.04E-2</v>
      </c>
      <c r="BP408" s="4">
        <v>1.11E-2</v>
      </c>
      <c r="BQ408" s="4">
        <v>1.67E-2</v>
      </c>
      <c r="BR408" s="4">
        <v>1.8100000000000002E-2</v>
      </c>
      <c r="BS408" s="4">
        <v>8.0000000000000002E-3</v>
      </c>
      <c r="BT408" s="4">
        <v>7.4000000000000003E-3</v>
      </c>
      <c r="BU408" s="4">
        <v>3.0499999999999999E-2</v>
      </c>
      <c r="BV408" s="4">
        <v>5.1999999999999998E-2</v>
      </c>
      <c r="BW408" s="4">
        <v>5.8200000000000002E-2</v>
      </c>
      <c r="BX408" s="4">
        <v>5.6500000000000002E-2</v>
      </c>
      <c r="BY408" s="4">
        <v>6.2199999999999998E-2</v>
      </c>
      <c r="BZ408" s="4">
        <v>4.9099999999999998E-2</v>
      </c>
      <c r="CA408" s="4">
        <v>4.0800000000000003E-2</v>
      </c>
      <c r="CB408" s="4">
        <v>4.2299999999999997E-2</v>
      </c>
      <c r="CC408" s="4">
        <v>5.57E-2</v>
      </c>
      <c r="CD408" s="4">
        <v>4.5499999999999999E-2</v>
      </c>
      <c r="CE408" s="4">
        <v>5.8900000000000001E-2</v>
      </c>
      <c r="CF408" s="4">
        <v>6.7000000000000004E-2</v>
      </c>
      <c r="CG408" s="4">
        <v>4.7199999999999999E-2</v>
      </c>
      <c r="CH408" s="4">
        <v>5.0099999999999999E-2</v>
      </c>
      <c r="CI408" s="4">
        <v>3.5400000000000001E-2</v>
      </c>
      <c r="CJ408" s="4">
        <v>2.64E-2</v>
      </c>
      <c r="CK408" s="4">
        <v>7.9000000000000008E-3</v>
      </c>
      <c r="CL408" s="4">
        <v>5.3E-3</v>
      </c>
      <c r="CM408" s="4">
        <v>8.8999999999999999E-3</v>
      </c>
      <c r="CN408" s="4">
        <v>9.7000000000000003E-3</v>
      </c>
      <c r="CO408" s="4">
        <v>1.2999999999999999E-2</v>
      </c>
      <c r="CP408" s="4">
        <v>2.8000000000000001E-2</v>
      </c>
      <c r="CQ408" s="4">
        <v>4.1300000000000003E-2</v>
      </c>
      <c r="CR408" s="4">
        <v>4.1500000000000002E-2</v>
      </c>
      <c r="CS408" s="4">
        <v>4.5400000000000003E-2</v>
      </c>
      <c r="CT408" s="4">
        <v>3.0099999999999998E-2</v>
      </c>
      <c r="CU408" s="4">
        <v>1.8599999999999998E-2</v>
      </c>
      <c r="CV408" s="4">
        <v>3.61E-2</v>
      </c>
      <c r="CW408" s="4">
        <v>5.0599999999999999E-2</v>
      </c>
      <c r="CX408" s="4">
        <v>-5.3400000000000003E-2</v>
      </c>
      <c r="CY408" s="4">
        <v>-6.1100000000000002E-2</v>
      </c>
      <c r="CZ408" s="4">
        <v>-6.4100000000000004E-2</v>
      </c>
      <c r="DA408" s="4">
        <v>-7.7799999999999994E-2</v>
      </c>
      <c r="DB408" s="4">
        <v>2.41E-2</v>
      </c>
      <c r="DC408" s="4">
        <v>3.1E-2</v>
      </c>
      <c r="DD408" s="4">
        <v>3.7499999999999999E-2</v>
      </c>
      <c r="DE408" s="4">
        <v>3.9600000000000003E-2</v>
      </c>
      <c r="DF408" s="4">
        <v>3.8600000000000002E-2</v>
      </c>
      <c r="DG408" s="4">
        <v>3.3300000000000003E-2</v>
      </c>
      <c r="DH408" s="4">
        <v>2.8899999999999999E-2</v>
      </c>
      <c r="DI408" s="4">
        <v>2.9700000000000001E-2</v>
      </c>
      <c r="DJ408" s="4">
        <v>3.39E-2</v>
      </c>
      <c r="DK408" s="4">
        <v>3.39E-2</v>
      </c>
      <c r="DL408" s="4">
        <v>3.3500000000000002E-2</v>
      </c>
      <c r="DM408" s="4">
        <v>2.8299999999999999E-2</v>
      </c>
      <c r="DN408" s="4">
        <v>3.2899999999999999E-2</v>
      </c>
    </row>
    <row r="409" spans="1:118" x14ac:dyDescent="0.45">
      <c r="A409" s="3" t="s">
        <v>35</v>
      </c>
      <c r="B409" t="s">
        <v>49</v>
      </c>
      <c r="G409">
        <v>3527</v>
      </c>
      <c r="H409">
        <v>3867</v>
      </c>
      <c r="I409">
        <v>4936</v>
      </c>
      <c r="J409">
        <v>5433</v>
      </c>
      <c r="K409">
        <v>5908</v>
      </c>
      <c r="L409">
        <v>6423</v>
      </c>
      <c r="M409">
        <v>6417</v>
      </c>
      <c r="N409">
        <v>5041</v>
      </c>
      <c r="O409">
        <v>4953</v>
      </c>
      <c r="P409">
        <v>4260</v>
      </c>
      <c r="Q409">
        <v>4552</v>
      </c>
      <c r="R409">
        <v>3443</v>
      </c>
      <c r="S409">
        <v>3822</v>
      </c>
      <c r="T409">
        <v>3002</v>
      </c>
      <c r="U409">
        <v>3164</v>
      </c>
      <c r="V409">
        <v>3547</v>
      </c>
      <c r="W409">
        <v>4853</v>
      </c>
      <c r="X409">
        <v>4893</v>
      </c>
      <c r="Y409">
        <v>5044</v>
      </c>
      <c r="Z409">
        <v>4872</v>
      </c>
      <c r="AA409">
        <v>4884</v>
      </c>
      <c r="AB409">
        <v>4924</v>
      </c>
      <c r="AC409">
        <v>4638</v>
      </c>
      <c r="AD409">
        <v>4083</v>
      </c>
      <c r="AE409">
        <v>4326</v>
      </c>
      <c r="AF409">
        <v>4186</v>
      </c>
      <c r="AG409">
        <v>4324</v>
      </c>
      <c r="AH409">
        <v>4641</v>
      </c>
      <c r="AI409">
        <v>5154</v>
      </c>
      <c r="AJ409">
        <v>6040</v>
      </c>
      <c r="AK409">
        <v>5988</v>
      </c>
      <c r="AL409">
        <v>5832</v>
      </c>
      <c r="AM409">
        <v>6177</v>
      </c>
      <c r="AN409">
        <v>5553</v>
      </c>
      <c r="AO409">
        <v>5436</v>
      </c>
      <c r="AP409">
        <v>5511</v>
      </c>
      <c r="AQ409">
        <v>5770</v>
      </c>
      <c r="AR409">
        <v>5914</v>
      </c>
      <c r="AS409">
        <v>6094</v>
      </c>
      <c r="AT409">
        <v>6244</v>
      </c>
      <c r="AU409">
        <v>6253</v>
      </c>
      <c r="AV409">
        <v>6427</v>
      </c>
      <c r="AW409">
        <v>6399</v>
      </c>
      <c r="AX409">
        <v>5780</v>
      </c>
      <c r="AY409">
        <v>5580</v>
      </c>
      <c r="AZ409">
        <v>5468</v>
      </c>
      <c r="BA409">
        <v>5267</v>
      </c>
      <c r="BB409">
        <v>5216</v>
      </c>
      <c r="BC409">
        <v>3801</v>
      </c>
      <c r="BD409">
        <v>2217</v>
      </c>
      <c r="BE409">
        <v>3064</v>
      </c>
      <c r="BF409">
        <v>3593</v>
      </c>
      <c r="BG409">
        <v>3638</v>
      </c>
      <c r="BH409">
        <v>4433</v>
      </c>
      <c r="BI409">
        <v>4085</v>
      </c>
      <c r="BJ409">
        <v>4295</v>
      </c>
      <c r="BK409">
        <v>4782</v>
      </c>
      <c r="BL409">
        <v>5180</v>
      </c>
      <c r="BM409">
        <v>4878</v>
      </c>
      <c r="BN409">
        <v>3663</v>
      </c>
      <c r="BO409">
        <v>4423</v>
      </c>
      <c r="BP409">
        <v>4994</v>
      </c>
      <c r="BQ409">
        <v>4977</v>
      </c>
      <c r="BR409">
        <v>4899</v>
      </c>
      <c r="BS409">
        <v>4905</v>
      </c>
      <c r="BT409">
        <v>5601</v>
      </c>
      <c r="BU409">
        <v>6025</v>
      </c>
      <c r="BV409">
        <v>6626</v>
      </c>
      <c r="BW409">
        <v>7066</v>
      </c>
      <c r="BX409">
        <v>6969</v>
      </c>
      <c r="BY409">
        <v>7193</v>
      </c>
      <c r="BZ409">
        <v>6839</v>
      </c>
      <c r="CA409">
        <v>6969</v>
      </c>
      <c r="CB409">
        <v>6981</v>
      </c>
      <c r="CC409">
        <v>7342</v>
      </c>
      <c r="CD409">
        <v>7057</v>
      </c>
      <c r="CE409">
        <v>7050</v>
      </c>
      <c r="CF409">
        <v>6568</v>
      </c>
      <c r="CG409">
        <v>7459</v>
      </c>
      <c r="CH409">
        <v>7652</v>
      </c>
      <c r="CI409">
        <v>8752</v>
      </c>
      <c r="CJ409">
        <v>9072</v>
      </c>
      <c r="CK409">
        <v>8949</v>
      </c>
      <c r="CL409">
        <v>9316</v>
      </c>
      <c r="CM409">
        <v>10472</v>
      </c>
      <c r="CN409">
        <v>9602</v>
      </c>
      <c r="CO409">
        <v>9245</v>
      </c>
      <c r="CP409">
        <v>9769</v>
      </c>
      <c r="CQ409">
        <v>8313</v>
      </c>
      <c r="CR409">
        <v>9034</v>
      </c>
      <c r="CS409">
        <v>9835</v>
      </c>
      <c r="CT409">
        <v>10448</v>
      </c>
      <c r="CU409">
        <v>11397</v>
      </c>
      <c r="CV409">
        <v>7739</v>
      </c>
      <c r="CW409">
        <v>7901</v>
      </c>
      <c r="CX409">
        <v>8510</v>
      </c>
      <c r="CY409">
        <v>9939</v>
      </c>
      <c r="CZ409">
        <v>9980</v>
      </c>
      <c r="DA409">
        <v>9816</v>
      </c>
      <c r="DB409">
        <v>9056</v>
      </c>
      <c r="DC409">
        <v>9464</v>
      </c>
      <c r="DD409">
        <v>9993</v>
      </c>
      <c r="DE409">
        <v>9611</v>
      </c>
      <c r="DF409">
        <v>9715</v>
      </c>
      <c r="DG409">
        <v>11726</v>
      </c>
      <c r="DH409">
        <v>10617</v>
      </c>
      <c r="DI409">
        <v>10475</v>
      </c>
      <c r="DJ409">
        <v>10310</v>
      </c>
      <c r="DK409">
        <v>11456</v>
      </c>
      <c r="DL409">
        <v>10905</v>
      </c>
      <c r="DM409">
        <v>7592</v>
      </c>
      <c r="DN409">
        <v>9957</v>
      </c>
    </row>
    <row r="410" spans="1:118" x14ac:dyDescent="0.45">
      <c r="A410" s="3" t="s">
        <v>35</v>
      </c>
      <c r="B410" t="s">
        <v>50</v>
      </c>
      <c r="K410" s="4">
        <v>0.67520000000000002</v>
      </c>
      <c r="L410" s="4">
        <v>0.66090000000000004</v>
      </c>
      <c r="M410" s="4">
        <v>0.3</v>
      </c>
      <c r="N410" s="4">
        <v>-7.2099999999999997E-2</v>
      </c>
      <c r="O410" s="4">
        <v>-0.16170000000000001</v>
      </c>
      <c r="P410" s="4">
        <v>-0.33689999999999998</v>
      </c>
      <c r="Q410" s="4">
        <v>-0.29060000000000002</v>
      </c>
      <c r="R410" s="4">
        <v>-0.31690000000000002</v>
      </c>
      <c r="S410" s="4">
        <v>-0.22819999999999999</v>
      </c>
      <c r="T410" s="4">
        <v>-0.29509999999999997</v>
      </c>
      <c r="U410" s="4">
        <v>-0.3049</v>
      </c>
      <c r="V410" s="4">
        <v>3.0099999999999998E-2</v>
      </c>
      <c r="W410" s="4">
        <v>0.26960000000000001</v>
      </c>
      <c r="X410" s="4">
        <v>0.62949999999999995</v>
      </c>
      <c r="Y410" s="4">
        <v>0.59430000000000005</v>
      </c>
      <c r="Z410" s="4">
        <v>0.37369999999999998</v>
      </c>
      <c r="AA410" s="4">
        <v>6.3E-3</v>
      </c>
      <c r="AB410" s="4">
        <v>6.3E-3</v>
      </c>
      <c r="AC410" s="4">
        <v>-8.0500000000000002E-2</v>
      </c>
      <c r="AD410" s="4">
        <v>-0.16200000000000001</v>
      </c>
      <c r="AE410" s="4">
        <v>-0.11409999999999999</v>
      </c>
      <c r="AF410" s="4">
        <v>-0.14979999999999999</v>
      </c>
      <c r="AG410" s="4">
        <v>-6.7699999999999996E-2</v>
      </c>
      <c r="AH410" s="4">
        <v>0.13669999999999999</v>
      </c>
      <c r="AI410" s="4">
        <v>0.1913</v>
      </c>
      <c r="AJ410" s="4">
        <v>0.44290000000000002</v>
      </c>
      <c r="AK410" s="4">
        <v>0.38490000000000002</v>
      </c>
      <c r="AL410" s="4">
        <v>0.25659999999999999</v>
      </c>
      <c r="AM410" s="4">
        <v>0.19850000000000001</v>
      </c>
      <c r="AN410" s="4">
        <v>-8.0600000000000005E-2</v>
      </c>
      <c r="AO410" s="4">
        <v>-9.2299999999999993E-2</v>
      </c>
      <c r="AP410" s="4">
        <v>-5.5E-2</v>
      </c>
      <c r="AQ410" s="4">
        <v>-6.59E-2</v>
      </c>
      <c r="AR410" s="4">
        <v>6.4899999999999999E-2</v>
      </c>
      <c r="AS410" s="4">
        <v>0.1211</v>
      </c>
      <c r="AT410" s="4">
        <v>0.13289999999999999</v>
      </c>
      <c r="AU410" s="4">
        <v>8.3699999999999997E-2</v>
      </c>
      <c r="AV410" s="4">
        <v>8.6800000000000002E-2</v>
      </c>
      <c r="AW410" s="4">
        <v>0.05</v>
      </c>
      <c r="AX410" s="4">
        <v>-7.4300000000000005E-2</v>
      </c>
      <c r="AY410" s="4">
        <v>-0.1077</v>
      </c>
      <c r="AZ410" s="4">
        <v>-0.1492</v>
      </c>
      <c r="BA410" s="4">
        <v>-0.1769</v>
      </c>
      <c r="BB410" s="4">
        <v>-9.7500000000000003E-2</v>
      </c>
      <c r="BC410" s="4">
        <v>-0.31879999999999997</v>
      </c>
      <c r="BD410" s="4">
        <v>-0.59460000000000002</v>
      </c>
      <c r="BE410" s="4">
        <v>-0.41820000000000002</v>
      </c>
      <c r="BF410" s="4">
        <v>-0.31119999999999998</v>
      </c>
      <c r="BG410" s="4">
        <v>-4.2799999999999998E-2</v>
      </c>
      <c r="BH410" s="4">
        <v>0.99980000000000002</v>
      </c>
      <c r="BI410" s="4">
        <v>0.3332</v>
      </c>
      <c r="BJ410" s="4">
        <v>0.1953</v>
      </c>
      <c r="BK410" s="4">
        <v>0.31440000000000001</v>
      </c>
      <c r="BL410" s="4">
        <v>0.1686</v>
      </c>
      <c r="BM410" s="4">
        <v>0.19409999999999999</v>
      </c>
      <c r="BN410" s="4">
        <v>-0.14710000000000001</v>
      </c>
      <c r="BO410" s="4">
        <v>-7.51E-2</v>
      </c>
      <c r="BP410" s="4">
        <v>-3.5900000000000001E-2</v>
      </c>
      <c r="BQ410" s="4">
        <v>2.0199999999999999E-2</v>
      </c>
      <c r="BR410" s="4">
        <v>0.33729999999999999</v>
      </c>
      <c r="BS410" s="4">
        <v>0.1089</v>
      </c>
      <c r="BT410" s="4">
        <v>0.12139999999999999</v>
      </c>
      <c r="BU410" s="4">
        <v>0.21049999999999999</v>
      </c>
      <c r="BV410" s="4">
        <v>0.35260000000000002</v>
      </c>
      <c r="BW410" s="4">
        <v>0.44059999999999999</v>
      </c>
      <c r="BX410" s="4">
        <v>0.24440000000000001</v>
      </c>
      <c r="BY410" s="4">
        <v>0.19400000000000001</v>
      </c>
      <c r="BZ410" s="4">
        <v>3.2099999999999997E-2</v>
      </c>
      <c r="CA410" s="4">
        <v>-1.38E-2</v>
      </c>
      <c r="CB410" s="4">
        <v>1.6000000000000001E-3</v>
      </c>
      <c r="CC410" s="4">
        <v>2.06E-2</v>
      </c>
      <c r="CD410" s="4">
        <v>3.1800000000000002E-2</v>
      </c>
      <c r="CE410" s="4">
        <v>1.1599999999999999E-2</v>
      </c>
      <c r="CF410" s="4">
        <v>-5.9200000000000003E-2</v>
      </c>
      <c r="CG410" s="4">
        <v>1.5900000000000001E-2</v>
      </c>
      <c r="CH410" s="4">
        <v>8.4400000000000003E-2</v>
      </c>
      <c r="CI410" s="4">
        <v>0.24149999999999999</v>
      </c>
      <c r="CJ410" s="4">
        <v>0.38140000000000002</v>
      </c>
      <c r="CK410" s="4">
        <v>0.19980000000000001</v>
      </c>
      <c r="CL410" s="4">
        <v>0.2175</v>
      </c>
      <c r="CM410" s="4">
        <v>0.19650000000000001</v>
      </c>
      <c r="CN410" s="4">
        <v>5.8400000000000001E-2</v>
      </c>
      <c r="CO410" s="4">
        <v>3.3000000000000002E-2</v>
      </c>
      <c r="CP410" s="4">
        <v>4.87E-2</v>
      </c>
      <c r="CQ410" s="4">
        <v>-0.20619999999999999</v>
      </c>
      <c r="CR410" s="4">
        <v>-5.9200000000000003E-2</v>
      </c>
      <c r="CS410" s="4">
        <v>6.3899999999999998E-2</v>
      </c>
      <c r="CT410" s="4">
        <v>6.9400000000000003E-2</v>
      </c>
      <c r="CU410" s="4">
        <v>0.371</v>
      </c>
      <c r="CV410" s="4">
        <v>-0.14330000000000001</v>
      </c>
      <c r="CW410" s="4">
        <v>-0.19670000000000001</v>
      </c>
      <c r="CX410" s="4">
        <v>-0.18540000000000001</v>
      </c>
      <c r="CY410" s="4">
        <v>-0.128</v>
      </c>
      <c r="CZ410" s="4">
        <v>0.28960000000000002</v>
      </c>
      <c r="DA410" s="4">
        <v>0.2424</v>
      </c>
      <c r="DB410" s="4">
        <v>6.4100000000000004E-2</v>
      </c>
      <c r="DC410" s="4">
        <v>-4.7800000000000002E-2</v>
      </c>
      <c r="DD410" s="4">
        <v>1.2999999999999999E-3</v>
      </c>
      <c r="DE410" s="4">
        <v>-2.0899999999999998E-2</v>
      </c>
      <c r="DF410" s="4">
        <v>7.2700000000000001E-2</v>
      </c>
      <c r="DG410" s="4">
        <v>0.23899999999999999</v>
      </c>
      <c r="DH410" s="4">
        <v>6.2399999999999997E-2</v>
      </c>
      <c r="DI410" s="4">
        <v>8.9899999999999994E-2</v>
      </c>
      <c r="DJ410" s="4">
        <v>6.13E-2</v>
      </c>
      <c r="DK410" s="4">
        <v>-2.3E-2</v>
      </c>
      <c r="DL410" s="4">
        <v>2.7099999999999999E-2</v>
      </c>
      <c r="DM410" s="4">
        <v>-0.2752</v>
      </c>
      <c r="DN410" s="4">
        <v>-0.2752</v>
      </c>
    </row>
    <row r="411" spans="1:118" x14ac:dyDescent="0.45">
      <c r="A411" s="3" t="s">
        <v>35</v>
      </c>
      <c r="B411" t="s">
        <v>51</v>
      </c>
      <c r="C411">
        <v>981</v>
      </c>
      <c r="G411">
        <v>4359</v>
      </c>
      <c r="H411">
        <v>4743</v>
      </c>
      <c r="I411">
        <v>5801</v>
      </c>
      <c r="J411">
        <v>6269</v>
      </c>
      <c r="K411">
        <v>6808</v>
      </c>
      <c r="L411">
        <v>7209</v>
      </c>
      <c r="M411">
        <v>7215</v>
      </c>
      <c r="N411">
        <v>5780</v>
      </c>
      <c r="O411">
        <v>5687</v>
      </c>
      <c r="P411">
        <v>5041</v>
      </c>
      <c r="Q411">
        <v>5308</v>
      </c>
      <c r="R411">
        <v>4208</v>
      </c>
      <c r="S411">
        <v>4598</v>
      </c>
      <c r="T411">
        <v>3770</v>
      </c>
      <c r="U411">
        <v>3860</v>
      </c>
      <c r="V411">
        <v>4216</v>
      </c>
      <c r="W411">
        <v>5513</v>
      </c>
      <c r="X411">
        <v>5553</v>
      </c>
      <c r="Y411">
        <v>5703</v>
      </c>
      <c r="Z411">
        <v>5560</v>
      </c>
      <c r="AA411">
        <v>5765</v>
      </c>
      <c r="AB411">
        <v>5696</v>
      </c>
      <c r="AC411">
        <v>5359</v>
      </c>
      <c r="AD411">
        <v>4829</v>
      </c>
      <c r="AE411">
        <v>5217</v>
      </c>
      <c r="AF411">
        <v>4942</v>
      </c>
      <c r="AG411">
        <v>5004</v>
      </c>
      <c r="AH411">
        <v>5499</v>
      </c>
      <c r="AI411">
        <v>5867</v>
      </c>
      <c r="AJ411">
        <v>6790</v>
      </c>
      <c r="AK411">
        <v>6677</v>
      </c>
      <c r="AL411">
        <v>6505</v>
      </c>
      <c r="AM411">
        <v>6877</v>
      </c>
      <c r="AN411">
        <v>6301</v>
      </c>
      <c r="AO411">
        <v>6174</v>
      </c>
      <c r="AP411">
        <v>6263</v>
      </c>
      <c r="AQ411">
        <v>6486</v>
      </c>
      <c r="AR411">
        <v>6730</v>
      </c>
      <c r="AS411">
        <v>6967</v>
      </c>
      <c r="AT411">
        <v>7046</v>
      </c>
      <c r="AU411">
        <v>7004</v>
      </c>
      <c r="AV411">
        <v>7177</v>
      </c>
      <c r="AW411">
        <v>7246</v>
      </c>
      <c r="AX411">
        <v>6573</v>
      </c>
      <c r="AY411">
        <v>6360</v>
      </c>
      <c r="AZ411">
        <v>6299</v>
      </c>
      <c r="BA411">
        <v>5971</v>
      </c>
      <c r="BB411">
        <v>6044</v>
      </c>
      <c r="BC411">
        <v>4657</v>
      </c>
      <c r="BD411">
        <v>3042</v>
      </c>
      <c r="BE411">
        <v>3858</v>
      </c>
      <c r="BF411">
        <v>4451</v>
      </c>
      <c r="BG411">
        <v>4437</v>
      </c>
      <c r="BH411">
        <v>5389</v>
      </c>
      <c r="BI411">
        <v>5048</v>
      </c>
      <c r="BJ411">
        <v>5243</v>
      </c>
      <c r="BK411">
        <v>5405</v>
      </c>
      <c r="BL411">
        <v>5887</v>
      </c>
      <c r="BM411">
        <v>5778</v>
      </c>
      <c r="BN411">
        <v>4503</v>
      </c>
      <c r="BO411">
        <v>5354</v>
      </c>
      <c r="BP411">
        <v>5932</v>
      </c>
      <c r="BQ411">
        <v>6017</v>
      </c>
      <c r="BR411">
        <v>5885</v>
      </c>
      <c r="BS411">
        <v>6152</v>
      </c>
      <c r="BT411">
        <v>6934</v>
      </c>
      <c r="BU411">
        <v>7319</v>
      </c>
      <c r="BV411">
        <v>7806</v>
      </c>
      <c r="BW411">
        <v>8249</v>
      </c>
      <c r="BX411">
        <v>8185</v>
      </c>
      <c r="BY411">
        <v>8414</v>
      </c>
      <c r="BZ411">
        <v>8054</v>
      </c>
      <c r="CA411">
        <v>8133</v>
      </c>
      <c r="CB411">
        <v>8229</v>
      </c>
      <c r="CC411">
        <v>8659</v>
      </c>
      <c r="CD411">
        <v>8359</v>
      </c>
      <c r="CE411">
        <v>8222</v>
      </c>
      <c r="CF411">
        <v>7856</v>
      </c>
      <c r="CG411">
        <v>8829</v>
      </c>
      <c r="CH411">
        <v>8948</v>
      </c>
      <c r="CI411">
        <v>10074</v>
      </c>
      <c r="CJ411">
        <v>10470</v>
      </c>
      <c r="CK411">
        <v>10290</v>
      </c>
      <c r="CL411">
        <v>10667</v>
      </c>
      <c r="CM411">
        <v>11814</v>
      </c>
      <c r="CN411">
        <v>11010</v>
      </c>
      <c r="CO411">
        <v>10652</v>
      </c>
      <c r="CP411">
        <v>11666</v>
      </c>
      <c r="CQ411">
        <v>9857</v>
      </c>
      <c r="CR411">
        <v>10617</v>
      </c>
      <c r="CS411">
        <v>11357</v>
      </c>
      <c r="CT411">
        <v>11965</v>
      </c>
      <c r="CU411">
        <v>12969</v>
      </c>
      <c r="CV411">
        <v>9454</v>
      </c>
      <c r="CW411">
        <v>9890</v>
      </c>
      <c r="CX411">
        <v>10378</v>
      </c>
      <c r="CY411">
        <v>11767</v>
      </c>
      <c r="CZ411">
        <v>11842</v>
      </c>
      <c r="DA411">
        <v>11924</v>
      </c>
      <c r="DB411">
        <v>10900</v>
      </c>
      <c r="DC411">
        <v>11398</v>
      </c>
      <c r="DD411">
        <v>11935</v>
      </c>
      <c r="DE411">
        <v>11561</v>
      </c>
      <c r="DF411">
        <v>11691</v>
      </c>
      <c r="DG411">
        <v>13710</v>
      </c>
      <c r="DH411">
        <v>12587</v>
      </c>
      <c r="DI411">
        <v>12456</v>
      </c>
      <c r="DJ411">
        <v>12470</v>
      </c>
      <c r="DK411">
        <v>13469</v>
      </c>
      <c r="DL411">
        <v>13185</v>
      </c>
      <c r="DM411">
        <v>9789</v>
      </c>
      <c r="DN411">
        <v>12476</v>
      </c>
    </row>
    <row r="412" spans="1:118" x14ac:dyDescent="0.45">
      <c r="A412" s="3" t="s">
        <v>35</v>
      </c>
      <c r="B412" t="s">
        <v>52</v>
      </c>
      <c r="G412">
        <v>11.33</v>
      </c>
      <c r="H412">
        <v>12.38</v>
      </c>
      <c r="I412">
        <v>16.03</v>
      </c>
      <c r="J412">
        <v>16.600000000000001</v>
      </c>
      <c r="K412">
        <v>17.489999999999998</v>
      </c>
      <c r="L412">
        <v>18.18</v>
      </c>
      <c r="M412">
        <v>18.77</v>
      </c>
      <c r="N412">
        <v>19.13</v>
      </c>
      <c r="O412">
        <v>20.260000000000002</v>
      </c>
      <c r="P412">
        <v>17.18</v>
      </c>
      <c r="Q412">
        <v>20.68</v>
      </c>
      <c r="R412">
        <v>12.35</v>
      </c>
      <c r="S412">
        <v>13.95</v>
      </c>
      <c r="T412">
        <v>11.27</v>
      </c>
      <c r="U412">
        <v>10.06</v>
      </c>
      <c r="V412">
        <v>10.47</v>
      </c>
      <c r="W412">
        <v>13.41</v>
      </c>
      <c r="X412">
        <v>13.24</v>
      </c>
      <c r="Y412">
        <v>14.03</v>
      </c>
      <c r="Z412">
        <v>13.33</v>
      </c>
      <c r="AA412">
        <v>13.7</v>
      </c>
      <c r="AB412">
        <v>13.74</v>
      </c>
      <c r="AC412">
        <v>13.34</v>
      </c>
      <c r="AD412">
        <v>11.3</v>
      </c>
      <c r="AE412">
        <v>11.28</v>
      </c>
      <c r="AF412">
        <v>10.85</v>
      </c>
      <c r="AG412">
        <v>9.99</v>
      </c>
      <c r="AH412">
        <v>10.97</v>
      </c>
      <c r="AI412">
        <v>11.98</v>
      </c>
      <c r="AJ412">
        <v>13.67</v>
      </c>
      <c r="AK412">
        <v>13.34</v>
      </c>
      <c r="AL412">
        <v>12.54</v>
      </c>
      <c r="AM412">
        <v>13.18</v>
      </c>
      <c r="AN412">
        <v>11.72</v>
      </c>
      <c r="AO412">
        <v>11.1</v>
      </c>
      <c r="AP412">
        <v>11.37</v>
      </c>
      <c r="AQ412">
        <v>11.65</v>
      </c>
      <c r="AR412">
        <v>11.88</v>
      </c>
      <c r="AS412">
        <v>12.37</v>
      </c>
      <c r="AT412">
        <v>12.43</v>
      </c>
      <c r="AU412">
        <v>12.06</v>
      </c>
      <c r="AV412">
        <v>12.05</v>
      </c>
      <c r="AW412">
        <v>12</v>
      </c>
      <c r="AX412">
        <v>10.75</v>
      </c>
      <c r="AY412">
        <v>10.58</v>
      </c>
      <c r="AZ412">
        <v>10.71</v>
      </c>
      <c r="BA412">
        <v>10.19</v>
      </c>
      <c r="BB412">
        <v>11.66</v>
      </c>
      <c r="BC412">
        <v>8.4</v>
      </c>
      <c r="BD412">
        <v>5.4</v>
      </c>
      <c r="BE412">
        <v>7.83</v>
      </c>
      <c r="BF412">
        <v>8.3800000000000008</v>
      </c>
      <c r="BG412">
        <v>8.99</v>
      </c>
      <c r="BH412">
        <v>9.85</v>
      </c>
      <c r="BI412">
        <v>8.85</v>
      </c>
      <c r="BJ412">
        <v>9.0299999999999994</v>
      </c>
      <c r="BK412">
        <v>9.59</v>
      </c>
      <c r="BL412">
        <v>10.85</v>
      </c>
      <c r="BM412">
        <v>9.8699999999999992</v>
      </c>
      <c r="BN412">
        <v>7.17</v>
      </c>
      <c r="BO412">
        <v>8.9</v>
      </c>
      <c r="BP412">
        <v>9.69</v>
      </c>
      <c r="BQ412">
        <v>9.92</v>
      </c>
      <c r="BR412">
        <v>9.77</v>
      </c>
      <c r="BS412">
        <v>9.27</v>
      </c>
      <c r="BT412">
        <v>10.56</v>
      </c>
      <c r="BU412">
        <v>11.26</v>
      </c>
      <c r="BV412">
        <v>12.35</v>
      </c>
      <c r="BW412">
        <v>13.37</v>
      </c>
      <c r="BX412">
        <v>12.87</v>
      </c>
      <c r="BY412">
        <v>13.35</v>
      </c>
      <c r="BZ412">
        <v>12.69</v>
      </c>
      <c r="CA412">
        <v>12.84</v>
      </c>
      <c r="CB412">
        <v>13.13</v>
      </c>
      <c r="CC412">
        <v>13.91</v>
      </c>
      <c r="CD412">
        <v>13.05</v>
      </c>
      <c r="CE412">
        <v>13.37</v>
      </c>
      <c r="CF412">
        <v>12.4</v>
      </c>
      <c r="CG412">
        <v>13.79</v>
      </c>
      <c r="CH412">
        <v>13.98</v>
      </c>
      <c r="CI412">
        <v>15.92</v>
      </c>
      <c r="CJ412">
        <v>16.22</v>
      </c>
      <c r="CK412">
        <v>15.95</v>
      </c>
      <c r="CL412">
        <v>16.559999999999999</v>
      </c>
      <c r="CM412">
        <v>7.2</v>
      </c>
      <c r="CN412">
        <v>6.43</v>
      </c>
      <c r="CO412">
        <v>6.01</v>
      </c>
      <c r="CP412">
        <v>6.25</v>
      </c>
      <c r="CQ412">
        <v>11.85</v>
      </c>
      <c r="CR412">
        <v>12.67</v>
      </c>
      <c r="CS412">
        <v>13.75</v>
      </c>
      <c r="CT412">
        <v>14.15</v>
      </c>
      <c r="CU412">
        <v>14.98</v>
      </c>
      <c r="CV412">
        <v>10.44</v>
      </c>
      <c r="CW412">
        <v>10.86</v>
      </c>
      <c r="CX412">
        <v>11.91</v>
      </c>
      <c r="CY412">
        <v>13.58</v>
      </c>
      <c r="CZ412">
        <v>13.4</v>
      </c>
      <c r="DA412">
        <v>12.73</v>
      </c>
      <c r="DB412">
        <v>11.74</v>
      </c>
      <c r="DC412">
        <v>9.18</v>
      </c>
      <c r="DD412">
        <v>9.17</v>
      </c>
      <c r="DE412">
        <v>8.6199999999999992</v>
      </c>
      <c r="DF412">
        <v>8.6999999999999993</v>
      </c>
      <c r="DG412">
        <v>13.11</v>
      </c>
      <c r="DH412">
        <v>12.06</v>
      </c>
      <c r="DI412">
        <v>12.02</v>
      </c>
      <c r="DJ412">
        <v>10.99</v>
      </c>
      <c r="DK412">
        <v>11.8</v>
      </c>
      <c r="DL412">
        <v>10.89</v>
      </c>
      <c r="DM412">
        <v>7.27</v>
      </c>
      <c r="DN412">
        <v>10.02</v>
      </c>
    </row>
    <row r="413" spans="1:118" x14ac:dyDescent="0.45">
      <c r="A413" s="3" t="s">
        <v>35</v>
      </c>
      <c r="B413" t="s">
        <v>53</v>
      </c>
      <c r="G413">
        <v>1.75</v>
      </c>
      <c r="H413">
        <v>1.91</v>
      </c>
      <c r="I413">
        <v>2.44</v>
      </c>
      <c r="J413">
        <v>2.71</v>
      </c>
      <c r="K413">
        <v>2.85</v>
      </c>
      <c r="L413">
        <v>2.97</v>
      </c>
      <c r="M413">
        <v>2.96</v>
      </c>
      <c r="N413">
        <v>2.34</v>
      </c>
      <c r="O413">
        <v>2.2999999999999998</v>
      </c>
      <c r="P413">
        <v>1.96</v>
      </c>
      <c r="Q413">
        <v>2.14</v>
      </c>
      <c r="R413">
        <v>1.58</v>
      </c>
      <c r="S413">
        <v>1.72</v>
      </c>
      <c r="T413">
        <v>1.32</v>
      </c>
      <c r="U413">
        <v>1.33</v>
      </c>
      <c r="V413">
        <v>1.44</v>
      </c>
      <c r="W413">
        <v>1.93</v>
      </c>
      <c r="X413">
        <v>1.9</v>
      </c>
      <c r="Y413">
        <v>1.91</v>
      </c>
      <c r="Z413">
        <v>1.81</v>
      </c>
      <c r="AA413">
        <v>1.8</v>
      </c>
      <c r="AB413">
        <v>1.81</v>
      </c>
      <c r="AC413">
        <v>1.74</v>
      </c>
      <c r="AD413">
        <v>1.51</v>
      </c>
      <c r="AE413">
        <v>1.57</v>
      </c>
      <c r="AF413">
        <v>1.51</v>
      </c>
      <c r="AG413">
        <v>1.5</v>
      </c>
      <c r="AH413">
        <v>1.61</v>
      </c>
      <c r="AI413">
        <v>1.76</v>
      </c>
      <c r="AJ413">
        <v>2.02</v>
      </c>
      <c r="AK413">
        <v>1.99</v>
      </c>
      <c r="AL413">
        <v>1.91</v>
      </c>
      <c r="AM413">
        <v>2.0099999999999998</v>
      </c>
      <c r="AN413">
        <v>1.8</v>
      </c>
      <c r="AO413">
        <v>1.74</v>
      </c>
      <c r="AP413">
        <v>1.77</v>
      </c>
      <c r="AQ413">
        <v>1.85</v>
      </c>
      <c r="AR413">
        <v>1.85</v>
      </c>
      <c r="AS413">
        <v>1.87</v>
      </c>
      <c r="AT413">
        <v>1.87</v>
      </c>
      <c r="AU413">
        <v>1.83</v>
      </c>
      <c r="AV413">
        <v>1.85</v>
      </c>
      <c r="AW413">
        <v>1.84</v>
      </c>
      <c r="AX413">
        <v>1.65</v>
      </c>
      <c r="AY413">
        <v>1.6</v>
      </c>
      <c r="AZ413">
        <v>1.58</v>
      </c>
      <c r="BA413">
        <v>1.53</v>
      </c>
      <c r="BB413">
        <v>1.57</v>
      </c>
      <c r="BC413">
        <v>1.19</v>
      </c>
      <c r="BD413">
        <v>0.71</v>
      </c>
      <c r="BE413">
        <v>0.99</v>
      </c>
      <c r="BF413">
        <v>1.1599999999999999</v>
      </c>
      <c r="BG413">
        <v>1.17</v>
      </c>
      <c r="BH413">
        <v>1.38</v>
      </c>
      <c r="BI413">
        <v>1.27</v>
      </c>
      <c r="BJ413">
        <v>1.3</v>
      </c>
      <c r="BK413">
        <v>1.42</v>
      </c>
      <c r="BL413">
        <v>1.55</v>
      </c>
      <c r="BM413">
        <v>1.44</v>
      </c>
      <c r="BN413">
        <v>1.08</v>
      </c>
      <c r="BO413">
        <v>1.31</v>
      </c>
      <c r="BP413">
        <v>1.45</v>
      </c>
      <c r="BQ413">
        <v>1.44</v>
      </c>
      <c r="BR413">
        <v>1.4</v>
      </c>
      <c r="BS413">
        <v>1.37</v>
      </c>
      <c r="BT413">
        <v>1.54</v>
      </c>
      <c r="BU413">
        <v>1.62</v>
      </c>
      <c r="BV413">
        <v>1.76</v>
      </c>
      <c r="BW413">
        <v>2.02</v>
      </c>
      <c r="BX413">
        <v>1.96</v>
      </c>
      <c r="BY413">
        <v>2</v>
      </c>
      <c r="BZ413">
        <v>1.88</v>
      </c>
      <c r="CA413">
        <v>1.93</v>
      </c>
      <c r="CB413">
        <v>1.98</v>
      </c>
      <c r="CC413">
        <v>2.1</v>
      </c>
      <c r="CD413">
        <v>2.04</v>
      </c>
      <c r="CE413">
        <v>1.87</v>
      </c>
      <c r="CF413">
        <v>1.72</v>
      </c>
      <c r="CG413">
        <v>1.94</v>
      </c>
      <c r="CH413">
        <v>1.97</v>
      </c>
      <c r="CI413">
        <v>2.2200000000000002</v>
      </c>
      <c r="CJ413">
        <v>2.2799999999999998</v>
      </c>
      <c r="CK413">
        <v>2.23</v>
      </c>
      <c r="CL413">
        <v>2.29</v>
      </c>
      <c r="CM413">
        <v>2.52</v>
      </c>
      <c r="CN413">
        <v>2.29</v>
      </c>
      <c r="CO413">
        <v>2.17</v>
      </c>
      <c r="CP413">
        <v>2.27</v>
      </c>
      <c r="CQ413">
        <v>1.93</v>
      </c>
      <c r="CR413">
        <v>2.08</v>
      </c>
      <c r="CS413">
        <v>2.2400000000000002</v>
      </c>
      <c r="CT413">
        <v>2.35</v>
      </c>
      <c r="CU413">
        <v>2.52</v>
      </c>
      <c r="CV413">
        <v>1.7</v>
      </c>
      <c r="CW413">
        <v>1.72</v>
      </c>
      <c r="CX413">
        <v>1.83</v>
      </c>
      <c r="CY413">
        <v>2.1</v>
      </c>
      <c r="CZ413">
        <v>2.0499999999999998</v>
      </c>
      <c r="DA413">
        <v>1.98</v>
      </c>
      <c r="DB413">
        <v>1.8</v>
      </c>
      <c r="DC413">
        <v>1.85</v>
      </c>
      <c r="DD413">
        <v>1.94</v>
      </c>
      <c r="DE413">
        <v>1.86</v>
      </c>
      <c r="DF413">
        <v>1.87</v>
      </c>
      <c r="DG413">
        <v>2.2400000000000002</v>
      </c>
      <c r="DH413">
        <v>2.02</v>
      </c>
      <c r="DI413">
        <v>1.98</v>
      </c>
      <c r="DJ413">
        <v>1.92</v>
      </c>
      <c r="DK413">
        <v>2.1</v>
      </c>
      <c r="DL413">
        <v>1.97</v>
      </c>
      <c r="DM413">
        <v>1.34</v>
      </c>
      <c r="DN413">
        <v>1.84</v>
      </c>
    </row>
    <row r="414" spans="1:118" x14ac:dyDescent="0.45">
      <c r="A414" s="3" t="s">
        <v>35</v>
      </c>
      <c r="B414" t="s">
        <v>54</v>
      </c>
      <c r="G414">
        <v>2.16</v>
      </c>
      <c r="H414">
        <v>2.36</v>
      </c>
      <c r="I414">
        <v>2.89</v>
      </c>
      <c r="J414">
        <v>2.97</v>
      </c>
      <c r="K414">
        <v>3.06</v>
      </c>
      <c r="L414">
        <v>2.63</v>
      </c>
      <c r="M414">
        <v>2.58</v>
      </c>
      <c r="N414">
        <v>1.99</v>
      </c>
      <c r="O414">
        <v>2.19</v>
      </c>
      <c r="P414">
        <v>1.98</v>
      </c>
      <c r="Q414">
        <v>2.21</v>
      </c>
      <c r="R414">
        <v>1.71</v>
      </c>
      <c r="S414">
        <v>1.92</v>
      </c>
      <c r="T414">
        <v>1.48</v>
      </c>
      <c r="U414">
        <v>1.57</v>
      </c>
      <c r="V414">
        <v>1.68</v>
      </c>
      <c r="W414">
        <v>2.2000000000000002</v>
      </c>
      <c r="X414">
        <v>2.0699999999999998</v>
      </c>
      <c r="Y414">
        <v>2.13</v>
      </c>
      <c r="Z414">
        <v>1.92</v>
      </c>
      <c r="AA414">
        <v>1.96</v>
      </c>
      <c r="AB414">
        <v>1.99</v>
      </c>
      <c r="AC414">
        <v>1.81</v>
      </c>
      <c r="AD414">
        <v>1.43</v>
      </c>
      <c r="AE414">
        <v>1.52</v>
      </c>
      <c r="AF414">
        <v>1.42</v>
      </c>
      <c r="AG414">
        <v>1.36</v>
      </c>
      <c r="AH414">
        <v>1.46</v>
      </c>
      <c r="AI414">
        <v>1.59</v>
      </c>
      <c r="AJ414">
        <v>1.78</v>
      </c>
      <c r="AK414">
        <v>1.9</v>
      </c>
      <c r="AL414">
        <v>1.74</v>
      </c>
      <c r="AM414">
        <v>1.81</v>
      </c>
      <c r="AN414">
        <v>1.69</v>
      </c>
      <c r="AO414">
        <v>1.57</v>
      </c>
      <c r="AP414">
        <v>1.64</v>
      </c>
      <c r="AQ414">
        <v>1.68</v>
      </c>
      <c r="AR414">
        <v>1.83</v>
      </c>
      <c r="AS414">
        <v>1.95</v>
      </c>
      <c r="AT414">
        <v>1.86</v>
      </c>
      <c r="AU414">
        <v>1.81</v>
      </c>
      <c r="AV414">
        <v>1.89</v>
      </c>
      <c r="AW414">
        <v>1.97</v>
      </c>
      <c r="AX414">
        <v>1.77</v>
      </c>
      <c r="AY414">
        <v>1.68</v>
      </c>
      <c r="AZ414">
        <v>1.78</v>
      </c>
      <c r="BA414">
        <v>1.77</v>
      </c>
      <c r="BB414">
        <v>2.14</v>
      </c>
      <c r="BC414">
        <v>1.71</v>
      </c>
      <c r="BD414">
        <v>1.1200000000000001</v>
      </c>
      <c r="BE414">
        <v>1.17</v>
      </c>
      <c r="BF414">
        <v>1.08</v>
      </c>
      <c r="BG414">
        <v>1.07</v>
      </c>
      <c r="BH414">
        <v>1.21</v>
      </c>
      <c r="BI414">
        <v>1.04</v>
      </c>
      <c r="BJ414">
        <v>1.01</v>
      </c>
      <c r="BK414">
        <v>1.19</v>
      </c>
      <c r="BL414">
        <v>1.31</v>
      </c>
      <c r="BM414">
        <v>1.29</v>
      </c>
      <c r="BN414">
        <v>0.88</v>
      </c>
      <c r="BO414">
        <v>1.1499999999999999</v>
      </c>
      <c r="BP414">
        <v>1.3</v>
      </c>
      <c r="BQ414">
        <v>1.25</v>
      </c>
      <c r="BR414">
        <v>1.1399999999999999</v>
      </c>
      <c r="BS414">
        <v>1.1299999999999999</v>
      </c>
      <c r="BT414">
        <v>1.3</v>
      </c>
      <c r="BU414">
        <v>1.58</v>
      </c>
      <c r="BV414">
        <v>1.75</v>
      </c>
      <c r="BW414">
        <v>1.87</v>
      </c>
      <c r="BX414">
        <v>1.66</v>
      </c>
      <c r="BY414">
        <v>1.6</v>
      </c>
      <c r="BZ414">
        <v>1.51</v>
      </c>
      <c r="CA414">
        <v>1.48</v>
      </c>
      <c r="CB414">
        <v>1.43</v>
      </c>
      <c r="CC414">
        <v>1.71</v>
      </c>
      <c r="CD414">
        <v>1.65</v>
      </c>
      <c r="CE414">
        <v>1.74</v>
      </c>
      <c r="CF414">
        <v>1.5</v>
      </c>
      <c r="CG414">
        <v>1.53</v>
      </c>
      <c r="CH414">
        <v>1.5</v>
      </c>
      <c r="CI414">
        <v>1.92</v>
      </c>
      <c r="CJ414">
        <v>1.91</v>
      </c>
      <c r="CK414">
        <v>1.77</v>
      </c>
      <c r="CL414">
        <v>1.8</v>
      </c>
      <c r="CM414">
        <v>1.68</v>
      </c>
      <c r="CN414">
        <v>1.65</v>
      </c>
      <c r="CO414">
        <v>1.66</v>
      </c>
      <c r="CP414">
        <v>1.76</v>
      </c>
      <c r="CQ414">
        <v>1.54</v>
      </c>
      <c r="CR414">
        <v>1.5</v>
      </c>
      <c r="CS414">
        <v>1.47</v>
      </c>
      <c r="CT414">
        <v>1.43</v>
      </c>
      <c r="CU414">
        <v>1.56</v>
      </c>
      <c r="CV414">
        <v>1.19</v>
      </c>
      <c r="CW414">
        <v>1.01</v>
      </c>
      <c r="CX414">
        <v>1.03</v>
      </c>
      <c r="CY414">
        <v>1.1299999999999999</v>
      </c>
      <c r="CZ414">
        <v>1.27</v>
      </c>
      <c r="DA414">
        <v>1.1399999999999999</v>
      </c>
      <c r="DB414">
        <v>1.05</v>
      </c>
      <c r="DC414">
        <v>1.1000000000000001</v>
      </c>
      <c r="DD414">
        <v>1.45</v>
      </c>
      <c r="DE414">
        <v>1.81</v>
      </c>
      <c r="DF414">
        <v>2.23</v>
      </c>
      <c r="DG414">
        <v>2.97</v>
      </c>
      <c r="DH414">
        <v>2.76</v>
      </c>
      <c r="DI414">
        <v>2.63</v>
      </c>
      <c r="DJ414">
        <v>2.23</v>
      </c>
      <c r="DK414">
        <v>2.5499999999999998</v>
      </c>
      <c r="DL414">
        <v>2.16</v>
      </c>
      <c r="DM414">
        <v>1.45</v>
      </c>
      <c r="DN414">
        <v>1.91</v>
      </c>
    </row>
    <row r="415" spans="1:118" x14ac:dyDescent="0.45">
      <c r="A415" s="3" t="s">
        <v>35</v>
      </c>
      <c r="B415" t="s">
        <v>55</v>
      </c>
      <c r="G415">
        <v>11.19</v>
      </c>
      <c r="H415">
        <v>12.11</v>
      </c>
      <c r="I415">
        <v>13.29</v>
      </c>
      <c r="J415">
        <v>15.87</v>
      </c>
      <c r="K415">
        <v>14.58</v>
      </c>
      <c r="L415">
        <v>16.38</v>
      </c>
      <c r="M415">
        <v>17.78</v>
      </c>
      <c r="N415">
        <v>14.72</v>
      </c>
      <c r="O415">
        <v>12.89</v>
      </c>
      <c r="P415">
        <v>10.94</v>
      </c>
      <c r="Q415">
        <v>11.83</v>
      </c>
      <c r="R415">
        <v>8.5399999999999991</v>
      </c>
      <c r="S415">
        <v>7.48</v>
      </c>
      <c r="T415">
        <v>5.63</v>
      </c>
      <c r="U415">
        <v>5.62</v>
      </c>
      <c r="V415">
        <v>5.97</v>
      </c>
      <c r="W415">
        <v>9.3800000000000008</v>
      </c>
      <c r="X415">
        <v>8.44</v>
      </c>
      <c r="Y415">
        <v>9.8000000000000007</v>
      </c>
      <c r="Z415">
        <v>7.64</v>
      </c>
      <c r="AA415">
        <v>7.94</v>
      </c>
      <c r="AB415">
        <v>8.08</v>
      </c>
      <c r="AC415">
        <v>6.34</v>
      </c>
      <c r="AD415">
        <v>6.54</v>
      </c>
      <c r="AE415">
        <v>6.67</v>
      </c>
      <c r="AF415">
        <v>6.23</v>
      </c>
      <c r="AG415">
        <v>6.4</v>
      </c>
      <c r="AH415">
        <v>6.64</v>
      </c>
      <c r="AI415">
        <v>6.96</v>
      </c>
      <c r="AJ415">
        <v>8.27</v>
      </c>
      <c r="AK415">
        <v>8</v>
      </c>
      <c r="AL415">
        <v>7.48</v>
      </c>
      <c r="AM415">
        <v>8.09</v>
      </c>
      <c r="AN415">
        <v>6.85</v>
      </c>
      <c r="AO415">
        <v>6.57</v>
      </c>
      <c r="AP415">
        <v>6.53</v>
      </c>
      <c r="AQ415">
        <v>6.75</v>
      </c>
      <c r="AR415">
        <v>7.36</v>
      </c>
      <c r="AS415">
        <v>7.39</v>
      </c>
      <c r="AT415">
        <v>7.37</v>
      </c>
      <c r="AU415">
        <v>7.24</v>
      </c>
      <c r="AV415">
        <v>7.14</v>
      </c>
      <c r="AW415">
        <v>7.4</v>
      </c>
      <c r="AX415">
        <v>6.91</v>
      </c>
      <c r="AY415">
        <v>6.71</v>
      </c>
      <c r="AZ415">
        <v>6.71</v>
      </c>
      <c r="BA415">
        <v>6.42</v>
      </c>
      <c r="BB415">
        <v>6.57</v>
      </c>
      <c r="BC415">
        <v>5.27</v>
      </c>
      <c r="BD415">
        <v>3.13</v>
      </c>
      <c r="BE415">
        <v>4.63</v>
      </c>
      <c r="BF415">
        <v>5.14</v>
      </c>
      <c r="BG415">
        <v>3.75</v>
      </c>
      <c r="BH415">
        <v>4.2</v>
      </c>
      <c r="BI415">
        <v>3.76</v>
      </c>
      <c r="BJ415">
        <v>3.81</v>
      </c>
      <c r="BK415">
        <v>4.6900000000000004</v>
      </c>
      <c r="BL415">
        <v>5.0999999999999996</v>
      </c>
      <c r="BM415">
        <v>4.87</v>
      </c>
      <c r="BN415">
        <v>3.81</v>
      </c>
      <c r="BO415">
        <v>5.16</v>
      </c>
      <c r="BP415">
        <v>5.94</v>
      </c>
      <c r="BQ415">
        <v>5.87</v>
      </c>
      <c r="BR415">
        <v>5.65</v>
      </c>
      <c r="BS415">
        <v>5.23</v>
      </c>
      <c r="BT415">
        <v>5.93</v>
      </c>
      <c r="BU415">
        <v>6.12</v>
      </c>
      <c r="BV415">
        <v>6.55</v>
      </c>
      <c r="BW415">
        <v>6.37</v>
      </c>
      <c r="BX415">
        <v>6.4</v>
      </c>
      <c r="BY415">
        <v>7</v>
      </c>
      <c r="BZ415">
        <v>7.04</v>
      </c>
      <c r="CA415">
        <v>8.16</v>
      </c>
      <c r="CB415">
        <v>8.14</v>
      </c>
      <c r="CC415">
        <v>8.3000000000000007</v>
      </c>
      <c r="CD415">
        <v>7.64</v>
      </c>
      <c r="CE415">
        <v>6.51</v>
      </c>
      <c r="CF415">
        <v>5.73</v>
      </c>
      <c r="CG415">
        <v>6.01</v>
      </c>
      <c r="CH415">
        <v>5.69</v>
      </c>
      <c r="CI415">
        <v>6.37</v>
      </c>
      <c r="CJ415">
        <v>6.07</v>
      </c>
      <c r="CK415">
        <v>5.94</v>
      </c>
      <c r="CL415">
        <v>6.28</v>
      </c>
      <c r="CM415">
        <v>7.43</v>
      </c>
      <c r="CN415">
        <v>7.26</v>
      </c>
      <c r="CO415">
        <v>7.25</v>
      </c>
      <c r="CP415">
        <v>7.84</v>
      </c>
      <c r="CQ415">
        <v>6.74</v>
      </c>
      <c r="CR415">
        <v>7.07</v>
      </c>
      <c r="CS415">
        <v>7.57</v>
      </c>
      <c r="CT415">
        <v>7.9</v>
      </c>
      <c r="CU415">
        <v>8.6199999999999992</v>
      </c>
      <c r="CV415">
        <v>6.24</v>
      </c>
      <c r="CW415">
        <v>5.62</v>
      </c>
      <c r="CX415">
        <v>6.21</v>
      </c>
      <c r="CY415">
        <v>6.93</v>
      </c>
      <c r="CZ415">
        <v>6.85</v>
      </c>
      <c r="DA415">
        <v>7.2</v>
      </c>
      <c r="DB415">
        <v>6.4</v>
      </c>
      <c r="DC415">
        <v>6.76</v>
      </c>
      <c r="DD415">
        <v>6.97</v>
      </c>
      <c r="DE415">
        <v>6.86</v>
      </c>
      <c r="DF415">
        <v>6.94</v>
      </c>
      <c r="DG415">
        <v>8.41</v>
      </c>
      <c r="DH415">
        <v>7.21</v>
      </c>
      <c r="DI415">
        <v>7.02</v>
      </c>
      <c r="DJ415">
        <v>7.27</v>
      </c>
      <c r="DK415">
        <v>8</v>
      </c>
      <c r="DL415">
        <v>8.35</v>
      </c>
      <c r="DM415">
        <v>5.61</v>
      </c>
      <c r="DN415">
        <v>7.38</v>
      </c>
    </row>
    <row r="416" spans="1:118" x14ac:dyDescent="0.45">
      <c r="A416" s="3" t="s">
        <v>35</v>
      </c>
      <c r="B416" t="s">
        <v>56</v>
      </c>
      <c r="G416">
        <v>10.77</v>
      </c>
      <c r="H416">
        <v>11.67</v>
      </c>
      <c r="I416">
        <v>12.83</v>
      </c>
      <c r="J416">
        <v>15.7</v>
      </c>
      <c r="K416">
        <v>14.41</v>
      </c>
      <c r="L416">
        <v>16.2</v>
      </c>
      <c r="M416">
        <v>17.670000000000002</v>
      </c>
      <c r="N416">
        <v>14.57</v>
      </c>
      <c r="O416">
        <v>12.72</v>
      </c>
      <c r="P416">
        <v>10.78</v>
      </c>
      <c r="Q416">
        <v>11.74</v>
      </c>
      <c r="R416">
        <v>8.5</v>
      </c>
      <c r="S416">
        <v>7.47</v>
      </c>
      <c r="T416">
        <v>5.63</v>
      </c>
      <c r="U416">
        <v>5.56</v>
      </c>
      <c r="V416">
        <v>5.91</v>
      </c>
      <c r="W416">
        <v>9.2899999999999991</v>
      </c>
      <c r="X416">
        <v>8.36</v>
      </c>
      <c r="Y416">
        <v>9.77</v>
      </c>
      <c r="Z416">
        <v>7.63</v>
      </c>
      <c r="AA416">
        <v>7.91</v>
      </c>
      <c r="AB416">
        <v>8.0500000000000007</v>
      </c>
      <c r="AC416">
        <v>6.32</v>
      </c>
      <c r="AD416">
        <v>6.51</v>
      </c>
      <c r="AE416">
        <v>6.65</v>
      </c>
      <c r="AF416">
        <v>6.21</v>
      </c>
      <c r="AG416">
        <v>6.38</v>
      </c>
      <c r="AH416">
        <v>6.62</v>
      </c>
      <c r="AI416">
        <v>6.96</v>
      </c>
      <c r="AJ416">
        <v>8.26</v>
      </c>
      <c r="AK416">
        <v>8</v>
      </c>
      <c r="AL416">
        <v>7.47</v>
      </c>
      <c r="AM416">
        <v>8.0500000000000007</v>
      </c>
      <c r="AN416">
        <v>6.82</v>
      </c>
      <c r="AO416">
        <v>6.54</v>
      </c>
      <c r="AP416">
        <v>6.5</v>
      </c>
      <c r="AQ416">
        <v>6.73</v>
      </c>
      <c r="AR416">
        <v>7.33</v>
      </c>
      <c r="AS416">
        <v>7.34</v>
      </c>
      <c r="AT416">
        <v>7.31</v>
      </c>
      <c r="AU416">
        <v>7.23</v>
      </c>
      <c r="AV416">
        <v>7.12</v>
      </c>
      <c r="AW416">
        <v>7.38</v>
      </c>
      <c r="AX416">
        <v>6.85</v>
      </c>
      <c r="AY416">
        <v>6.56</v>
      </c>
      <c r="AZ416">
        <v>6.54</v>
      </c>
      <c r="BA416">
        <v>6.27</v>
      </c>
      <c r="BB416">
        <v>6.45</v>
      </c>
      <c r="BC416">
        <v>5.2</v>
      </c>
      <c r="BD416">
        <v>3.1</v>
      </c>
      <c r="BE416">
        <v>4.59</v>
      </c>
      <c r="BF416">
        <v>5.09</v>
      </c>
      <c r="BG416">
        <v>3.73</v>
      </c>
      <c r="BH416">
        <v>4.18</v>
      </c>
      <c r="BI416">
        <v>3.75</v>
      </c>
      <c r="BJ416">
        <v>3.79</v>
      </c>
      <c r="BK416">
        <v>4.6500000000000004</v>
      </c>
      <c r="BL416">
        <v>5.05</v>
      </c>
      <c r="BM416">
        <v>4.8499999999999996</v>
      </c>
      <c r="BN416">
        <v>3.78</v>
      </c>
      <c r="BO416">
        <v>5.15</v>
      </c>
      <c r="BP416">
        <v>5.92</v>
      </c>
      <c r="BQ416">
        <v>5.83</v>
      </c>
      <c r="BR416">
        <v>5.61</v>
      </c>
      <c r="BS416">
        <v>5.2</v>
      </c>
      <c r="BT416">
        <v>5.9</v>
      </c>
      <c r="BU416">
        <v>6.1</v>
      </c>
      <c r="BV416">
        <v>6.52</v>
      </c>
      <c r="BW416">
        <v>6.31</v>
      </c>
      <c r="BX416">
        <v>6.31</v>
      </c>
      <c r="BY416">
        <v>6.88</v>
      </c>
      <c r="BZ416">
        <v>6.89</v>
      </c>
      <c r="CA416">
        <v>8.06</v>
      </c>
      <c r="CB416">
        <v>8.0299999999999994</v>
      </c>
      <c r="CC416">
        <v>8.16</v>
      </c>
      <c r="CD416">
        <v>7.43</v>
      </c>
      <c r="CE416">
        <v>6.29</v>
      </c>
      <c r="CF416">
        <v>5.56</v>
      </c>
      <c r="CG416">
        <v>5.87</v>
      </c>
      <c r="CH416">
        <v>5.62</v>
      </c>
      <c r="CI416">
        <v>6.26</v>
      </c>
      <c r="CJ416">
        <v>5.97</v>
      </c>
      <c r="CK416">
        <v>5.84</v>
      </c>
      <c r="CL416">
        <v>6.16</v>
      </c>
      <c r="CM416">
        <v>7.33</v>
      </c>
      <c r="CN416">
        <v>7.11</v>
      </c>
      <c r="CO416">
        <v>7.08</v>
      </c>
      <c r="CP416">
        <v>7.63</v>
      </c>
      <c r="CQ416">
        <v>6.51</v>
      </c>
      <c r="CR416">
        <v>6.85</v>
      </c>
      <c r="CS416">
        <v>7.3</v>
      </c>
      <c r="CT416">
        <v>7.62</v>
      </c>
      <c r="CU416">
        <v>8.36</v>
      </c>
      <c r="CV416">
        <v>6.03</v>
      </c>
      <c r="CW416">
        <v>5.46</v>
      </c>
      <c r="CX416">
        <v>6.03</v>
      </c>
      <c r="CY416">
        <v>6.73</v>
      </c>
      <c r="CZ416">
        <v>6.63</v>
      </c>
      <c r="DA416">
        <v>6.97</v>
      </c>
      <c r="DB416">
        <v>6.21</v>
      </c>
      <c r="DC416">
        <v>6.58</v>
      </c>
      <c r="DD416">
        <v>6.83</v>
      </c>
      <c r="DE416">
        <v>6.73</v>
      </c>
      <c r="DF416">
        <v>6.8</v>
      </c>
      <c r="DG416">
        <v>8.24</v>
      </c>
      <c r="DH416">
        <v>7.07</v>
      </c>
      <c r="DI416">
        <v>6.83</v>
      </c>
      <c r="DJ416">
        <v>7.05</v>
      </c>
      <c r="DK416">
        <v>7.73</v>
      </c>
      <c r="DL416">
        <v>8.0399999999999991</v>
      </c>
      <c r="DM416">
        <v>5.41</v>
      </c>
      <c r="DN416">
        <v>7.11</v>
      </c>
    </row>
    <row r="417" spans="1:118" x14ac:dyDescent="0.45">
      <c r="A417" s="3" t="s">
        <v>35</v>
      </c>
      <c r="B417" t="s">
        <v>57</v>
      </c>
      <c r="C417">
        <v>0.62</v>
      </c>
      <c r="G417">
        <v>0.51</v>
      </c>
      <c r="H417">
        <v>0.54</v>
      </c>
      <c r="I417">
        <v>0.51</v>
      </c>
      <c r="J417">
        <v>0.47</v>
      </c>
      <c r="K417">
        <v>0.47</v>
      </c>
      <c r="L417">
        <v>0.34</v>
      </c>
      <c r="M417">
        <v>0.33</v>
      </c>
      <c r="N417">
        <v>0.28999999999999998</v>
      </c>
      <c r="O417">
        <v>0.33</v>
      </c>
      <c r="P417">
        <v>0.37</v>
      </c>
      <c r="Q417">
        <v>0.37</v>
      </c>
      <c r="R417">
        <v>0.39</v>
      </c>
      <c r="S417">
        <v>0.4</v>
      </c>
      <c r="T417">
        <v>0.38</v>
      </c>
      <c r="U417">
        <v>0.35</v>
      </c>
      <c r="V417">
        <v>0.32</v>
      </c>
      <c r="W417">
        <v>0.32</v>
      </c>
      <c r="X417">
        <v>0.28000000000000003</v>
      </c>
      <c r="Y417">
        <v>0.28000000000000003</v>
      </c>
      <c r="Z417">
        <v>0.28000000000000003</v>
      </c>
      <c r="AA417">
        <v>0.35</v>
      </c>
      <c r="AB417">
        <v>0.31</v>
      </c>
      <c r="AC417">
        <v>0.28000000000000003</v>
      </c>
      <c r="AD417">
        <v>0.26</v>
      </c>
      <c r="AE417">
        <v>0.31</v>
      </c>
      <c r="AF417">
        <v>0.26</v>
      </c>
      <c r="AG417">
        <v>0.22</v>
      </c>
      <c r="AH417">
        <v>0.27</v>
      </c>
      <c r="AI417">
        <v>0.22</v>
      </c>
      <c r="AJ417">
        <v>0.23</v>
      </c>
      <c r="AK417">
        <v>0.22</v>
      </c>
      <c r="AL417">
        <v>0.2</v>
      </c>
      <c r="AM417">
        <v>0.21</v>
      </c>
      <c r="AN417">
        <v>0.23</v>
      </c>
      <c r="AO417">
        <v>0.22</v>
      </c>
      <c r="AP417">
        <v>0.23</v>
      </c>
      <c r="AQ417">
        <v>0.21</v>
      </c>
      <c r="AR417">
        <v>0.26</v>
      </c>
      <c r="AS417">
        <v>0.28000000000000003</v>
      </c>
      <c r="AT417">
        <v>0.25</v>
      </c>
      <c r="AU417">
        <v>0.22</v>
      </c>
      <c r="AV417">
        <v>0.22</v>
      </c>
      <c r="AW417">
        <v>0.27</v>
      </c>
      <c r="AX417">
        <v>0.25</v>
      </c>
      <c r="AY417">
        <v>0.24</v>
      </c>
      <c r="AZ417">
        <v>0.27</v>
      </c>
      <c r="BA417">
        <v>0.24</v>
      </c>
      <c r="BB417">
        <v>0.35</v>
      </c>
      <c r="BC417">
        <v>0.41</v>
      </c>
      <c r="BD417">
        <v>0.44</v>
      </c>
      <c r="BE417">
        <v>0.43</v>
      </c>
      <c r="BF417">
        <v>0.31</v>
      </c>
      <c r="BG417">
        <v>0.3</v>
      </c>
      <c r="BH417">
        <v>0.27</v>
      </c>
      <c r="BI417">
        <v>0.25</v>
      </c>
      <c r="BJ417">
        <v>0.23</v>
      </c>
      <c r="BK417">
        <v>0.25</v>
      </c>
      <c r="BL417">
        <v>0.25</v>
      </c>
      <c r="BM417">
        <v>0.26</v>
      </c>
      <c r="BN417">
        <v>0.24</v>
      </c>
      <c r="BO417">
        <v>0.26</v>
      </c>
      <c r="BP417">
        <v>0.26</v>
      </c>
      <c r="BQ417">
        <v>0.28000000000000003</v>
      </c>
      <c r="BR417">
        <v>0.3</v>
      </c>
      <c r="BS417">
        <v>0.3</v>
      </c>
      <c r="BT417">
        <v>0.32</v>
      </c>
      <c r="BU417">
        <v>0.35</v>
      </c>
      <c r="BV417">
        <v>0.32</v>
      </c>
      <c r="BW417">
        <v>0.32</v>
      </c>
      <c r="BX417">
        <v>0.3</v>
      </c>
      <c r="BY417">
        <v>0.28000000000000003</v>
      </c>
      <c r="BZ417">
        <v>0.28000000000000003</v>
      </c>
      <c r="CA417">
        <v>0.26</v>
      </c>
      <c r="CB417">
        <v>0.26</v>
      </c>
      <c r="CC417">
        <v>0.32</v>
      </c>
      <c r="CD417">
        <v>0.32</v>
      </c>
      <c r="CE417">
        <v>0.3</v>
      </c>
      <c r="CF417">
        <v>0.3</v>
      </c>
      <c r="CG417">
        <v>0.28999999999999998</v>
      </c>
      <c r="CH417">
        <v>0.28000000000000003</v>
      </c>
      <c r="CI417">
        <v>0.31</v>
      </c>
      <c r="CJ417">
        <v>0.31</v>
      </c>
      <c r="CK417">
        <v>0.28000000000000003</v>
      </c>
      <c r="CL417">
        <v>0.28000000000000003</v>
      </c>
      <c r="CM417">
        <v>0.23</v>
      </c>
      <c r="CN417">
        <v>0.26</v>
      </c>
      <c r="CO417">
        <v>0.27</v>
      </c>
      <c r="CP417">
        <v>0.36</v>
      </c>
      <c r="CQ417">
        <v>0.31</v>
      </c>
      <c r="CR417">
        <v>0.27</v>
      </c>
      <c r="CS417">
        <v>0.24</v>
      </c>
      <c r="CT417">
        <v>0.22</v>
      </c>
      <c r="CU417">
        <v>0.23</v>
      </c>
      <c r="CV417">
        <v>0.28000000000000003</v>
      </c>
      <c r="CW417">
        <v>0.27</v>
      </c>
      <c r="CX417">
        <v>0.24</v>
      </c>
      <c r="CY417">
        <v>0.22</v>
      </c>
      <c r="CZ417">
        <v>0.25</v>
      </c>
      <c r="DA417">
        <v>0.26</v>
      </c>
      <c r="DB417">
        <v>0.23</v>
      </c>
      <c r="DC417">
        <v>0.23</v>
      </c>
      <c r="DD417">
        <v>0.3</v>
      </c>
      <c r="DE417">
        <v>0.4</v>
      </c>
      <c r="DF417">
        <v>0.47</v>
      </c>
      <c r="DG417">
        <v>0.53</v>
      </c>
      <c r="DH417">
        <v>0.56000000000000005</v>
      </c>
      <c r="DI417">
        <v>0.52</v>
      </c>
      <c r="DJ417">
        <v>0.49</v>
      </c>
      <c r="DK417">
        <v>0.47</v>
      </c>
      <c r="DL417">
        <v>0.47</v>
      </c>
      <c r="DM417">
        <v>0.44</v>
      </c>
      <c r="DN417">
        <v>0.44</v>
      </c>
    </row>
    <row r="418" spans="1:118" x14ac:dyDescent="0.45">
      <c r="A418" s="3" t="s">
        <v>35</v>
      </c>
      <c r="B418" t="s">
        <v>58</v>
      </c>
      <c r="D418">
        <v>7.1</v>
      </c>
      <c r="E418">
        <v>7.84</v>
      </c>
      <c r="F418">
        <v>7.79</v>
      </c>
      <c r="G418">
        <v>5.73</v>
      </c>
      <c r="H418">
        <v>7.76</v>
      </c>
      <c r="I418">
        <v>7.34</v>
      </c>
      <c r="J418">
        <v>8.58</v>
      </c>
      <c r="K418">
        <v>8.17</v>
      </c>
      <c r="L418">
        <v>8.33</v>
      </c>
      <c r="M418">
        <v>8.6999999999999993</v>
      </c>
      <c r="N418">
        <v>4.24</v>
      </c>
      <c r="O418">
        <v>11.53</v>
      </c>
      <c r="P418">
        <v>12.04</v>
      </c>
      <c r="Q418">
        <v>5.23</v>
      </c>
      <c r="R418">
        <v>9.35</v>
      </c>
      <c r="S418">
        <v>8.61</v>
      </c>
      <c r="T418">
        <v>10.81</v>
      </c>
      <c r="U418">
        <v>9.98</v>
      </c>
      <c r="V418">
        <v>12.17</v>
      </c>
      <c r="W418">
        <v>11.72</v>
      </c>
      <c r="X418">
        <v>12.9</v>
      </c>
      <c r="Y418">
        <v>11.77</v>
      </c>
      <c r="Z418">
        <v>16.239999999999998</v>
      </c>
      <c r="AA418">
        <v>13.79</v>
      </c>
      <c r="AB418">
        <v>21.27</v>
      </c>
      <c r="AC418">
        <v>14</v>
      </c>
      <c r="AD418">
        <v>16.600000000000001</v>
      </c>
      <c r="AE418">
        <v>7.71</v>
      </c>
      <c r="AF418">
        <v>11.8</v>
      </c>
      <c r="AG418">
        <v>12.84</v>
      </c>
      <c r="AH418">
        <v>12.74</v>
      </c>
      <c r="AI418">
        <v>13.17</v>
      </c>
      <c r="AJ418">
        <v>13.51</v>
      </c>
      <c r="AK418">
        <v>13.31</v>
      </c>
      <c r="AL418">
        <v>14.48</v>
      </c>
      <c r="AM418">
        <v>13.25</v>
      </c>
      <c r="AN418">
        <v>13.16</v>
      </c>
      <c r="AO418">
        <v>14.2</v>
      </c>
      <c r="AP418">
        <v>12.87</v>
      </c>
      <c r="AQ418">
        <v>11.82</v>
      </c>
      <c r="AR418">
        <v>12.51</v>
      </c>
      <c r="AS418">
        <v>12</v>
      </c>
      <c r="AT418">
        <v>9.83</v>
      </c>
      <c r="AU418">
        <v>12.42</v>
      </c>
      <c r="AV418">
        <v>12.84</v>
      </c>
      <c r="AW418">
        <v>12.61</v>
      </c>
      <c r="AX418">
        <v>12.47</v>
      </c>
      <c r="AY418">
        <v>13.29</v>
      </c>
      <c r="AZ418">
        <v>12.03</v>
      </c>
      <c r="BA418">
        <v>13.46</v>
      </c>
      <c r="BB418">
        <v>7.81</v>
      </c>
      <c r="BC418">
        <v>11.89</v>
      </c>
      <c r="BD418">
        <v>9.06</v>
      </c>
      <c r="BE418">
        <v>11.75</v>
      </c>
      <c r="BF418">
        <v>8.18</v>
      </c>
      <c r="BG418">
        <v>9.85</v>
      </c>
      <c r="BH418">
        <v>10.52</v>
      </c>
      <c r="BI418">
        <v>10.94</v>
      </c>
      <c r="BJ418">
        <v>10.83</v>
      </c>
      <c r="BK418">
        <v>11.18</v>
      </c>
      <c r="BL418">
        <v>8.5500000000000007</v>
      </c>
      <c r="BM418">
        <v>11.77</v>
      </c>
      <c r="BN418">
        <v>10.75</v>
      </c>
      <c r="BO418">
        <v>10.07</v>
      </c>
      <c r="BP418">
        <v>9.65</v>
      </c>
      <c r="BQ418">
        <v>10.49</v>
      </c>
      <c r="BR418">
        <v>10.51</v>
      </c>
      <c r="BS418">
        <v>11.33</v>
      </c>
      <c r="BT418">
        <v>9.2899999999999991</v>
      </c>
      <c r="BU418">
        <v>10.26</v>
      </c>
      <c r="BV418">
        <v>10.7</v>
      </c>
      <c r="BW418">
        <v>12.52</v>
      </c>
      <c r="BX418">
        <v>11.37</v>
      </c>
      <c r="BY418">
        <v>11.18</v>
      </c>
      <c r="BZ418">
        <v>11.35</v>
      </c>
      <c r="CA418">
        <v>12.11</v>
      </c>
      <c r="CB418">
        <v>10.72</v>
      </c>
      <c r="CC418">
        <v>11.01</v>
      </c>
      <c r="CD418">
        <v>11.94</v>
      </c>
      <c r="CE418">
        <v>10.87</v>
      </c>
      <c r="CF418">
        <v>10.6</v>
      </c>
      <c r="CG418">
        <v>9.59</v>
      </c>
      <c r="CH418">
        <v>11.37</v>
      </c>
      <c r="CI418">
        <v>10.11</v>
      </c>
      <c r="CJ418">
        <v>10.09</v>
      </c>
      <c r="CK418">
        <v>10.54</v>
      </c>
      <c r="CL418">
        <v>11.52</v>
      </c>
      <c r="CM418">
        <v>10.97</v>
      </c>
      <c r="CN418">
        <v>10.84</v>
      </c>
      <c r="CO418">
        <v>11.12</v>
      </c>
      <c r="CP418">
        <v>10.82</v>
      </c>
      <c r="CQ418">
        <v>9.6300000000000008</v>
      </c>
      <c r="CR418">
        <v>11.72</v>
      </c>
      <c r="CS418">
        <v>11.67</v>
      </c>
      <c r="CT418">
        <v>12.73</v>
      </c>
      <c r="CU418">
        <v>12.08</v>
      </c>
      <c r="CV418">
        <v>10.75</v>
      </c>
      <c r="CW418">
        <v>10.3</v>
      </c>
      <c r="CX418">
        <v>11.68</v>
      </c>
      <c r="CY418">
        <v>12.68</v>
      </c>
      <c r="CZ418">
        <v>11.33</v>
      </c>
      <c r="DA418">
        <v>12.27</v>
      </c>
      <c r="DB418">
        <v>12.05</v>
      </c>
      <c r="DC418">
        <v>30.5</v>
      </c>
      <c r="DD418">
        <v>15.75</v>
      </c>
      <c r="DE418">
        <v>13.66</v>
      </c>
      <c r="DF418">
        <v>10.8</v>
      </c>
      <c r="DG418">
        <v>13.03</v>
      </c>
      <c r="DH418">
        <v>12.03</v>
      </c>
      <c r="DI418">
        <v>11.25</v>
      </c>
      <c r="DJ418">
        <v>13.28</v>
      </c>
      <c r="DK418">
        <v>14.11</v>
      </c>
      <c r="DL418">
        <v>12</v>
      </c>
      <c r="DM418">
        <v>11.26</v>
      </c>
      <c r="DN418">
        <v>12.58</v>
      </c>
    </row>
    <row r="419" spans="1:118" x14ac:dyDescent="0.45">
      <c r="A419" s="3" t="s">
        <v>35</v>
      </c>
      <c r="B419" t="s">
        <v>59</v>
      </c>
      <c r="G419" s="4">
        <v>0.12280000000000001</v>
      </c>
      <c r="H419" s="4">
        <v>0.12</v>
      </c>
      <c r="I419" s="4">
        <v>0.1153</v>
      </c>
      <c r="J419" s="4">
        <v>0.1118</v>
      </c>
      <c r="K419" s="4">
        <v>0.12429999999999999</v>
      </c>
      <c r="L419" s="4">
        <v>0.11</v>
      </c>
      <c r="M419" s="4">
        <v>0.1069</v>
      </c>
      <c r="N419" s="4">
        <v>9.0899999999999995E-2</v>
      </c>
      <c r="O419" s="4">
        <v>9.7699999999999995E-2</v>
      </c>
      <c r="P419" s="4">
        <v>0.1002</v>
      </c>
      <c r="Q419" s="4">
        <v>9.2499999999999999E-2</v>
      </c>
      <c r="R419" s="4">
        <v>0.1116</v>
      </c>
      <c r="S419" s="4">
        <v>0.1094</v>
      </c>
      <c r="T419" s="4">
        <v>0.10979999999999999</v>
      </c>
      <c r="U419" s="4">
        <v>0.13089999999999999</v>
      </c>
      <c r="V419" s="4">
        <v>0.1368</v>
      </c>
      <c r="W419" s="4">
        <v>0.13950000000000001</v>
      </c>
      <c r="X419" s="4">
        <v>0.1363</v>
      </c>
      <c r="Y419" s="4">
        <v>0.13689999999999999</v>
      </c>
      <c r="Z419" s="4">
        <v>0.12970000000000001</v>
      </c>
      <c r="AA419" s="4">
        <v>0.1207</v>
      </c>
      <c r="AB419" s="4">
        <v>0.124</v>
      </c>
      <c r="AC419" s="4">
        <v>0.11409999999999999</v>
      </c>
      <c r="AD419" s="4">
        <v>0.1081</v>
      </c>
      <c r="AE419" s="4">
        <v>0.11070000000000001</v>
      </c>
      <c r="AF419" s="4">
        <v>0.1135</v>
      </c>
      <c r="AG419" s="4">
        <v>0.12189999999999999</v>
      </c>
      <c r="AH419" s="4">
        <v>0.1145</v>
      </c>
      <c r="AI419" s="4">
        <v>0.1178</v>
      </c>
      <c r="AJ419" s="4">
        <v>0.1158</v>
      </c>
      <c r="AK419" s="4">
        <v>0.1275</v>
      </c>
      <c r="AL419" s="4">
        <v>0.126</v>
      </c>
      <c r="AM419" s="4">
        <v>0.1235</v>
      </c>
      <c r="AN419" s="4">
        <v>0.12670000000000001</v>
      </c>
      <c r="AO419" s="4">
        <v>0.12559999999999999</v>
      </c>
      <c r="AP419" s="4">
        <v>0.1273</v>
      </c>
      <c r="AQ419" s="4">
        <v>0.1288</v>
      </c>
      <c r="AR419" s="4">
        <v>0.13339999999999999</v>
      </c>
      <c r="AS419" s="4">
        <v>0.13370000000000001</v>
      </c>
      <c r="AT419" s="4">
        <v>0.1313</v>
      </c>
      <c r="AU419" s="4">
        <v>0.1343</v>
      </c>
      <c r="AV419" s="4">
        <v>0.14080000000000001</v>
      </c>
      <c r="AW419" s="4">
        <v>0.14180000000000001</v>
      </c>
      <c r="AX419" s="4">
        <v>0.14360000000000001</v>
      </c>
      <c r="AY419" s="4">
        <v>0.13869999999999999</v>
      </c>
      <c r="AZ419" s="4">
        <v>0.14149999999999999</v>
      </c>
      <c r="BA419" s="4">
        <v>0.15179999999999999</v>
      </c>
      <c r="BB419" s="4">
        <v>0.14879999999999999</v>
      </c>
      <c r="BC419" s="4">
        <v>0.15310000000000001</v>
      </c>
      <c r="BD419" s="4">
        <v>0.15310000000000001</v>
      </c>
      <c r="BE419" s="4">
        <v>0.1108</v>
      </c>
      <c r="BF419" s="4">
        <v>0.1052</v>
      </c>
      <c r="BG419" s="4">
        <v>0.1007</v>
      </c>
      <c r="BH419" s="4">
        <v>0.1048</v>
      </c>
      <c r="BI419" s="4">
        <v>0.1013</v>
      </c>
      <c r="BJ419" s="4">
        <v>0.10050000000000001</v>
      </c>
      <c r="BK419" s="4">
        <v>0.11020000000000001</v>
      </c>
      <c r="BL419" s="4">
        <v>0.1081</v>
      </c>
      <c r="BM419" s="4">
        <v>0.1167</v>
      </c>
      <c r="BN419" s="4">
        <v>0.10780000000000001</v>
      </c>
      <c r="BO419" s="4">
        <v>0.113</v>
      </c>
      <c r="BP419" s="4">
        <v>0.1174</v>
      </c>
      <c r="BQ419" s="4">
        <v>0.1089</v>
      </c>
      <c r="BR419" s="4">
        <v>9.9400000000000002E-2</v>
      </c>
      <c r="BS419" s="4">
        <v>0.1032</v>
      </c>
      <c r="BT419" s="4">
        <v>0.1036</v>
      </c>
      <c r="BU419" s="4">
        <v>0.1148</v>
      </c>
      <c r="BV419" s="4">
        <v>0.11890000000000001</v>
      </c>
      <c r="BW419" s="4">
        <v>0.114</v>
      </c>
      <c r="BX419" s="4">
        <v>0.1067</v>
      </c>
      <c r="BY419" s="4">
        <v>9.98E-2</v>
      </c>
      <c r="BZ419" s="4">
        <v>9.9099999999999994E-2</v>
      </c>
      <c r="CA419" s="4">
        <v>9.8599999999999993E-2</v>
      </c>
      <c r="CB419" s="4">
        <v>9.4299999999999995E-2</v>
      </c>
      <c r="CC419" s="4">
        <v>0.1017</v>
      </c>
      <c r="CD419" s="4">
        <v>0.10340000000000001</v>
      </c>
      <c r="CE419" s="4">
        <v>0.108</v>
      </c>
      <c r="CF419" s="4">
        <v>0.1009</v>
      </c>
      <c r="CG419" s="4">
        <v>9.2999999999999999E-2</v>
      </c>
      <c r="CH419" s="4">
        <v>9.1700000000000004E-2</v>
      </c>
      <c r="CI419" s="4">
        <v>0.1007</v>
      </c>
      <c r="CJ419" s="4">
        <v>9.8000000000000004E-2</v>
      </c>
      <c r="CK419" s="4">
        <v>9.3600000000000003E-2</v>
      </c>
      <c r="CL419" s="4">
        <v>9.3299999999999994E-2</v>
      </c>
      <c r="CM419" s="4">
        <v>0.20860000000000001</v>
      </c>
      <c r="CN419" s="4">
        <v>0.2248</v>
      </c>
      <c r="CO419" s="4">
        <v>0.2397</v>
      </c>
      <c r="CP419" s="4">
        <v>0.2291</v>
      </c>
      <c r="CQ419" s="4">
        <v>0.1094</v>
      </c>
      <c r="CR419" s="4">
        <v>0.1022</v>
      </c>
      <c r="CS419" s="4">
        <v>9.4700000000000006E-2</v>
      </c>
      <c r="CT419" s="4">
        <v>9.0999999999999998E-2</v>
      </c>
      <c r="CU419" s="4">
        <v>9.2799999999999994E-2</v>
      </c>
      <c r="CV419" s="4">
        <v>9.7199999999999995E-2</v>
      </c>
      <c r="CW419" s="4">
        <v>8.0100000000000005E-2</v>
      </c>
      <c r="CX419" s="4">
        <v>7.7100000000000002E-2</v>
      </c>
      <c r="CY419" s="4">
        <v>7.4999999999999997E-2</v>
      </c>
      <c r="CZ419" s="4">
        <v>8.3500000000000005E-2</v>
      </c>
      <c r="DA419" s="4">
        <v>7.7499999999999999E-2</v>
      </c>
      <c r="DB419" s="4">
        <v>7.9699999999999993E-2</v>
      </c>
      <c r="DC419" s="4">
        <v>0.10299999999999999</v>
      </c>
      <c r="DD419" s="4">
        <v>0.12909999999999999</v>
      </c>
      <c r="DE419" s="4">
        <v>0.15859999999999999</v>
      </c>
      <c r="DF419" s="4">
        <v>0.1845</v>
      </c>
      <c r="DG419" s="4">
        <v>0.16059999999999999</v>
      </c>
      <c r="DH419" s="4">
        <v>0.16</v>
      </c>
      <c r="DI419" s="4">
        <v>0.1578</v>
      </c>
      <c r="DJ419" s="4">
        <v>0.14860000000000001</v>
      </c>
      <c r="DK419" s="4">
        <v>0.15959999999999999</v>
      </c>
      <c r="DL419" s="4">
        <v>0.1469</v>
      </c>
      <c r="DM419" s="4">
        <v>0.151</v>
      </c>
    </row>
    <row r="420" spans="1:118" x14ac:dyDescent="0.45">
      <c r="A420" s="3" t="s">
        <v>35</v>
      </c>
      <c r="B420" t="s">
        <v>62</v>
      </c>
      <c r="C420" s="4">
        <v>1.9E-2</v>
      </c>
      <c r="D420" s="4">
        <v>2.5000000000000001E-2</v>
      </c>
      <c r="E420" s="4">
        <v>2.7E-2</v>
      </c>
      <c r="F420" s="4">
        <v>2.7E-2</v>
      </c>
      <c r="G420" s="4">
        <v>2.9000000000000001E-2</v>
      </c>
      <c r="H420" s="4">
        <v>2.1000000000000001E-2</v>
      </c>
      <c r="I420" s="4">
        <v>0.02</v>
      </c>
      <c r="J420" s="4">
        <v>1.4999999999999999E-2</v>
      </c>
      <c r="K420" s="4">
        <v>1.4E-2</v>
      </c>
      <c r="L420" s="4">
        <v>1.2999999999999999E-2</v>
      </c>
      <c r="M420" s="4">
        <v>0.01</v>
      </c>
      <c r="N420" s="4">
        <v>1.7000000000000001E-2</v>
      </c>
      <c r="O420" s="4">
        <v>0.19</v>
      </c>
      <c r="P420" s="4">
        <v>0.215</v>
      </c>
      <c r="Q420" s="4">
        <v>0.19800000000000001</v>
      </c>
      <c r="R420" s="4">
        <v>0.25800000000000001</v>
      </c>
      <c r="S420" s="4">
        <v>1.2E-2</v>
      </c>
      <c r="T420" s="4">
        <v>1.6E-2</v>
      </c>
      <c r="U420" s="4">
        <v>1.4999999999999999E-2</v>
      </c>
      <c r="V420" s="4">
        <v>1.2999999999999999E-2</v>
      </c>
      <c r="W420" s="4">
        <v>8.9999999999999993E-3</v>
      </c>
      <c r="X420" s="4">
        <v>8.9999999999999993E-3</v>
      </c>
      <c r="Y420" s="4">
        <v>8.9999999999999993E-3</v>
      </c>
      <c r="Z420" s="4">
        <v>8.9999999999999993E-3</v>
      </c>
      <c r="AA420" s="4">
        <v>8.9999999999999993E-3</v>
      </c>
      <c r="AB420" s="4">
        <v>8.9999999999999993E-3</v>
      </c>
      <c r="AC420" s="4">
        <v>8.9999999999999993E-3</v>
      </c>
      <c r="AD420" s="4">
        <v>1.0999999999999999E-2</v>
      </c>
      <c r="AE420" s="4">
        <v>0.01</v>
      </c>
      <c r="AF420" s="4">
        <v>0.01</v>
      </c>
      <c r="AG420" s="4">
        <v>0.01</v>
      </c>
      <c r="AH420" s="4">
        <v>8.9999999999999993E-3</v>
      </c>
      <c r="AI420" s="4">
        <v>8.0000000000000002E-3</v>
      </c>
      <c r="AJ420" s="4">
        <v>8.0000000000000002E-3</v>
      </c>
      <c r="AK420" s="4">
        <v>8.0000000000000002E-3</v>
      </c>
      <c r="AL420" s="4">
        <v>6.0000000000000001E-3</v>
      </c>
      <c r="AM420" s="4">
        <v>8.0000000000000002E-3</v>
      </c>
      <c r="AN420" s="4">
        <v>8.0000000000000002E-3</v>
      </c>
      <c r="AO420" s="4">
        <v>6.0000000000000001E-3</v>
      </c>
      <c r="AP420" s="4">
        <v>8.0000000000000002E-3</v>
      </c>
      <c r="AQ420" s="4">
        <v>8.0000000000000002E-3</v>
      </c>
      <c r="AR420" s="4">
        <v>6.0000000000000001E-3</v>
      </c>
      <c r="AS420" s="4">
        <v>7.0000000000000001E-3</v>
      </c>
      <c r="AT420" s="4">
        <v>7.0000000000000001E-3</v>
      </c>
      <c r="AU420" s="4">
        <v>8.0000000000000002E-3</v>
      </c>
      <c r="AV420" s="4">
        <v>8.0000000000000002E-3</v>
      </c>
      <c r="AW420" s="4">
        <v>8.0000000000000002E-3</v>
      </c>
      <c r="AX420" s="4">
        <v>8.0000000000000002E-3</v>
      </c>
      <c r="AY420" s="4">
        <v>8.9999999999999993E-3</v>
      </c>
      <c r="AZ420" s="4">
        <v>8.9999999999999993E-3</v>
      </c>
      <c r="BA420" s="4">
        <v>8.9999999999999993E-3</v>
      </c>
      <c r="BB420" s="4">
        <v>8.9999999999999993E-3</v>
      </c>
      <c r="BC420" s="4">
        <v>1.4999999999999999E-2</v>
      </c>
      <c r="BD420" s="4">
        <v>2.1000000000000001E-2</v>
      </c>
      <c r="BE420" s="4">
        <v>1.4999999999999999E-2</v>
      </c>
      <c r="BF420" s="4">
        <v>1.6E-2</v>
      </c>
      <c r="BG420" s="4">
        <v>0.01</v>
      </c>
      <c r="BH420" s="4">
        <v>1.2999999999999999E-2</v>
      </c>
      <c r="BI420" s="4">
        <v>1.4999999999999999E-2</v>
      </c>
      <c r="BJ420" s="4">
        <v>1.0999999999999999E-2</v>
      </c>
      <c r="BK420" s="4">
        <v>0.01</v>
      </c>
      <c r="BL420" s="4">
        <v>8.9999999999999993E-3</v>
      </c>
      <c r="BM420" s="4">
        <v>0.01</v>
      </c>
      <c r="BN420" s="4">
        <v>8.9999999999999993E-3</v>
      </c>
      <c r="BO420" s="4">
        <v>0.01</v>
      </c>
      <c r="BP420" s="4">
        <v>7.0000000000000001E-3</v>
      </c>
      <c r="BQ420" s="4">
        <v>8.0000000000000002E-3</v>
      </c>
      <c r="BR420" s="4">
        <v>1.0999999999999999E-2</v>
      </c>
      <c r="BS420" s="4">
        <v>1.0999999999999999E-2</v>
      </c>
      <c r="BT420" s="4">
        <v>0.01</v>
      </c>
      <c r="BU420" s="4">
        <v>0.01</v>
      </c>
      <c r="BV420" s="4">
        <v>8.9999999999999993E-3</v>
      </c>
      <c r="BW420" s="4">
        <v>1.0999999999999999E-2</v>
      </c>
      <c r="BX420" s="4">
        <v>8.9999999999999993E-3</v>
      </c>
      <c r="BY420" s="4">
        <v>1.0999999999999999E-2</v>
      </c>
      <c r="BZ420" s="4">
        <v>8.9999999999999993E-3</v>
      </c>
      <c r="CA420" s="4">
        <v>8.9999999999999993E-3</v>
      </c>
      <c r="CB420" s="4">
        <v>1.2E-2</v>
      </c>
      <c r="CC420" s="4">
        <v>8.9999999999999993E-3</v>
      </c>
      <c r="CD420" s="4">
        <v>1.2E-2</v>
      </c>
      <c r="CE420" s="4">
        <v>7.0000000000000001E-3</v>
      </c>
      <c r="CF420" s="4">
        <v>0.01</v>
      </c>
      <c r="CG420" s="4">
        <v>8.9999999999999993E-3</v>
      </c>
      <c r="CH420" s="4">
        <v>6.0000000000000001E-3</v>
      </c>
      <c r="CI420" s="4">
        <v>8.0000000000000002E-3</v>
      </c>
      <c r="CJ420" s="4">
        <v>7.0000000000000001E-3</v>
      </c>
      <c r="CK420" s="4">
        <v>8.0000000000000002E-3</v>
      </c>
      <c r="CL420" s="4">
        <v>7.0000000000000001E-3</v>
      </c>
      <c r="CM420" s="4">
        <v>7.0000000000000001E-3</v>
      </c>
      <c r="CN420" s="4">
        <v>5.0000000000000001E-3</v>
      </c>
      <c r="CO420" s="4">
        <v>6.0000000000000001E-3</v>
      </c>
      <c r="CP420" s="4">
        <v>7.0000000000000001E-3</v>
      </c>
      <c r="CQ420" s="4">
        <v>8.0000000000000002E-3</v>
      </c>
      <c r="CR420" s="4">
        <v>8.0000000000000002E-3</v>
      </c>
      <c r="CS420" s="4">
        <v>7.0000000000000001E-3</v>
      </c>
      <c r="CT420" s="4">
        <v>7.0000000000000001E-3</v>
      </c>
      <c r="CU420" s="4">
        <v>6.0000000000000001E-3</v>
      </c>
      <c r="CV420" s="4">
        <v>0.01</v>
      </c>
      <c r="CW420" s="4">
        <v>8.9999999999999993E-3</v>
      </c>
      <c r="CX420" s="4">
        <v>8.9999999999999993E-3</v>
      </c>
      <c r="CY420" s="4">
        <v>8.0000000000000002E-3</v>
      </c>
      <c r="CZ420" s="4">
        <v>8.0000000000000002E-3</v>
      </c>
      <c r="DA420" s="4">
        <v>8.0000000000000002E-3</v>
      </c>
      <c r="DB420" s="4">
        <v>8.9999999999999993E-3</v>
      </c>
      <c r="DC420" s="4">
        <v>8.0000000000000002E-3</v>
      </c>
      <c r="DD420" s="4">
        <v>8.0000000000000002E-3</v>
      </c>
      <c r="DE420" s="4">
        <v>8.0000000000000002E-3</v>
      </c>
      <c r="DF420" s="4">
        <v>8.0000000000000002E-3</v>
      </c>
      <c r="DG420" s="4">
        <v>7.0000000000000001E-3</v>
      </c>
      <c r="DH420" s="4">
        <v>0.01</v>
      </c>
      <c r="DI420" s="4">
        <v>8.0000000000000002E-3</v>
      </c>
      <c r="DJ420" s="4">
        <v>8.0000000000000002E-3</v>
      </c>
      <c r="DK420" s="4">
        <v>7.0000000000000001E-3</v>
      </c>
      <c r="DL420" s="4">
        <v>6.0000000000000001E-3</v>
      </c>
      <c r="DM420" s="4">
        <v>1.0999999999999999E-2</v>
      </c>
      <c r="DN420" s="4">
        <v>8.6999999999999994E-3</v>
      </c>
    </row>
    <row r="421" spans="1:118" x14ac:dyDescent="0.45">
      <c r="A421" s="3" t="s">
        <v>35</v>
      </c>
      <c r="B421" t="s">
        <v>63</v>
      </c>
      <c r="D421" s="4">
        <v>0.27100000000000002</v>
      </c>
      <c r="E421" s="4">
        <v>0.26200000000000001</v>
      </c>
      <c r="F421" s="4">
        <v>0.27700000000000002</v>
      </c>
      <c r="G421" s="4">
        <v>0.49199999999999999</v>
      </c>
      <c r="H421" s="4">
        <v>0</v>
      </c>
      <c r="I421" s="4">
        <v>0.53700000000000003</v>
      </c>
      <c r="J421" s="4">
        <v>0</v>
      </c>
      <c r="K421" s="4">
        <v>0.44600000000000001</v>
      </c>
      <c r="L421" s="4">
        <v>0</v>
      </c>
      <c r="M421" s="4">
        <v>0.33500000000000002</v>
      </c>
      <c r="N421" s="4">
        <v>1.5229999999999999</v>
      </c>
      <c r="O421" s="4">
        <v>12.081</v>
      </c>
      <c r="P421" s="4">
        <v>0.127</v>
      </c>
      <c r="Q421" s="4">
        <v>0.34499999999999997</v>
      </c>
      <c r="R421" s="4">
        <v>0.16400000000000001</v>
      </c>
      <c r="S421" s="4">
        <v>0.16900000000000001</v>
      </c>
      <c r="T421" s="4">
        <v>0.13200000000000001</v>
      </c>
      <c r="U421" s="4">
        <v>0.13800000000000001</v>
      </c>
      <c r="V421" s="4">
        <v>0.11700000000000001</v>
      </c>
      <c r="W421" s="4">
        <v>0.123</v>
      </c>
      <c r="X421" s="4">
        <v>0.11799999999999999</v>
      </c>
      <c r="Y421" s="4">
        <v>0.155</v>
      </c>
      <c r="Z421" s="4">
        <v>0.108</v>
      </c>
      <c r="AA421" s="4">
        <v>0.13400000000000001</v>
      </c>
      <c r="AB421" s="4">
        <v>0.112</v>
      </c>
      <c r="AC421" s="4">
        <v>0.17299999999999999</v>
      </c>
      <c r="AD421" s="4">
        <v>9.1999999999999998E-2</v>
      </c>
      <c r="AE421" s="4">
        <v>0.10100000000000001</v>
      </c>
      <c r="AF421" s="4">
        <v>0.105</v>
      </c>
      <c r="AG421" s="4">
        <v>9.5000000000000001E-2</v>
      </c>
      <c r="AH421" s="4">
        <v>9.5000000000000001E-2</v>
      </c>
      <c r="AI421" s="4">
        <v>0.11</v>
      </c>
      <c r="AJ421" s="4">
        <v>0.221</v>
      </c>
      <c r="AK421" s="4">
        <v>0.105</v>
      </c>
      <c r="AL421" s="4">
        <v>0</v>
      </c>
      <c r="AM421" s="4">
        <v>0.10299999999999999</v>
      </c>
      <c r="AN421" s="4">
        <v>0.19900000000000001</v>
      </c>
      <c r="AO421" s="4">
        <v>0</v>
      </c>
      <c r="AP421" s="4">
        <v>9.7000000000000003E-2</v>
      </c>
      <c r="AQ421" s="4">
        <v>0.09</v>
      </c>
      <c r="AR421" s="4">
        <v>9.4E-2</v>
      </c>
      <c r="AS421" s="4">
        <v>8.5999999999999993E-2</v>
      </c>
      <c r="AT421" s="4">
        <v>0.1</v>
      </c>
      <c r="AU421" s="4">
        <v>0.09</v>
      </c>
      <c r="AV421" s="4">
        <v>9.4E-2</v>
      </c>
      <c r="AW421" s="4">
        <v>9.7000000000000003E-2</v>
      </c>
      <c r="AX421" s="4">
        <v>9.0999999999999998E-2</v>
      </c>
      <c r="AY421" s="4">
        <v>9.0999999999999998E-2</v>
      </c>
      <c r="AZ421" s="4">
        <v>0.1</v>
      </c>
      <c r="BA421" s="4">
        <v>9.4E-2</v>
      </c>
      <c r="BB421" s="4">
        <v>0.191</v>
      </c>
      <c r="BC421" s="4">
        <v>0.17399999999999999</v>
      </c>
      <c r="BD421" s="4">
        <v>0</v>
      </c>
      <c r="BE421" s="4">
        <v>0.10100000000000001</v>
      </c>
      <c r="BF421" s="4">
        <v>0.22900000000000001</v>
      </c>
      <c r="BG421" s="4">
        <v>0</v>
      </c>
      <c r="BH421" s="4">
        <v>0.20399999999999999</v>
      </c>
      <c r="BI421" s="4">
        <v>9.9000000000000005E-2</v>
      </c>
      <c r="BJ421" s="4">
        <v>0.112</v>
      </c>
      <c r="BK421" s="4">
        <v>0</v>
      </c>
      <c r="BL421" s="4">
        <v>0.248</v>
      </c>
      <c r="BM421" s="4">
        <v>8.5000000000000006E-2</v>
      </c>
      <c r="BN421" s="4">
        <v>0</v>
      </c>
      <c r="BO421" s="4">
        <v>9.9000000000000005E-2</v>
      </c>
      <c r="BP421" s="4">
        <v>0.10100000000000001</v>
      </c>
      <c r="BQ421" s="4">
        <v>0.113</v>
      </c>
      <c r="BR421" s="4">
        <v>0.11</v>
      </c>
      <c r="BS421" s="4">
        <v>9.5000000000000001E-2</v>
      </c>
      <c r="BT421" s="4">
        <v>0.11700000000000001</v>
      </c>
      <c r="BU421" s="4">
        <v>0.11600000000000001</v>
      </c>
      <c r="BV421" s="4">
        <v>0.11600000000000001</v>
      </c>
      <c r="BW421" s="4">
        <v>0.22500000000000001</v>
      </c>
      <c r="BX421" s="4">
        <v>0</v>
      </c>
      <c r="BY421" s="4">
        <v>0.253</v>
      </c>
      <c r="BZ421" s="4">
        <v>0</v>
      </c>
      <c r="CA421" s="4">
        <v>0.23499999999999999</v>
      </c>
      <c r="CB421" s="4">
        <v>0.14199999999999999</v>
      </c>
      <c r="CC421" s="4">
        <v>0.13500000000000001</v>
      </c>
      <c r="CD421" s="4">
        <v>0.11700000000000001</v>
      </c>
      <c r="CE421" s="4">
        <v>0</v>
      </c>
      <c r="CF421" s="4">
        <v>0.27200000000000002</v>
      </c>
      <c r="CG421" s="4">
        <v>0.124</v>
      </c>
      <c r="CH421" s="4">
        <v>0</v>
      </c>
      <c r="CI421" s="4">
        <v>0.126</v>
      </c>
      <c r="CJ421" s="4">
        <v>0.26100000000000001</v>
      </c>
      <c r="CK421" s="4">
        <v>0.127</v>
      </c>
      <c r="CL421" s="4">
        <v>0</v>
      </c>
      <c r="CM421" s="4">
        <v>1.7000000000000001E-2</v>
      </c>
      <c r="CN421" s="4">
        <v>9.9000000000000005E-2</v>
      </c>
      <c r="CO421" s="4">
        <v>0.10100000000000001</v>
      </c>
      <c r="CP421" s="4">
        <v>0.10299999999999999</v>
      </c>
      <c r="CQ421" s="4">
        <v>0.11</v>
      </c>
      <c r="CR421" s="4">
        <v>9.7000000000000003E-2</v>
      </c>
      <c r="CS421" s="4">
        <v>0.10299999999999999</v>
      </c>
      <c r="CT421" s="4">
        <v>9.5000000000000001E-2</v>
      </c>
      <c r="CU421" s="4">
        <v>0.10199999999999999</v>
      </c>
      <c r="CV421" s="4">
        <v>0.112</v>
      </c>
      <c r="CW421" s="4">
        <v>0.115</v>
      </c>
      <c r="CX421" s="4">
        <v>0.106</v>
      </c>
      <c r="CY421" s="4">
        <v>9.6000000000000002E-2</v>
      </c>
      <c r="CZ421" s="4">
        <v>0.109</v>
      </c>
      <c r="DA421" s="4">
        <v>0.10199999999999999</v>
      </c>
      <c r="DB421" s="4">
        <v>0.106</v>
      </c>
      <c r="DC421" s="4">
        <v>4.2999999999999997E-2</v>
      </c>
      <c r="DD421" s="4">
        <v>8.3000000000000004E-2</v>
      </c>
      <c r="DE421" s="4">
        <v>9.0999999999999998E-2</v>
      </c>
      <c r="DF421" s="4">
        <v>0.106</v>
      </c>
      <c r="DG421" s="4">
        <v>8.3000000000000004E-2</v>
      </c>
      <c r="DH421" s="4">
        <v>0.186</v>
      </c>
      <c r="DI421" s="4">
        <v>0</v>
      </c>
      <c r="DJ421" s="4">
        <v>8.3000000000000004E-2</v>
      </c>
      <c r="DK421" s="4">
        <v>7.6999999999999999E-2</v>
      </c>
      <c r="DL421" s="4">
        <v>8.3000000000000004E-2</v>
      </c>
      <c r="DM421" s="4">
        <v>8.5000000000000006E-2</v>
      </c>
      <c r="DN421" s="4">
        <v>8.6699999999999999E-2</v>
      </c>
    </row>
    <row r="422" spans="1:118" x14ac:dyDescent="0.45">
      <c r="A422" s="3" t="s">
        <v>35</v>
      </c>
      <c r="B422" t="s">
        <v>60</v>
      </c>
      <c r="K422" s="4">
        <v>-2.5999999999999999E-3</v>
      </c>
      <c r="L422" s="4">
        <v>-4.0000000000000001E-3</v>
      </c>
      <c r="M422" s="4">
        <v>-1.23E-2</v>
      </c>
      <c r="N422" s="4">
        <v>-1.34E-2</v>
      </c>
      <c r="O422" s="4">
        <v>-1.6999999999999999E-3</v>
      </c>
      <c r="P422" s="4">
        <v>3.9600000000000003E-2</v>
      </c>
      <c r="Q422" s="4">
        <v>4.9099999999999998E-2</v>
      </c>
      <c r="R422" s="4">
        <v>5.1400000000000001E-2</v>
      </c>
      <c r="S422" s="4">
        <v>6.2199999999999998E-2</v>
      </c>
      <c r="T422" s="4">
        <v>3.61E-2</v>
      </c>
      <c r="U422" s="4">
        <v>3.9100000000000003E-2</v>
      </c>
      <c r="V422" s="4">
        <v>4.1399999999999999E-2</v>
      </c>
      <c r="W422" s="4">
        <v>4.02E-2</v>
      </c>
      <c r="X422" s="4">
        <v>2.93E-2</v>
      </c>
      <c r="Y422" s="4">
        <v>2.1100000000000001E-2</v>
      </c>
      <c r="Z422" s="4">
        <v>1.8499999999999999E-2</v>
      </c>
      <c r="AA422" s="4">
        <v>1.6400000000000001E-2</v>
      </c>
      <c r="AB422" s="4">
        <v>3.0099999999999998E-2</v>
      </c>
      <c r="AC422" s="4">
        <v>3.2099999999999997E-2</v>
      </c>
      <c r="AD422" s="4">
        <v>5.1700000000000003E-2</v>
      </c>
      <c r="AE422" s="4">
        <v>4.6199999999999998E-2</v>
      </c>
      <c r="AF422" s="4">
        <v>4.3099999999999999E-2</v>
      </c>
      <c r="AG422" s="4">
        <v>4.3900000000000002E-2</v>
      </c>
      <c r="AH422" s="4">
        <v>4.19E-2</v>
      </c>
      <c r="AI422" s="4">
        <v>4.4400000000000002E-2</v>
      </c>
      <c r="AJ422" s="4">
        <v>3.9699999999999999E-2</v>
      </c>
      <c r="AK422" s="4">
        <v>4.1099999999999998E-2</v>
      </c>
      <c r="AL422" s="4">
        <v>3.9699999999999999E-2</v>
      </c>
      <c r="AM422" s="4">
        <v>4.48E-2</v>
      </c>
      <c r="AN422" s="4">
        <v>5.2600000000000001E-2</v>
      </c>
      <c r="AO422" s="4">
        <v>6.4500000000000002E-2</v>
      </c>
      <c r="AP422" s="4">
        <v>4.87E-2</v>
      </c>
      <c r="AQ422" s="4">
        <v>0.04</v>
      </c>
      <c r="AR422" s="4">
        <v>2.6499999999999999E-2</v>
      </c>
      <c r="AS422" s="4">
        <v>3.6200000000000003E-2</v>
      </c>
      <c r="AT422" s="4">
        <v>5.16E-2</v>
      </c>
      <c r="AU422" s="4">
        <v>5.5E-2</v>
      </c>
      <c r="AV422" s="4">
        <v>5.3900000000000003E-2</v>
      </c>
      <c r="AW422" s="4">
        <v>4.8399999999999999E-2</v>
      </c>
      <c r="AX422" s="4">
        <v>6.25E-2</v>
      </c>
      <c r="AY422" s="4">
        <v>6.0100000000000001E-2</v>
      </c>
      <c r="AZ422" s="4">
        <v>7.1599999999999997E-2</v>
      </c>
      <c r="BA422" s="4">
        <v>5.9700000000000003E-2</v>
      </c>
      <c r="BB422" s="4">
        <v>5.9499999999999997E-2</v>
      </c>
      <c r="BC422" s="4">
        <v>7.7499999999999999E-2</v>
      </c>
      <c r="BD422" s="4">
        <v>7.0999999999999994E-2</v>
      </c>
      <c r="BE422" s="4">
        <v>7.8700000000000006E-2</v>
      </c>
      <c r="BF422" s="4">
        <v>5.1499999999999997E-2</v>
      </c>
      <c r="BG422" s="4">
        <v>2.64E-2</v>
      </c>
      <c r="BH422" s="4">
        <v>1.9699999999999999E-2</v>
      </c>
      <c r="BI422" s="4">
        <v>2.5999999999999999E-3</v>
      </c>
      <c r="BJ422" s="4">
        <v>2.3099999999999999E-2</v>
      </c>
      <c r="BK422" s="4">
        <v>3.3000000000000002E-2</v>
      </c>
      <c r="BL422" s="4">
        <v>5.9400000000000001E-2</v>
      </c>
      <c r="BM422" s="4">
        <v>7.8299999999999995E-2</v>
      </c>
      <c r="BN422" s="4">
        <v>0.13320000000000001</v>
      </c>
      <c r="BO422" s="4">
        <v>0.15110000000000001</v>
      </c>
      <c r="BP422" s="4">
        <v>0.1429</v>
      </c>
      <c r="BQ422" s="4">
        <v>0.13700000000000001</v>
      </c>
      <c r="BR422" s="4">
        <v>9.2200000000000004E-2</v>
      </c>
      <c r="BS422" s="4">
        <v>6.88E-2</v>
      </c>
      <c r="BT422" s="4">
        <v>6.5199999999999994E-2</v>
      </c>
      <c r="BU422" s="4">
        <v>6.0600000000000001E-2</v>
      </c>
      <c r="BV422" s="4">
        <v>0.04</v>
      </c>
      <c r="BW422" s="4">
        <v>4.7500000000000001E-2</v>
      </c>
      <c r="BX422" s="4">
        <v>5.45E-2</v>
      </c>
      <c r="BY422" s="4">
        <v>5.0599999999999999E-2</v>
      </c>
      <c r="BZ422" s="4">
        <v>4.9399999999999999E-2</v>
      </c>
      <c r="CA422" s="4">
        <v>5.1499999999999997E-2</v>
      </c>
      <c r="CB422" s="4">
        <v>4.3099999999999999E-2</v>
      </c>
      <c r="CC422" s="4">
        <v>4.2599999999999999E-2</v>
      </c>
      <c r="CD422" s="4">
        <v>4.19E-2</v>
      </c>
      <c r="CE422" s="4">
        <v>4.1300000000000003E-2</v>
      </c>
      <c r="CF422" s="4">
        <v>4.5999999999999999E-2</v>
      </c>
      <c r="CG422" s="4">
        <v>4.3299999999999998E-2</v>
      </c>
      <c r="CH422" s="4">
        <v>4.2700000000000002E-2</v>
      </c>
      <c r="CI422" s="4">
        <v>3.7900000000000003E-2</v>
      </c>
      <c r="CJ422" s="4">
        <v>2.8899999999999999E-2</v>
      </c>
      <c r="CK422" s="4">
        <v>3.04E-2</v>
      </c>
      <c r="CL422" s="4">
        <v>2.8799999999999999E-2</v>
      </c>
      <c r="CM422" s="4">
        <v>2.7E-2</v>
      </c>
      <c r="CN422" s="4">
        <v>3.1199999999999999E-2</v>
      </c>
      <c r="CO422" s="4">
        <v>2.93E-2</v>
      </c>
      <c r="CP422" s="4">
        <v>3.1199999999999999E-2</v>
      </c>
      <c r="CQ422" s="4">
        <v>3.3799999999999997E-2</v>
      </c>
      <c r="CR422" s="4">
        <v>3.3700000000000001E-2</v>
      </c>
      <c r="CS422" s="4">
        <v>3.1800000000000002E-2</v>
      </c>
      <c r="CT422" s="4">
        <v>3.1899999999999998E-2</v>
      </c>
      <c r="CU422" s="4">
        <v>2.92E-2</v>
      </c>
      <c r="CV422" s="4">
        <v>2.4500000000000001E-2</v>
      </c>
      <c r="CW422" s="4">
        <v>3.1899999999999998E-2</v>
      </c>
      <c r="CX422" s="4">
        <v>2.3699999999999999E-2</v>
      </c>
      <c r="CY422" s="4">
        <v>3.3500000000000002E-2</v>
      </c>
      <c r="CZ422" s="4">
        <v>3.95E-2</v>
      </c>
      <c r="DA422" s="4">
        <v>3.1800000000000002E-2</v>
      </c>
      <c r="DB422" s="4">
        <v>4.4999999999999998E-2</v>
      </c>
      <c r="DC422" s="4">
        <v>3.5200000000000002E-2</v>
      </c>
      <c r="DD422" s="4">
        <v>3.8199999999999998E-2</v>
      </c>
      <c r="DE422" s="4">
        <v>4.3200000000000002E-2</v>
      </c>
      <c r="DF422" s="4">
        <v>4.2099999999999999E-2</v>
      </c>
      <c r="DG422" s="4">
        <v>3.6700000000000003E-2</v>
      </c>
      <c r="DH422" s="4">
        <v>2.86E-2</v>
      </c>
      <c r="DI422" s="4">
        <v>3.09E-2</v>
      </c>
      <c r="DJ422" s="4">
        <v>2.69E-2</v>
      </c>
      <c r="DK422" s="4">
        <v>3.2399999999999998E-2</v>
      </c>
      <c r="DL422" s="4">
        <v>2.8899999999999999E-2</v>
      </c>
      <c r="DM422" s="4">
        <v>3.44E-2</v>
      </c>
      <c r="DN422" s="4">
        <v>3.5000000000000003E-2</v>
      </c>
    </row>
    <row r="423" spans="1:118" x14ac:dyDescent="0.45">
      <c r="A423" s="3" t="s">
        <v>35</v>
      </c>
      <c r="B423" t="s">
        <v>61</v>
      </c>
      <c r="C423" s="4">
        <v>1.9E-2</v>
      </c>
      <c r="D423" s="4">
        <v>2.5000000000000001E-2</v>
      </c>
      <c r="E423" s="4">
        <v>2.7E-2</v>
      </c>
      <c r="F423" s="4">
        <v>2.7E-2</v>
      </c>
      <c r="G423" s="4">
        <v>2.9000000000000001E-2</v>
      </c>
      <c r="H423" s="4">
        <v>2.1000000000000001E-2</v>
      </c>
      <c r="I423" s="4">
        <v>0.02</v>
      </c>
      <c r="J423" s="4">
        <v>1.4999999999999999E-2</v>
      </c>
      <c r="K423" s="4">
        <v>1.14E-2</v>
      </c>
      <c r="L423" s="4">
        <v>8.9999999999999993E-3</v>
      </c>
      <c r="M423" s="4">
        <v>-2.3E-3</v>
      </c>
      <c r="N423" s="4">
        <v>3.5999999999999999E-3</v>
      </c>
      <c r="O423" s="4">
        <v>0.1883</v>
      </c>
      <c r="P423" s="4">
        <v>0.25459999999999999</v>
      </c>
      <c r="Q423" s="4">
        <v>0.24709999999999999</v>
      </c>
      <c r="R423" s="4">
        <v>0.30940000000000001</v>
      </c>
      <c r="S423" s="4">
        <v>7.4200000000000002E-2</v>
      </c>
      <c r="T423" s="4">
        <v>5.21E-2</v>
      </c>
      <c r="U423" s="4">
        <v>5.4100000000000002E-2</v>
      </c>
      <c r="V423" s="4">
        <v>5.4399999999999997E-2</v>
      </c>
      <c r="W423" s="4">
        <v>4.9200000000000001E-2</v>
      </c>
      <c r="X423" s="4">
        <v>3.8300000000000001E-2</v>
      </c>
      <c r="Y423" s="4">
        <v>3.0099999999999998E-2</v>
      </c>
      <c r="Z423" s="4">
        <v>2.75E-2</v>
      </c>
      <c r="AA423" s="4">
        <v>2.5399999999999999E-2</v>
      </c>
      <c r="AB423" s="4">
        <v>3.9100000000000003E-2</v>
      </c>
      <c r="AC423" s="4">
        <v>4.1099999999999998E-2</v>
      </c>
      <c r="AD423" s="4">
        <v>6.2700000000000006E-2</v>
      </c>
      <c r="AE423" s="4">
        <v>5.62E-2</v>
      </c>
      <c r="AF423" s="4">
        <v>5.3100000000000001E-2</v>
      </c>
      <c r="AG423" s="4">
        <v>5.3900000000000003E-2</v>
      </c>
      <c r="AH423" s="4">
        <v>5.0900000000000001E-2</v>
      </c>
      <c r="AI423" s="4">
        <v>5.2400000000000002E-2</v>
      </c>
      <c r="AJ423" s="4">
        <v>4.7699999999999999E-2</v>
      </c>
      <c r="AK423" s="4">
        <v>4.9099999999999998E-2</v>
      </c>
      <c r="AL423" s="4">
        <v>4.5699999999999998E-2</v>
      </c>
      <c r="AM423" s="4">
        <v>5.28E-2</v>
      </c>
      <c r="AN423" s="4">
        <v>6.0600000000000001E-2</v>
      </c>
      <c r="AO423" s="4">
        <v>7.0499999999999993E-2</v>
      </c>
      <c r="AP423" s="4">
        <v>5.67E-2</v>
      </c>
      <c r="AQ423" s="4">
        <v>4.8000000000000001E-2</v>
      </c>
      <c r="AR423" s="4">
        <v>3.2500000000000001E-2</v>
      </c>
      <c r="AS423" s="4">
        <v>4.3200000000000002E-2</v>
      </c>
      <c r="AT423" s="4">
        <v>5.8599999999999999E-2</v>
      </c>
      <c r="AU423" s="4">
        <v>6.3E-2</v>
      </c>
      <c r="AV423" s="4">
        <v>6.1899999999999997E-2</v>
      </c>
      <c r="AW423" s="4">
        <v>5.6399999999999999E-2</v>
      </c>
      <c r="AX423" s="4">
        <v>7.0499999999999993E-2</v>
      </c>
      <c r="AY423" s="4">
        <v>6.9099999999999995E-2</v>
      </c>
      <c r="AZ423" s="4">
        <v>8.0600000000000005E-2</v>
      </c>
      <c r="BA423" s="4">
        <v>6.8699999999999997E-2</v>
      </c>
      <c r="BB423" s="4">
        <v>6.8500000000000005E-2</v>
      </c>
      <c r="BC423" s="4">
        <v>9.2499999999999999E-2</v>
      </c>
      <c r="BD423" s="4">
        <v>9.1999999999999998E-2</v>
      </c>
      <c r="BE423" s="4">
        <v>9.3700000000000006E-2</v>
      </c>
      <c r="BF423" s="4">
        <v>6.7500000000000004E-2</v>
      </c>
      <c r="BG423" s="4">
        <v>3.6400000000000002E-2</v>
      </c>
      <c r="BH423" s="4">
        <v>3.27E-2</v>
      </c>
      <c r="BI423" s="4">
        <v>1.7600000000000001E-2</v>
      </c>
      <c r="BJ423" s="4">
        <v>3.4099999999999998E-2</v>
      </c>
      <c r="BK423" s="4">
        <v>4.2999999999999997E-2</v>
      </c>
      <c r="BL423" s="4">
        <v>6.8400000000000002E-2</v>
      </c>
      <c r="BM423" s="4">
        <v>8.8300000000000003E-2</v>
      </c>
      <c r="BN423" s="4">
        <v>0.14219999999999999</v>
      </c>
      <c r="BO423" s="4">
        <v>0.16109999999999999</v>
      </c>
      <c r="BP423" s="4">
        <v>0.14990000000000001</v>
      </c>
      <c r="BQ423" s="4">
        <v>0.14499999999999999</v>
      </c>
      <c r="BR423" s="4">
        <v>0.1032</v>
      </c>
      <c r="BS423" s="4">
        <v>7.9799999999999996E-2</v>
      </c>
      <c r="BT423" s="4">
        <v>7.5200000000000003E-2</v>
      </c>
      <c r="BU423" s="4">
        <v>7.0599999999999996E-2</v>
      </c>
      <c r="BV423" s="4">
        <v>4.9000000000000002E-2</v>
      </c>
      <c r="BW423" s="4">
        <v>5.8500000000000003E-2</v>
      </c>
      <c r="BX423" s="4">
        <v>6.3500000000000001E-2</v>
      </c>
      <c r="BY423" s="4">
        <v>6.1600000000000002E-2</v>
      </c>
      <c r="BZ423" s="4">
        <v>5.8400000000000001E-2</v>
      </c>
      <c r="CA423" s="4">
        <v>6.0499999999999998E-2</v>
      </c>
      <c r="CB423" s="4">
        <v>5.5100000000000003E-2</v>
      </c>
      <c r="CC423" s="4">
        <v>5.16E-2</v>
      </c>
      <c r="CD423" s="4">
        <v>5.3900000000000003E-2</v>
      </c>
      <c r="CE423" s="4">
        <v>4.8300000000000003E-2</v>
      </c>
      <c r="CF423" s="4">
        <v>5.6000000000000001E-2</v>
      </c>
      <c r="CG423" s="4">
        <v>5.2299999999999999E-2</v>
      </c>
      <c r="CH423" s="4">
        <v>4.87E-2</v>
      </c>
      <c r="CI423" s="4">
        <v>4.5900000000000003E-2</v>
      </c>
      <c r="CJ423" s="4">
        <v>3.5900000000000001E-2</v>
      </c>
      <c r="CK423" s="4">
        <v>3.8399999999999997E-2</v>
      </c>
      <c r="CL423" s="4">
        <v>3.5799999999999998E-2</v>
      </c>
      <c r="CM423" s="4">
        <v>3.4000000000000002E-2</v>
      </c>
      <c r="CN423" s="4">
        <v>3.6200000000000003E-2</v>
      </c>
      <c r="CO423" s="4">
        <v>3.5299999999999998E-2</v>
      </c>
      <c r="CP423" s="4">
        <v>3.8199999999999998E-2</v>
      </c>
      <c r="CQ423" s="4">
        <v>4.1799999999999997E-2</v>
      </c>
      <c r="CR423" s="4">
        <v>4.1700000000000001E-2</v>
      </c>
      <c r="CS423" s="4">
        <v>3.8800000000000001E-2</v>
      </c>
      <c r="CT423" s="4">
        <v>3.8899999999999997E-2</v>
      </c>
      <c r="CU423" s="4">
        <v>3.5200000000000002E-2</v>
      </c>
      <c r="CV423" s="4">
        <v>3.4500000000000003E-2</v>
      </c>
      <c r="CW423" s="4">
        <v>4.0899999999999999E-2</v>
      </c>
      <c r="CX423" s="4">
        <v>3.27E-2</v>
      </c>
      <c r="CY423" s="4">
        <v>4.1500000000000002E-2</v>
      </c>
      <c r="CZ423" s="4">
        <v>4.7500000000000001E-2</v>
      </c>
      <c r="DA423" s="4">
        <v>3.9800000000000002E-2</v>
      </c>
      <c r="DB423" s="4">
        <v>5.3999999999999999E-2</v>
      </c>
      <c r="DC423" s="4">
        <v>4.3200000000000002E-2</v>
      </c>
      <c r="DD423" s="4">
        <v>4.6199999999999998E-2</v>
      </c>
      <c r="DE423" s="4">
        <v>5.1200000000000002E-2</v>
      </c>
      <c r="DF423" s="4">
        <v>5.0099999999999999E-2</v>
      </c>
      <c r="DG423" s="4">
        <v>4.3700000000000003E-2</v>
      </c>
      <c r="DH423" s="4">
        <v>3.8600000000000002E-2</v>
      </c>
      <c r="DI423" s="4">
        <v>3.8899999999999997E-2</v>
      </c>
      <c r="DJ423" s="4">
        <v>3.49E-2</v>
      </c>
      <c r="DK423" s="4">
        <v>3.9399999999999998E-2</v>
      </c>
      <c r="DL423" s="4">
        <v>3.49E-2</v>
      </c>
      <c r="DM423" s="4">
        <v>4.5400000000000003E-2</v>
      </c>
      <c r="DN423" s="4">
        <v>4.3700000000000003E-2</v>
      </c>
    </row>
    <row r="424" spans="1:118" x14ac:dyDescent="0.45">
      <c r="A424" s="2" t="s">
        <v>36</v>
      </c>
      <c r="B424" t="s">
        <v>49</v>
      </c>
      <c r="AI424">
        <v>2182</v>
      </c>
      <c r="AJ424">
        <v>2319</v>
      </c>
      <c r="AK424">
        <v>1992</v>
      </c>
      <c r="AL424">
        <v>2662</v>
      </c>
      <c r="AM424">
        <v>3015</v>
      </c>
      <c r="AN424">
        <v>3085</v>
      </c>
      <c r="AO424">
        <v>3296</v>
      </c>
      <c r="AP424">
        <v>3189</v>
      </c>
      <c r="AQ424">
        <v>3505</v>
      </c>
      <c r="AR424">
        <v>3761</v>
      </c>
      <c r="AS424">
        <v>3500</v>
      </c>
      <c r="AT424">
        <v>3180</v>
      </c>
      <c r="AU424">
        <v>3036</v>
      </c>
      <c r="AV424">
        <v>2611</v>
      </c>
      <c r="AW424">
        <v>3151</v>
      </c>
      <c r="AX424">
        <v>3019</v>
      </c>
      <c r="AY424">
        <v>2341</v>
      </c>
      <c r="AZ424">
        <v>1883</v>
      </c>
      <c r="BA424">
        <v>1832</v>
      </c>
      <c r="BB424">
        <v>650</v>
      </c>
      <c r="BC424">
        <v>957</v>
      </c>
      <c r="BD424">
        <v>170</v>
      </c>
      <c r="BE424">
        <v>438</v>
      </c>
      <c r="BF424">
        <v>973</v>
      </c>
      <c r="BG424">
        <v>924</v>
      </c>
      <c r="BH424">
        <v>1560</v>
      </c>
      <c r="BI424">
        <v>1242</v>
      </c>
      <c r="BJ424">
        <v>1391</v>
      </c>
      <c r="BK424">
        <v>1702</v>
      </c>
      <c r="BL424">
        <v>1886</v>
      </c>
      <c r="BM424">
        <v>1989</v>
      </c>
      <c r="BN424">
        <v>1349</v>
      </c>
      <c r="BO424">
        <v>1535</v>
      </c>
      <c r="BP424">
        <v>1877</v>
      </c>
      <c r="BQ424">
        <v>1866</v>
      </c>
      <c r="BR424">
        <v>2242</v>
      </c>
      <c r="BS424">
        <v>2118</v>
      </c>
      <c r="BT424">
        <v>2536</v>
      </c>
      <c r="BU424">
        <v>2879</v>
      </c>
      <c r="BV424">
        <v>3201</v>
      </c>
      <c r="BW424">
        <v>3928</v>
      </c>
      <c r="BX424">
        <v>3988</v>
      </c>
      <c r="BY424">
        <v>3878</v>
      </c>
      <c r="BZ424">
        <v>3607</v>
      </c>
      <c r="CA424">
        <v>3531</v>
      </c>
      <c r="CB424">
        <v>3447</v>
      </c>
      <c r="CC424">
        <v>3614</v>
      </c>
      <c r="CD424">
        <v>3616</v>
      </c>
      <c r="CE424">
        <v>3550</v>
      </c>
      <c r="CF424">
        <v>3218</v>
      </c>
      <c r="CG424">
        <v>3127</v>
      </c>
      <c r="CH424">
        <v>2674</v>
      </c>
      <c r="CI424">
        <v>3323</v>
      </c>
      <c r="CJ424">
        <v>3563</v>
      </c>
      <c r="CK424">
        <v>3577</v>
      </c>
      <c r="CL424">
        <v>3945</v>
      </c>
      <c r="CM424">
        <v>4142</v>
      </c>
      <c r="CN424">
        <v>3616</v>
      </c>
      <c r="CO424">
        <v>3186</v>
      </c>
      <c r="CP424">
        <v>3492</v>
      </c>
      <c r="CQ424">
        <v>2450</v>
      </c>
      <c r="CR424">
        <v>2600</v>
      </c>
      <c r="CS424">
        <v>2669</v>
      </c>
      <c r="CT424">
        <v>2469</v>
      </c>
      <c r="CU424">
        <v>2740</v>
      </c>
      <c r="CV424">
        <v>1812</v>
      </c>
      <c r="CW424">
        <v>2236</v>
      </c>
      <c r="CX424">
        <v>2273</v>
      </c>
      <c r="CY424">
        <v>3090</v>
      </c>
      <c r="CZ424">
        <v>3271</v>
      </c>
      <c r="DA424">
        <v>3108</v>
      </c>
      <c r="DB424">
        <v>3008</v>
      </c>
      <c r="DC424">
        <v>2940</v>
      </c>
      <c r="DD424">
        <v>2972</v>
      </c>
      <c r="DE424">
        <v>2096</v>
      </c>
      <c r="DF424">
        <v>2056</v>
      </c>
      <c r="DG424">
        <v>2614</v>
      </c>
      <c r="DH424">
        <v>2535</v>
      </c>
      <c r="DI424">
        <v>2711</v>
      </c>
      <c r="DJ424">
        <v>2681</v>
      </c>
      <c r="DK424">
        <v>3130</v>
      </c>
      <c r="DL424">
        <v>2995</v>
      </c>
      <c r="DM424">
        <v>3001</v>
      </c>
      <c r="DN424">
        <v>3712</v>
      </c>
    </row>
    <row r="425" spans="1:118" x14ac:dyDescent="0.45">
      <c r="A425" s="2" t="s">
        <v>36</v>
      </c>
      <c r="B425" t="s">
        <v>50</v>
      </c>
      <c r="AM425" s="4">
        <v>0.38169999999999998</v>
      </c>
      <c r="AN425" s="4">
        <v>0.33029999999999998</v>
      </c>
      <c r="AO425" s="4">
        <v>0.65439999999999998</v>
      </c>
      <c r="AP425" s="4">
        <v>0.1981</v>
      </c>
      <c r="AQ425" s="4">
        <v>0.16259999999999999</v>
      </c>
      <c r="AR425" s="4">
        <v>0.21920000000000001</v>
      </c>
      <c r="AS425" s="4">
        <v>6.1899999999999997E-2</v>
      </c>
      <c r="AT425" s="4">
        <v>-2.7000000000000001E-3</v>
      </c>
      <c r="AU425" s="4">
        <v>-0.13389999999999999</v>
      </c>
      <c r="AV425" s="4">
        <v>-0.30570000000000003</v>
      </c>
      <c r="AW425" s="4">
        <v>-9.9699999999999997E-2</v>
      </c>
      <c r="AX425" s="4">
        <v>-5.0700000000000002E-2</v>
      </c>
      <c r="AY425" s="4">
        <v>-0.22900000000000001</v>
      </c>
      <c r="AZ425" s="4">
        <v>-0.2787</v>
      </c>
      <c r="BA425" s="4">
        <v>-0.41870000000000002</v>
      </c>
      <c r="BB425" s="4">
        <v>-0.78459999999999996</v>
      </c>
      <c r="BC425" s="4">
        <v>-0.59109999999999996</v>
      </c>
      <c r="BD425" s="4">
        <v>-0.90980000000000005</v>
      </c>
      <c r="BE425" s="4">
        <v>-0.76100000000000001</v>
      </c>
      <c r="BF425" s="4">
        <v>0.49559999999999998</v>
      </c>
      <c r="BG425" s="4">
        <v>-3.4000000000000002E-2</v>
      </c>
      <c r="BH425" s="4">
        <v>8.1773000000000007</v>
      </c>
      <c r="BI425" s="4">
        <v>1.8366</v>
      </c>
      <c r="BJ425" s="4">
        <v>0.43009999999999998</v>
      </c>
      <c r="BK425" s="4">
        <v>0.84119999999999995</v>
      </c>
      <c r="BL425" s="4">
        <v>0.20880000000000001</v>
      </c>
      <c r="BM425" s="4">
        <v>0.60109999999999997</v>
      </c>
      <c r="BN425" s="4">
        <v>-2.9700000000000001E-2</v>
      </c>
      <c r="BO425" s="4">
        <v>-9.8199999999999996E-2</v>
      </c>
      <c r="BP425" s="4">
        <v>-4.4000000000000003E-3</v>
      </c>
      <c r="BQ425" s="4">
        <v>-6.1699999999999998E-2</v>
      </c>
      <c r="BR425" s="4">
        <v>0.66159999999999997</v>
      </c>
      <c r="BS425" s="4">
        <v>0.37990000000000002</v>
      </c>
      <c r="BT425" s="4">
        <v>0.35099999999999998</v>
      </c>
      <c r="BU425" s="4">
        <v>0.54300000000000004</v>
      </c>
      <c r="BV425" s="4">
        <v>0.42770000000000002</v>
      </c>
      <c r="BW425" s="4">
        <v>0.85440000000000005</v>
      </c>
      <c r="BX425" s="4">
        <v>0.57240000000000002</v>
      </c>
      <c r="BY425" s="4">
        <v>0.3468</v>
      </c>
      <c r="BZ425" s="4">
        <v>0.1268</v>
      </c>
      <c r="CA425" s="4">
        <v>-0.1009</v>
      </c>
      <c r="CB425" s="4">
        <v>-0.1356</v>
      </c>
      <c r="CC425" s="4">
        <v>-6.8099999999999994E-2</v>
      </c>
      <c r="CD425" s="4">
        <v>2.3999999999999998E-3</v>
      </c>
      <c r="CE425" s="4">
        <v>5.3E-3</v>
      </c>
      <c r="CF425" s="4">
        <v>-6.6400000000000001E-2</v>
      </c>
      <c r="CG425" s="4">
        <v>-0.13469999999999999</v>
      </c>
      <c r="CH425" s="4">
        <v>-0.26029999999999998</v>
      </c>
      <c r="CI425" s="4">
        <v>-6.3799999999999996E-2</v>
      </c>
      <c r="CJ425" s="4">
        <v>0.107</v>
      </c>
      <c r="CK425" s="4">
        <v>0.1439</v>
      </c>
      <c r="CL425" s="4">
        <v>0.47510000000000002</v>
      </c>
      <c r="CM425" s="4">
        <v>0.24629999999999999</v>
      </c>
      <c r="CN425" s="4">
        <v>1.4999999999999999E-2</v>
      </c>
      <c r="CO425" s="4">
        <v>-0.10920000000000001</v>
      </c>
      <c r="CP425" s="4">
        <v>-0.1148</v>
      </c>
      <c r="CQ425" s="4">
        <v>-0.40849999999999997</v>
      </c>
      <c r="CR425" s="4">
        <v>-0.28089999999999998</v>
      </c>
      <c r="CS425" s="4">
        <v>-0.16250000000000001</v>
      </c>
      <c r="CT425" s="4">
        <v>-0.29289999999999999</v>
      </c>
      <c r="CU425" s="4">
        <v>0.11840000000000001</v>
      </c>
      <c r="CV425" s="4">
        <v>-0.30299999999999999</v>
      </c>
      <c r="CW425" s="4">
        <v>-0.16209999999999999</v>
      </c>
      <c r="CX425" s="4">
        <v>-7.9399999999999998E-2</v>
      </c>
      <c r="CY425" s="4">
        <v>0.1275</v>
      </c>
      <c r="CZ425" s="4">
        <v>0.80449999999999999</v>
      </c>
      <c r="DA425" s="4">
        <v>0.38969999999999999</v>
      </c>
      <c r="DB425" s="4">
        <v>0.32329999999999998</v>
      </c>
      <c r="DC425" s="4">
        <v>-4.8500000000000001E-2</v>
      </c>
      <c r="DD425" s="4">
        <v>-9.1200000000000003E-2</v>
      </c>
      <c r="DE425" s="4">
        <v>-0.32540000000000002</v>
      </c>
      <c r="DF425" s="4">
        <v>-0.31659999999999999</v>
      </c>
      <c r="DG425" s="4">
        <v>-0.1108</v>
      </c>
      <c r="DH425" s="4">
        <v>-0.14729999999999999</v>
      </c>
      <c r="DI425" s="4">
        <v>0.29339999999999999</v>
      </c>
      <c r="DJ425" s="4">
        <v>0.3044</v>
      </c>
      <c r="DK425" s="4">
        <v>0.19719999999999999</v>
      </c>
      <c r="DL425" s="4">
        <v>0.1817</v>
      </c>
      <c r="DM425" s="4">
        <v>0.10680000000000001</v>
      </c>
      <c r="DN425" s="4">
        <v>0.10680000000000001</v>
      </c>
    </row>
    <row r="426" spans="1:118" x14ac:dyDescent="0.45">
      <c r="A426" s="2" t="s">
        <v>36</v>
      </c>
      <c r="B426" t="s">
        <v>51</v>
      </c>
      <c r="AE426">
        <v>4274</v>
      </c>
      <c r="AH426">
        <v>1309</v>
      </c>
      <c r="AI426">
        <v>2609</v>
      </c>
      <c r="AJ426">
        <v>3062</v>
      </c>
      <c r="AK426">
        <v>2453</v>
      </c>
      <c r="AL426">
        <v>2938</v>
      </c>
      <c r="AM426">
        <v>3421</v>
      </c>
      <c r="AN426">
        <v>3965</v>
      </c>
      <c r="AO426">
        <v>3717</v>
      </c>
      <c r="AP426">
        <v>4110</v>
      </c>
      <c r="AQ426">
        <v>4399</v>
      </c>
      <c r="AR426">
        <v>4756</v>
      </c>
      <c r="AS426">
        <v>4410</v>
      </c>
      <c r="AT426">
        <v>4115</v>
      </c>
      <c r="AU426">
        <v>4045</v>
      </c>
      <c r="AV426">
        <v>3965</v>
      </c>
      <c r="AW426">
        <v>4666</v>
      </c>
      <c r="AX426">
        <v>4710</v>
      </c>
      <c r="AY426">
        <v>4064</v>
      </c>
      <c r="AZ426">
        <v>3337</v>
      </c>
      <c r="BA426">
        <v>3529</v>
      </c>
      <c r="BB426">
        <v>2297</v>
      </c>
      <c r="BC426">
        <v>2137</v>
      </c>
      <c r="BD426">
        <v>1465</v>
      </c>
      <c r="BE426">
        <v>1560</v>
      </c>
      <c r="BF426">
        <v>2405</v>
      </c>
      <c r="BG426">
        <v>2119</v>
      </c>
      <c r="BH426">
        <v>3202</v>
      </c>
      <c r="BI426">
        <v>2838</v>
      </c>
      <c r="BJ426">
        <v>2932</v>
      </c>
      <c r="BK426">
        <v>3693</v>
      </c>
      <c r="BL426">
        <v>3942</v>
      </c>
      <c r="BM426">
        <v>3940</v>
      </c>
      <c r="BN426">
        <v>3654</v>
      </c>
      <c r="BO426">
        <v>4079</v>
      </c>
      <c r="BP426">
        <v>4642</v>
      </c>
      <c r="BQ426">
        <v>4820</v>
      </c>
      <c r="BR426">
        <v>5232</v>
      </c>
      <c r="BS426">
        <v>4903</v>
      </c>
      <c r="BT426">
        <v>5780</v>
      </c>
      <c r="BU426">
        <v>6316</v>
      </c>
      <c r="BV426">
        <v>6493</v>
      </c>
      <c r="BW426">
        <v>6893</v>
      </c>
      <c r="BX426">
        <v>6925</v>
      </c>
      <c r="BY426">
        <v>6843</v>
      </c>
      <c r="BZ426">
        <v>6633</v>
      </c>
      <c r="CA426">
        <v>6423</v>
      </c>
      <c r="CB426">
        <v>6617</v>
      </c>
      <c r="CC426">
        <v>6915</v>
      </c>
      <c r="CD426">
        <v>6806</v>
      </c>
      <c r="CE426">
        <v>6889</v>
      </c>
      <c r="CF426">
        <v>6509</v>
      </c>
      <c r="CG426">
        <v>6705</v>
      </c>
      <c r="CH426">
        <v>6071</v>
      </c>
      <c r="CI426">
        <v>6878</v>
      </c>
      <c r="CJ426">
        <v>6873</v>
      </c>
      <c r="CK426">
        <v>6731</v>
      </c>
      <c r="CL426">
        <v>6833</v>
      </c>
      <c r="CM426">
        <v>7357</v>
      </c>
      <c r="CN426">
        <v>6862</v>
      </c>
      <c r="CO426">
        <v>6421</v>
      </c>
      <c r="CP426">
        <v>6876</v>
      </c>
      <c r="CQ426">
        <v>5773</v>
      </c>
      <c r="CR426">
        <v>5889</v>
      </c>
      <c r="CS426">
        <v>5848</v>
      </c>
      <c r="CT426">
        <v>5434</v>
      </c>
      <c r="CU426">
        <v>5871</v>
      </c>
      <c r="CV426">
        <v>5048</v>
      </c>
      <c r="CW426">
        <v>5464</v>
      </c>
      <c r="CX426">
        <v>5272</v>
      </c>
      <c r="CY426">
        <v>6028</v>
      </c>
      <c r="CZ426">
        <v>6462</v>
      </c>
      <c r="DA426">
        <v>6323</v>
      </c>
      <c r="DB426">
        <v>6225</v>
      </c>
      <c r="DC426">
        <v>6209</v>
      </c>
      <c r="DD426">
        <v>6290</v>
      </c>
      <c r="DE426">
        <v>5381</v>
      </c>
      <c r="DF426">
        <v>5396</v>
      </c>
      <c r="DG426">
        <v>5852</v>
      </c>
      <c r="DH426">
        <v>6057</v>
      </c>
      <c r="DI426">
        <v>6130</v>
      </c>
      <c r="DJ426">
        <v>6247</v>
      </c>
      <c r="DK426">
        <v>6391</v>
      </c>
      <c r="DL426">
        <v>6241</v>
      </c>
      <c r="DM426">
        <v>6532</v>
      </c>
      <c r="DN426">
        <v>7372</v>
      </c>
    </row>
    <row r="427" spans="1:118" x14ac:dyDescent="0.45">
      <c r="A427" s="2" t="s">
        <v>36</v>
      </c>
      <c r="B427" t="s">
        <v>52</v>
      </c>
      <c r="AL427">
        <v>12.05</v>
      </c>
      <c r="AM427">
        <v>13.15</v>
      </c>
      <c r="AN427">
        <v>12.26</v>
      </c>
      <c r="AO427">
        <v>11.54</v>
      </c>
      <c r="AP427">
        <v>10.77</v>
      </c>
      <c r="AQ427">
        <v>12.76</v>
      </c>
      <c r="AR427">
        <v>14.61</v>
      </c>
      <c r="AS427">
        <v>23.79</v>
      </c>
      <c r="AT427">
        <v>27.05</v>
      </c>
      <c r="AU427">
        <v>44.64</v>
      </c>
      <c r="AV427">
        <v>900.39</v>
      </c>
      <c r="AW427">
        <v>-125.54</v>
      </c>
      <c r="AX427">
        <v>-25.87</v>
      </c>
      <c r="AY427">
        <v>-11.76</v>
      </c>
      <c r="AZ427">
        <v>-9.6</v>
      </c>
      <c r="BA427">
        <v>-2.93</v>
      </c>
      <c r="BB427">
        <v>-0.86</v>
      </c>
      <c r="BC427">
        <v>-0.84</v>
      </c>
      <c r="BD427">
        <v>-0.15</v>
      </c>
      <c r="BE427">
        <v>-0.75</v>
      </c>
      <c r="BF427">
        <v>-2.52</v>
      </c>
      <c r="BG427">
        <v>10.79</v>
      </c>
      <c r="BH427">
        <v>16.399999999999999</v>
      </c>
      <c r="BI427">
        <v>12.35</v>
      </c>
      <c r="BJ427">
        <v>10.33</v>
      </c>
      <c r="BK427">
        <v>7.07</v>
      </c>
      <c r="BL427">
        <v>7.48</v>
      </c>
      <c r="BM427">
        <v>7.49</v>
      </c>
      <c r="BN427">
        <v>3.41</v>
      </c>
      <c r="BO427">
        <v>4.57</v>
      </c>
      <c r="BP427">
        <v>5.37</v>
      </c>
      <c r="BQ427">
        <v>5.0599999999999996</v>
      </c>
      <c r="BR427">
        <v>12.17</v>
      </c>
      <c r="BS427">
        <v>9.58</v>
      </c>
      <c r="BT427">
        <v>14.59</v>
      </c>
      <c r="BU427">
        <v>15.55</v>
      </c>
      <c r="BV427">
        <v>6.77</v>
      </c>
      <c r="BW427">
        <v>8.2200000000000006</v>
      </c>
      <c r="BX427">
        <v>16.75</v>
      </c>
      <c r="BY427">
        <v>16.22</v>
      </c>
      <c r="BZ427">
        <v>49.07</v>
      </c>
      <c r="CA427">
        <v>68.7</v>
      </c>
      <c r="CB427">
        <v>10.38</v>
      </c>
      <c r="CC427">
        <v>12.01</v>
      </c>
      <c r="CD427">
        <v>16.64</v>
      </c>
      <c r="CE427">
        <v>13.11</v>
      </c>
      <c r="CF427">
        <v>12.22</v>
      </c>
      <c r="CG427">
        <v>11.31</v>
      </c>
      <c r="CH427">
        <v>10.24</v>
      </c>
      <c r="CI427">
        <v>9.2799999999999994</v>
      </c>
      <c r="CJ427">
        <v>9.5</v>
      </c>
      <c r="CK427">
        <v>8.98</v>
      </c>
      <c r="CL427">
        <v>8.2100000000000009</v>
      </c>
      <c r="CM427">
        <v>23.59</v>
      </c>
      <c r="CN427">
        <v>18.3</v>
      </c>
      <c r="CO427">
        <v>14.73</v>
      </c>
      <c r="CP427">
        <v>-8.43</v>
      </c>
      <c r="CQ427">
        <v>-7.78</v>
      </c>
      <c r="CR427">
        <v>-7.48</v>
      </c>
      <c r="CS427">
        <v>-6.48</v>
      </c>
      <c r="CT427">
        <v>15.46</v>
      </c>
      <c r="CU427">
        <v>6.69</v>
      </c>
      <c r="CV427">
        <v>5.39</v>
      </c>
      <c r="CW427">
        <v>5.87</v>
      </c>
      <c r="CX427">
        <v>4.8600000000000003</v>
      </c>
      <c r="CY427">
        <v>10.24</v>
      </c>
      <c r="CZ427">
        <v>6.95</v>
      </c>
      <c r="DA427">
        <v>6.66</v>
      </c>
      <c r="DB427">
        <v>6.88</v>
      </c>
      <c r="DC427">
        <v>5.16</v>
      </c>
      <c r="DD427">
        <v>4.9000000000000004</v>
      </c>
      <c r="DE427">
        <v>2.75</v>
      </c>
      <c r="DF427">
        <v>2.4500000000000002</v>
      </c>
      <c r="DG427">
        <v>4.1399999999999997</v>
      </c>
      <c r="DH427">
        <v>5.68</v>
      </c>
      <c r="DI427">
        <v>9.4499999999999993</v>
      </c>
      <c r="DJ427">
        <v>9.64</v>
      </c>
      <c r="DK427">
        <v>11.32</v>
      </c>
      <c r="DL427">
        <v>7.69</v>
      </c>
      <c r="DM427">
        <v>6.94</v>
      </c>
      <c r="DN427">
        <v>9.1</v>
      </c>
    </row>
    <row r="428" spans="1:118" x14ac:dyDescent="0.45">
      <c r="A428" s="2" t="s">
        <v>36</v>
      </c>
      <c r="B428" t="s">
        <v>53</v>
      </c>
      <c r="AL428">
        <v>0.56000000000000005</v>
      </c>
      <c r="AM428">
        <v>0.7</v>
      </c>
      <c r="AN428">
        <v>0.72</v>
      </c>
      <c r="AO428">
        <v>0.76</v>
      </c>
      <c r="AP428">
        <v>0.73</v>
      </c>
      <c r="AQ428">
        <v>0.81</v>
      </c>
      <c r="AR428">
        <v>0.86</v>
      </c>
      <c r="AS428">
        <v>0.8</v>
      </c>
      <c r="AT428">
        <v>0.72</v>
      </c>
      <c r="AU428">
        <v>0.76</v>
      </c>
      <c r="AV428">
        <v>0.65</v>
      </c>
      <c r="AW428">
        <v>0.77</v>
      </c>
      <c r="AX428">
        <v>0.73</v>
      </c>
      <c r="AY428">
        <v>0.56999999999999995</v>
      </c>
      <c r="AZ428">
        <v>0.47</v>
      </c>
      <c r="BA428">
        <v>0.46</v>
      </c>
      <c r="BB428">
        <v>0.17</v>
      </c>
      <c r="BC428">
        <v>0.23</v>
      </c>
      <c r="BD428">
        <v>0.04</v>
      </c>
      <c r="BE428">
        <v>0.1</v>
      </c>
      <c r="BF428">
        <v>0.23</v>
      </c>
      <c r="BG428">
        <v>0.21</v>
      </c>
      <c r="BH428">
        <v>0.37</v>
      </c>
      <c r="BI428">
        <v>0.3</v>
      </c>
      <c r="BJ428">
        <v>0.34</v>
      </c>
      <c r="BK428">
        <v>0.42</v>
      </c>
      <c r="BL428">
        <v>0.46</v>
      </c>
      <c r="BM428">
        <v>0.47</v>
      </c>
      <c r="BN428">
        <v>0.33</v>
      </c>
      <c r="BO428">
        <v>0.37</v>
      </c>
      <c r="BP428">
        <v>0.45</v>
      </c>
      <c r="BQ428">
        <v>0.44</v>
      </c>
      <c r="BR428">
        <v>0.52</v>
      </c>
      <c r="BS428">
        <v>0.49</v>
      </c>
      <c r="BT428">
        <v>0.57999999999999996</v>
      </c>
      <c r="BU428">
        <v>0.66</v>
      </c>
      <c r="BV428">
        <v>0.73</v>
      </c>
      <c r="BW428">
        <v>0.88</v>
      </c>
      <c r="BX428">
        <v>0.9</v>
      </c>
      <c r="BY428">
        <v>0.88</v>
      </c>
      <c r="BZ428">
        <v>0.84</v>
      </c>
      <c r="CA428">
        <v>0.85</v>
      </c>
      <c r="CB428">
        <v>0.85</v>
      </c>
      <c r="CC428">
        <v>0.93</v>
      </c>
      <c r="CD428">
        <v>0.94</v>
      </c>
      <c r="CE428">
        <v>0.93</v>
      </c>
      <c r="CF428">
        <v>0.85</v>
      </c>
      <c r="CG428">
        <v>0.82</v>
      </c>
      <c r="CH428">
        <v>0.68</v>
      </c>
      <c r="CI428">
        <v>0.83</v>
      </c>
      <c r="CJ428">
        <v>0.87</v>
      </c>
      <c r="CK428">
        <v>0.86</v>
      </c>
      <c r="CL428">
        <v>0.94</v>
      </c>
      <c r="CM428">
        <v>0.96</v>
      </c>
      <c r="CN428">
        <v>0.85</v>
      </c>
      <c r="CO428">
        <v>0.75</v>
      </c>
      <c r="CP428">
        <v>0.76</v>
      </c>
      <c r="CQ428">
        <v>0.56999999999999995</v>
      </c>
      <c r="CR428">
        <v>0.6</v>
      </c>
      <c r="CS428">
        <v>0.63</v>
      </c>
      <c r="CT428">
        <v>0.66</v>
      </c>
      <c r="CU428">
        <v>0.68</v>
      </c>
      <c r="CV428">
        <v>0.49</v>
      </c>
      <c r="CW428">
        <v>0.6</v>
      </c>
      <c r="CX428">
        <v>0.6</v>
      </c>
      <c r="CY428">
        <v>0.81</v>
      </c>
      <c r="CZ428">
        <v>0.8</v>
      </c>
      <c r="DA428">
        <v>0.75</v>
      </c>
      <c r="DB428">
        <v>0.73</v>
      </c>
      <c r="DC428">
        <v>0.71</v>
      </c>
      <c r="DD428">
        <v>0.75</v>
      </c>
      <c r="DE428">
        <v>0.56000000000000005</v>
      </c>
      <c r="DF428">
        <v>0.56000000000000005</v>
      </c>
      <c r="DG428">
        <v>0.73</v>
      </c>
      <c r="DH428">
        <v>0.68</v>
      </c>
      <c r="DI428">
        <v>0.69</v>
      </c>
      <c r="DJ428">
        <v>0.68</v>
      </c>
      <c r="DK428">
        <v>0.76</v>
      </c>
      <c r="DL428">
        <v>0.7</v>
      </c>
      <c r="DM428">
        <v>0.69</v>
      </c>
      <c r="DN428">
        <v>0.9</v>
      </c>
    </row>
    <row r="429" spans="1:118" x14ac:dyDescent="0.45">
      <c r="A429" s="2" t="s">
        <v>36</v>
      </c>
      <c r="B429" t="s">
        <v>54</v>
      </c>
      <c r="AI429">
        <v>0.77</v>
      </c>
      <c r="AJ429">
        <v>0.74</v>
      </c>
      <c r="AK429">
        <v>0.63</v>
      </c>
      <c r="AL429">
        <v>0.71</v>
      </c>
      <c r="AM429">
        <v>0.77</v>
      </c>
      <c r="AN429">
        <v>0.81</v>
      </c>
      <c r="AO429">
        <v>0.79</v>
      </c>
      <c r="AP429">
        <v>0.81</v>
      </c>
      <c r="AQ429">
        <v>0.78</v>
      </c>
      <c r="AR429">
        <v>0.88</v>
      </c>
      <c r="AS429">
        <v>0.82</v>
      </c>
      <c r="AT429">
        <v>0.68</v>
      </c>
      <c r="AU429">
        <v>0.65</v>
      </c>
      <c r="AV429">
        <v>0.55000000000000004</v>
      </c>
      <c r="AW429">
        <v>0.72</v>
      </c>
      <c r="AX429">
        <v>0.7</v>
      </c>
      <c r="AY429">
        <v>0.55000000000000004</v>
      </c>
      <c r="AZ429">
        <v>0.48</v>
      </c>
      <c r="BA429">
        <v>0.54</v>
      </c>
      <c r="BB429">
        <v>0.24</v>
      </c>
      <c r="BC429">
        <v>0.59</v>
      </c>
      <c r="BD429">
        <v>0.11</v>
      </c>
      <c r="BE429">
        <v>0.18</v>
      </c>
      <c r="BF429">
        <v>0.28999999999999998</v>
      </c>
      <c r="BG429">
        <v>0.26</v>
      </c>
      <c r="BH429">
        <v>0.42</v>
      </c>
      <c r="BI429">
        <v>0.3</v>
      </c>
      <c r="BJ429">
        <v>0.3</v>
      </c>
      <c r="BK429">
        <v>0.39</v>
      </c>
      <c r="BL429">
        <v>0.43</v>
      </c>
      <c r="BM429">
        <v>0.44</v>
      </c>
      <c r="BN429">
        <v>0.27</v>
      </c>
      <c r="BO429">
        <v>0.33</v>
      </c>
      <c r="BP429">
        <v>0.4</v>
      </c>
      <c r="BQ429">
        <v>0.38</v>
      </c>
      <c r="BR429">
        <v>0.44</v>
      </c>
      <c r="BS429">
        <v>0.42</v>
      </c>
      <c r="BT429">
        <v>0.5</v>
      </c>
      <c r="BU429">
        <v>0.63</v>
      </c>
      <c r="BV429">
        <v>0.67</v>
      </c>
      <c r="BW429">
        <v>0.79</v>
      </c>
      <c r="BX429">
        <v>0.85</v>
      </c>
      <c r="BY429">
        <v>0.8</v>
      </c>
      <c r="BZ429">
        <v>0.76</v>
      </c>
      <c r="CA429">
        <v>0.75</v>
      </c>
      <c r="CB429">
        <v>0.73</v>
      </c>
      <c r="CC429">
        <v>0.83</v>
      </c>
      <c r="CD429">
        <v>0.87</v>
      </c>
      <c r="CE429">
        <v>0.86</v>
      </c>
      <c r="CF429">
        <v>0.76</v>
      </c>
      <c r="CG429">
        <v>0.7</v>
      </c>
      <c r="CH429">
        <v>0.6</v>
      </c>
      <c r="CI429">
        <v>0.74</v>
      </c>
      <c r="CJ429">
        <v>0.77</v>
      </c>
      <c r="CK429">
        <v>0.75</v>
      </c>
      <c r="CL429">
        <v>0.81</v>
      </c>
      <c r="CM429">
        <v>0.85</v>
      </c>
      <c r="CN429">
        <v>0.78</v>
      </c>
      <c r="CO429">
        <v>0.72</v>
      </c>
      <c r="CP429">
        <v>0.97</v>
      </c>
      <c r="CQ429">
        <v>0.73</v>
      </c>
      <c r="CR429">
        <v>0.68</v>
      </c>
      <c r="CS429">
        <v>0.63</v>
      </c>
      <c r="CT429">
        <v>0.54</v>
      </c>
      <c r="CU429">
        <v>0.59</v>
      </c>
      <c r="CV429">
        <v>0.48</v>
      </c>
      <c r="CW429">
        <v>0.47</v>
      </c>
      <c r="CX429">
        <v>0.45</v>
      </c>
      <c r="CY429">
        <v>0.56000000000000005</v>
      </c>
      <c r="CZ429">
        <v>0.67</v>
      </c>
      <c r="DA429">
        <v>0.57999999999999996</v>
      </c>
      <c r="DB429">
        <v>0.56999999999999995</v>
      </c>
      <c r="DC429">
        <v>0.56000000000000005</v>
      </c>
      <c r="DD429">
        <v>0.81</v>
      </c>
      <c r="DE429">
        <v>0.95</v>
      </c>
      <c r="DF429">
        <v>1.58</v>
      </c>
      <c r="DG429">
        <v>1.48</v>
      </c>
      <c r="DH429">
        <v>1.25</v>
      </c>
      <c r="DI429">
        <v>1.36</v>
      </c>
      <c r="DJ429">
        <v>1.42</v>
      </c>
      <c r="DK429">
        <v>1.41</v>
      </c>
      <c r="DL429">
        <v>1.26</v>
      </c>
      <c r="DM429">
        <v>1.24</v>
      </c>
      <c r="DN429">
        <v>1.55</v>
      </c>
    </row>
    <row r="430" spans="1:118" x14ac:dyDescent="0.45">
      <c r="A430" s="2" t="s">
        <v>36</v>
      </c>
      <c r="B430" t="s">
        <v>55</v>
      </c>
      <c r="AI430">
        <v>4.47</v>
      </c>
      <c r="AJ430">
        <v>11.01</v>
      </c>
      <c r="AK430">
        <v>7.9</v>
      </c>
      <c r="AL430">
        <v>2.09</v>
      </c>
      <c r="AM430">
        <v>2.88</v>
      </c>
      <c r="AN430">
        <v>2.72</v>
      </c>
      <c r="AO430">
        <v>2.66</v>
      </c>
      <c r="AP430">
        <v>2.72</v>
      </c>
      <c r="AQ430">
        <v>3.02</v>
      </c>
      <c r="AR430">
        <v>3.51</v>
      </c>
      <c r="AS430">
        <v>3.58</v>
      </c>
      <c r="AT430">
        <v>3.49</v>
      </c>
      <c r="AU430">
        <v>3.26</v>
      </c>
      <c r="AV430">
        <v>3.21</v>
      </c>
      <c r="AW430">
        <v>4</v>
      </c>
      <c r="AX430">
        <v>3.67</v>
      </c>
      <c r="AY430">
        <v>3.33</v>
      </c>
      <c r="AZ430">
        <v>1.76</v>
      </c>
      <c r="BA430">
        <v>1.69</v>
      </c>
      <c r="BB430">
        <v>0.7</v>
      </c>
      <c r="BC430">
        <v>1.49</v>
      </c>
      <c r="BD430">
        <v>0.56000000000000005</v>
      </c>
      <c r="BE430">
        <v>2.19</v>
      </c>
      <c r="BF430">
        <v>3.44</v>
      </c>
      <c r="BG430">
        <v>1.51</v>
      </c>
      <c r="BH430">
        <v>2.33</v>
      </c>
      <c r="BI430">
        <v>1.8</v>
      </c>
      <c r="BJ430">
        <v>1.94</v>
      </c>
      <c r="BK430">
        <v>2.3199999999999998</v>
      </c>
      <c r="BL430">
        <v>2.66</v>
      </c>
      <c r="BM430">
        <v>2.66</v>
      </c>
      <c r="BN430">
        <v>1.75</v>
      </c>
      <c r="BO430">
        <v>1.98</v>
      </c>
      <c r="BP430">
        <v>2.69</v>
      </c>
      <c r="BQ430">
        <v>2.86</v>
      </c>
      <c r="BR430">
        <v>3.52</v>
      </c>
      <c r="BS430">
        <v>3.34</v>
      </c>
      <c r="BT430">
        <v>3.78</v>
      </c>
      <c r="BU430">
        <v>4.2</v>
      </c>
      <c r="BV430">
        <v>4.6900000000000004</v>
      </c>
      <c r="BW430">
        <v>5.45</v>
      </c>
      <c r="BX430">
        <v>31.78</v>
      </c>
      <c r="BY430">
        <v>33.549999999999997</v>
      </c>
      <c r="BZ430">
        <v>28.99</v>
      </c>
      <c r="CA430">
        <v>28.99</v>
      </c>
      <c r="CB430">
        <v>4.76</v>
      </c>
      <c r="CC430">
        <v>4.71</v>
      </c>
      <c r="CD430">
        <v>4.63</v>
      </c>
      <c r="CE430">
        <v>4.75</v>
      </c>
      <c r="CF430">
        <v>4.1900000000000004</v>
      </c>
      <c r="CG430">
        <v>4.13</v>
      </c>
      <c r="CH430">
        <v>3.35</v>
      </c>
      <c r="CI430">
        <v>4.28</v>
      </c>
      <c r="CJ430">
        <v>4.59</v>
      </c>
      <c r="CK430">
        <v>4.95</v>
      </c>
      <c r="CL430">
        <v>6.16</v>
      </c>
      <c r="CM430">
        <v>6.54</v>
      </c>
      <c r="CN430">
        <v>6.43</v>
      </c>
      <c r="CO430">
        <v>5.39</v>
      </c>
      <c r="CP430">
        <v>11.69</v>
      </c>
      <c r="CQ430">
        <v>7.71</v>
      </c>
      <c r="CR430">
        <v>6.7</v>
      </c>
      <c r="CS430">
        <v>6.81</v>
      </c>
      <c r="CT430">
        <v>3.46</v>
      </c>
      <c r="CU430">
        <v>3.93</v>
      </c>
      <c r="CV430">
        <v>2.66</v>
      </c>
      <c r="CW430">
        <v>3.18</v>
      </c>
      <c r="CX430">
        <v>3.12</v>
      </c>
      <c r="CY430">
        <v>4.2</v>
      </c>
      <c r="CZ430">
        <v>4.68</v>
      </c>
      <c r="DA430">
        <v>4.79</v>
      </c>
      <c r="DB430">
        <v>4.47</v>
      </c>
      <c r="DC430">
        <v>4.91</v>
      </c>
      <c r="DD430">
        <v>5.26</v>
      </c>
      <c r="DE430">
        <v>3.98</v>
      </c>
      <c r="DF430">
        <v>4.53</v>
      </c>
      <c r="DG430">
        <v>5.28</v>
      </c>
      <c r="DH430">
        <v>4.87</v>
      </c>
      <c r="DI430">
        <v>4.91</v>
      </c>
      <c r="DJ430">
        <v>4.7300000000000004</v>
      </c>
      <c r="DK430">
        <v>5.37</v>
      </c>
      <c r="DL430">
        <v>5.03</v>
      </c>
      <c r="DM430">
        <v>5.31</v>
      </c>
      <c r="DN430">
        <v>6.6</v>
      </c>
    </row>
    <row r="431" spans="1:118" x14ac:dyDescent="0.45">
      <c r="A431" s="2" t="s">
        <v>36</v>
      </c>
      <c r="B431" t="s">
        <v>56</v>
      </c>
      <c r="AI431">
        <v>4.47</v>
      </c>
      <c r="AJ431">
        <v>11.01</v>
      </c>
      <c r="AK431">
        <v>7.9</v>
      </c>
      <c r="AL431">
        <v>2.09</v>
      </c>
      <c r="AM431">
        <v>2.88</v>
      </c>
      <c r="AN431">
        <v>2.72</v>
      </c>
      <c r="AO431">
        <v>2.66</v>
      </c>
      <c r="AP431">
        <v>2.72</v>
      </c>
      <c r="AQ431">
        <v>3.02</v>
      </c>
      <c r="AR431">
        <v>3.51</v>
      </c>
      <c r="AS431">
        <v>3.58</v>
      </c>
      <c r="AT431">
        <v>3.49</v>
      </c>
      <c r="AU431">
        <v>3.26</v>
      </c>
      <c r="AV431">
        <v>3.21</v>
      </c>
      <c r="AW431">
        <v>4</v>
      </c>
      <c r="AX431">
        <v>3.67</v>
      </c>
      <c r="AY431">
        <v>3.33</v>
      </c>
      <c r="AZ431">
        <v>1.76</v>
      </c>
      <c r="BA431">
        <v>1.69</v>
      </c>
      <c r="BB431">
        <v>0.7</v>
      </c>
      <c r="BC431">
        <v>1.49</v>
      </c>
      <c r="BD431">
        <v>0.56000000000000005</v>
      </c>
      <c r="BE431">
        <v>2.19</v>
      </c>
      <c r="BF431">
        <v>3.44</v>
      </c>
      <c r="BG431">
        <v>1.51</v>
      </c>
      <c r="BH431">
        <v>2.33</v>
      </c>
      <c r="BI431">
        <v>1.8</v>
      </c>
      <c r="BJ431">
        <v>1.94</v>
      </c>
      <c r="BK431">
        <v>2.3199999999999998</v>
      </c>
      <c r="BL431">
        <v>2.66</v>
      </c>
      <c r="BM431">
        <v>2.66</v>
      </c>
      <c r="BN431">
        <v>1.75</v>
      </c>
      <c r="BO431">
        <v>1.98</v>
      </c>
      <c r="BP431">
        <v>2.69</v>
      </c>
      <c r="BQ431">
        <v>2.86</v>
      </c>
      <c r="BR431">
        <v>3.52</v>
      </c>
      <c r="BS431">
        <v>3.34</v>
      </c>
      <c r="BT431">
        <v>3.78</v>
      </c>
      <c r="BU431">
        <v>4.2</v>
      </c>
      <c r="BV431">
        <v>4.6900000000000004</v>
      </c>
      <c r="BW431">
        <v>5.45</v>
      </c>
      <c r="BX431">
        <v>31.78</v>
      </c>
      <c r="BY431">
        <v>33.549999999999997</v>
      </c>
      <c r="BZ431">
        <v>28.99</v>
      </c>
      <c r="CA431">
        <v>28.99</v>
      </c>
      <c r="CB431">
        <v>4.76</v>
      </c>
      <c r="CC431">
        <v>4.71</v>
      </c>
      <c r="CD431">
        <v>4.63</v>
      </c>
      <c r="CE431">
        <v>4.75</v>
      </c>
      <c r="CF431">
        <v>4.1900000000000004</v>
      </c>
      <c r="CG431">
        <v>4.13</v>
      </c>
      <c r="CH431">
        <v>3.35</v>
      </c>
      <c r="CI431">
        <v>4.28</v>
      </c>
      <c r="CJ431">
        <v>4.59</v>
      </c>
      <c r="CK431">
        <v>4.95</v>
      </c>
      <c r="CL431">
        <v>6.16</v>
      </c>
      <c r="CM431">
        <v>6.54</v>
      </c>
      <c r="CN431">
        <v>6.43</v>
      </c>
      <c r="CO431">
        <v>5.39</v>
      </c>
      <c r="CP431">
        <v>11.69</v>
      </c>
      <c r="CQ431">
        <v>7.71</v>
      </c>
      <c r="CR431">
        <v>6.7</v>
      </c>
      <c r="CS431">
        <v>6.81</v>
      </c>
      <c r="CT431">
        <v>3.46</v>
      </c>
      <c r="CU431">
        <v>3.93</v>
      </c>
      <c r="CV431">
        <v>2.66</v>
      </c>
      <c r="CW431">
        <v>3.18</v>
      </c>
      <c r="CX431">
        <v>3.12</v>
      </c>
      <c r="CY431">
        <v>4.2</v>
      </c>
      <c r="CZ431">
        <v>4.68</v>
      </c>
      <c r="DA431">
        <v>4.79</v>
      </c>
      <c r="DB431">
        <v>4.47</v>
      </c>
      <c r="DC431">
        <v>4.91</v>
      </c>
      <c r="DD431">
        <v>5.26</v>
      </c>
      <c r="DE431">
        <v>3.98</v>
      </c>
      <c r="DF431">
        <v>4.53</v>
      </c>
      <c r="DG431">
        <v>5.28</v>
      </c>
      <c r="DH431">
        <v>4.87</v>
      </c>
      <c r="DI431">
        <v>4.91</v>
      </c>
      <c r="DJ431">
        <v>4.7300000000000004</v>
      </c>
      <c r="DK431">
        <v>5.37</v>
      </c>
      <c r="DL431">
        <v>5.03</v>
      </c>
      <c r="DM431">
        <v>5.31</v>
      </c>
      <c r="DN431">
        <v>6.6</v>
      </c>
    </row>
    <row r="432" spans="1:118" x14ac:dyDescent="0.45">
      <c r="A432" s="2" t="s">
        <v>36</v>
      </c>
      <c r="B432" t="s">
        <v>57</v>
      </c>
      <c r="AE432">
        <v>-2.7</v>
      </c>
      <c r="AH432">
        <v>1.01</v>
      </c>
      <c r="AI432">
        <v>0.6</v>
      </c>
      <c r="AJ432">
        <v>0.56000000000000005</v>
      </c>
      <c r="AK432">
        <v>0.42</v>
      </c>
      <c r="AL432">
        <v>0.37</v>
      </c>
      <c r="AM432">
        <v>0.31</v>
      </c>
      <c r="AN432">
        <v>0.31</v>
      </c>
      <c r="AO432">
        <v>0.28999999999999998</v>
      </c>
      <c r="AP432">
        <v>0.28000000000000003</v>
      </c>
      <c r="AQ432">
        <v>0.26</v>
      </c>
      <c r="AR432">
        <v>0.26</v>
      </c>
      <c r="AS432">
        <v>0.27</v>
      </c>
      <c r="AT432">
        <v>0.25</v>
      </c>
      <c r="AU432">
        <v>0.3</v>
      </c>
      <c r="AV432">
        <v>0.35</v>
      </c>
      <c r="AW432">
        <v>0.47</v>
      </c>
      <c r="AX432">
        <v>0.49</v>
      </c>
      <c r="AY432">
        <v>0.5</v>
      </c>
      <c r="AZ432">
        <v>0.52</v>
      </c>
      <c r="BA432">
        <v>0.6</v>
      </c>
      <c r="BB432">
        <v>0.74</v>
      </c>
      <c r="BC432">
        <v>1.28</v>
      </c>
      <c r="BD432">
        <v>1.3</v>
      </c>
      <c r="BE432">
        <v>0.83</v>
      </c>
      <c r="BF432">
        <v>0.59</v>
      </c>
      <c r="BG432">
        <v>0.49</v>
      </c>
      <c r="BH432">
        <v>0.53</v>
      </c>
      <c r="BI432">
        <v>0.46</v>
      </c>
      <c r="BJ432">
        <v>0.46</v>
      </c>
      <c r="BK432">
        <v>0.6</v>
      </c>
      <c r="BL432">
        <v>0.56999999999999995</v>
      </c>
      <c r="BM432">
        <v>0.56000000000000005</v>
      </c>
      <c r="BN432">
        <v>0.56000000000000005</v>
      </c>
      <c r="BO432">
        <v>0.66</v>
      </c>
      <c r="BP432">
        <v>0.64</v>
      </c>
      <c r="BQ432">
        <v>0.66</v>
      </c>
      <c r="BR432">
        <v>0.68</v>
      </c>
      <c r="BS432">
        <v>0.68</v>
      </c>
      <c r="BT432">
        <v>0.79</v>
      </c>
      <c r="BU432">
        <v>0.86</v>
      </c>
      <c r="BV432">
        <v>0.78</v>
      </c>
      <c r="BW432">
        <v>0.76</v>
      </c>
      <c r="BX432">
        <v>0.71</v>
      </c>
      <c r="BY432">
        <v>0.71</v>
      </c>
      <c r="BZ432">
        <v>0.77</v>
      </c>
      <c r="CA432">
        <v>0.76</v>
      </c>
      <c r="CB432">
        <v>0.79</v>
      </c>
      <c r="CC432">
        <v>0.89</v>
      </c>
      <c r="CD432">
        <v>0.94</v>
      </c>
      <c r="CE432">
        <v>1</v>
      </c>
      <c r="CF432">
        <v>0.97</v>
      </c>
      <c r="CG432">
        <v>0.94</v>
      </c>
      <c r="CH432">
        <v>0.95</v>
      </c>
      <c r="CI432">
        <v>0.94</v>
      </c>
      <c r="CJ432">
        <v>0.91</v>
      </c>
      <c r="CK432">
        <v>0.86</v>
      </c>
      <c r="CL432">
        <v>0.77</v>
      </c>
      <c r="CM432">
        <v>0.82</v>
      </c>
      <c r="CN432">
        <v>0.86</v>
      </c>
      <c r="CO432">
        <v>0.89</v>
      </c>
      <c r="CP432">
        <v>1.1000000000000001</v>
      </c>
      <c r="CQ432">
        <v>1.18</v>
      </c>
      <c r="CR432">
        <v>1.04</v>
      </c>
      <c r="CS432">
        <v>0.89</v>
      </c>
      <c r="CT432">
        <v>0.83</v>
      </c>
      <c r="CU432">
        <v>0.81</v>
      </c>
      <c r="CV432">
        <v>1.01</v>
      </c>
      <c r="CW432">
        <v>0.8</v>
      </c>
      <c r="CX432">
        <v>0.74</v>
      </c>
      <c r="CY432">
        <v>0.72</v>
      </c>
      <c r="CZ432">
        <v>0.81</v>
      </c>
      <c r="DA432">
        <v>0.74</v>
      </c>
      <c r="DB432">
        <v>0.77</v>
      </c>
      <c r="DC432">
        <v>0.76</v>
      </c>
      <c r="DD432">
        <v>1.06</v>
      </c>
      <c r="DE432">
        <v>1.76</v>
      </c>
      <c r="DF432">
        <v>3</v>
      </c>
      <c r="DG432">
        <v>2.2000000000000002</v>
      </c>
      <c r="DH432">
        <v>1.99</v>
      </c>
      <c r="DI432">
        <v>1.99</v>
      </c>
      <c r="DJ432">
        <v>2.19</v>
      </c>
      <c r="DK432">
        <v>1.87</v>
      </c>
      <c r="DL432">
        <v>1.65</v>
      </c>
      <c r="DM432">
        <v>1.86</v>
      </c>
      <c r="DN432">
        <v>1.86</v>
      </c>
    </row>
    <row r="433" spans="1:118" x14ac:dyDescent="0.45">
      <c r="A433" s="2" t="s">
        <v>36</v>
      </c>
      <c r="B433" t="s">
        <v>58</v>
      </c>
      <c r="AF433">
        <v>0.54</v>
      </c>
      <c r="AG433">
        <v>0.49</v>
      </c>
      <c r="AI433">
        <v>5.0599999999999996</v>
      </c>
      <c r="AJ433">
        <v>4.8600000000000003</v>
      </c>
      <c r="AK433">
        <v>5.62</v>
      </c>
      <c r="AL433">
        <v>9.1300000000000008</v>
      </c>
      <c r="AM433">
        <v>10.029999999999999</v>
      </c>
      <c r="AN433">
        <v>9.65</v>
      </c>
      <c r="AO433">
        <v>9.69</v>
      </c>
      <c r="AP433">
        <v>10.41</v>
      </c>
      <c r="AQ433">
        <v>7.56</v>
      </c>
      <c r="AR433">
        <v>7.16</v>
      </c>
      <c r="AS433">
        <v>-1.04</v>
      </c>
      <c r="AT433">
        <v>5.31</v>
      </c>
      <c r="AU433">
        <v>2.09</v>
      </c>
      <c r="AV433">
        <v>0.97</v>
      </c>
      <c r="AW433">
        <v>-2.06</v>
      </c>
      <c r="AX433">
        <v>-1.56</v>
      </c>
      <c r="AY433">
        <v>2.17</v>
      </c>
      <c r="AZ433">
        <v>0.63</v>
      </c>
      <c r="BA433">
        <v>-6.26</v>
      </c>
      <c r="BB433">
        <v>-5.17</v>
      </c>
      <c r="BC433">
        <v>-13.37</v>
      </c>
      <c r="BD433">
        <v>2.82</v>
      </c>
      <c r="BE433">
        <v>2.52</v>
      </c>
      <c r="BF433">
        <v>3.01</v>
      </c>
      <c r="BG433">
        <v>1.59</v>
      </c>
      <c r="BH433">
        <v>2.93</v>
      </c>
      <c r="BI433">
        <v>2.8</v>
      </c>
      <c r="BJ433">
        <v>3.72</v>
      </c>
      <c r="BK433">
        <v>2.4900000000000002</v>
      </c>
      <c r="BL433">
        <v>3.41</v>
      </c>
      <c r="BM433">
        <v>3.48</v>
      </c>
      <c r="BN433">
        <v>3.21</v>
      </c>
      <c r="BO433">
        <v>4.6399999999999997</v>
      </c>
      <c r="BP433">
        <v>4.2</v>
      </c>
      <c r="BQ433">
        <v>4.6399999999999997</v>
      </c>
      <c r="BR433">
        <v>-4.4400000000000004</v>
      </c>
      <c r="BS433">
        <v>5.22</v>
      </c>
      <c r="BT433">
        <v>2.27</v>
      </c>
      <c r="BU433">
        <v>5.26</v>
      </c>
      <c r="BV433">
        <v>5.43</v>
      </c>
      <c r="BW433">
        <v>2.62</v>
      </c>
      <c r="BX433">
        <v>-5.89</v>
      </c>
      <c r="BY433">
        <v>5.71</v>
      </c>
      <c r="BZ433">
        <v>8.0500000000000007</v>
      </c>
      <c r="CA433">
        <v>4.45</v>
      </c>
      <c r="CB433">
        <v>4.83</v>
      </c>
      <c r="CC433">
        <v>3.87</v>
      </c>
      <c r="CD433">
        <v>3.19</v>
      </c>
      <c r="CE433">
        <v>7.62</v>
      </c>
      <c r="CF433">
        <v>2.46</v>
      </c>
      <c r="CG433">
        <v>3.86</v>
      </c>
      <c r="CH433">
        <v>2.68</v>
      </c>
      <c r="CI433">
        <v>6.94</v>
      </c>
      <c r="CJ433">
        <v>4.1399999999999997</v>
      </c>
      <c r="CK433">
        <v>5.09</v>
      </c>
      <c r="CL433">
        <v>5.32</v>
      </c>
      <c r="CM433">
        <v>4.99</v>
      </c>
      <c r="CN433">
        <v>4.22</v>
      </c>
      <c r="CO433">
        <v>4.4400000000000004</v>
      </c>
      <c r="CP433">
        <v>-12.91</v>
      </c>
      <c r="CQ433">
        <v>1.93</v>
      </c>
      <c r="CR433">
        <v>2.6</v>
      </c>
      <c r="CS433">
        <v>2.2400000000000002</v>
      </c>
      <c r="CT433">
        <v>2.4300000000000002</v>
      </c>
      <c r="CU433">
        <v>4.05</v>
      </c>
      <c r="CV433">
        <v>-1.1299999999999999</v>
      </c>
      <c r="CW433">
        <v>4.71</v>
      </c>
      <c r="CX433">
        <v>8.02</v>
      </c>
      <c r="CY433">
        <v>7.16</v>
      </c>
      <c r="CZ433">
        <v>8.8800000000000008</v>
      </c>
      <c r="DA433">
        <v>5.23</v>
      </c>
      <c r="DB433">
        <v>6.4</v>
      </c>
      <c r="DC433">
        <v>14.28</v>
      </c>
      <c r="DD433">
        <v>11.1</v>
      </c>
      <c r="DE433">
        <v>11.78</v>
      </c>
      <c r="DF433">
        <v>7.06</v>
      </c>
      <c r="DG433">
        <v>2.0099999999999998</v>
      </c>
      <c r="DH433">
        <v>0.98</v>
      </c>
      <c r="DI433">
        <v>2.67</v>
      </c>
      <c r="DJ433">
        <v>4.4400000000000004</v>
      </c>
      <c r="DK433">
        <v>1.72</v>
      </c>
      <c r="DL433">
        <v>3.43</v>
      </c>
      <c r="DM433">
        <v>3.35</v>
      </c>
      <c r="DN433">
        <v>3.23</v>
      </c>
    </row>
    <row r="434" spans="1:118" x14ac:dyDescent="0.45">
      <c r="A434" s="2" t="s">
        <v>36</v>
      </c>
      <c r="B434" t="s">
        <v>59</v>
      </c>
      <c r="AI434" s="4">
        <v>2.6599999999999999E-2</v>
      </c>
      <c r="AJ434" s="4">
        <v>1.8700000000000001E-2</v>
      </c>
      <c r="AK434" s="4">
        <v>1.7999999999999999E-2</v>
      </c>
      <c r="AL434" s="4">
        <v>7.22E-2</v>
      </c>
      <c r="AM434" s="4">
        <v>6.7500000000000004E-2</v>
      </c>
      <c r="AN434" s="4">
        <v>6.9099999999999995E-2</v>
      </c>
      <c r="AO434" s="4">
        <v>6.6799999999999998E-2</v>
      </c>
      <c r="AP434" s="4">
        <v>7.3599999999999999E-2</v>
      </c>
      <c r="AQ434" s="4">
        <v>6.2E-2</v>
      </c>
      <c r="AR434" s="4">
        <v>6.2300000000000001E-2</v>
      </c>
      <c r="AS434" s="4">
        <v>4.0500000000000001E-2</v>
      </c>
      <c r="AT434" s="4">
        <v>3.2500000000000001E-2</v>
      </c>
      <c r="AU434" s="4">
        <v>2.4E-2</v>
      </c>
      <c r="AV434" s="4">
        <v>1.4800000000000001E-2</v>
      </c>
      <c r="AW434" s="4">
        <v>8.5000000000000006E-3</v>
      </c>
      <c r="AX434" s="4">
        <v>-8.8999999999999999E-3</v>
      </c>
      <c r="AY434" s="4">
        <v>-6.3E-2</v>
      </c>
      <c r="AZ434" s="4">
        <v>-6.7400000000000002E-2</v>
      </c>
      <c r="BA434" s="4">
        <v>-5.6399999999999999E-2</v>
      </c>
      <c r="BB434" s="4">
        <v>-4.7100000000000003E-2</v>
      </c>
      <c r="BC434" s="4">
        <v>2.4E-2</v>
      </c>
      <c r="BD434" s="4">
        <v>3.1E-2</v>
      </c>
      <c r="BE434" s="4">
        <v>2.6700000000000002E-2</v>
      </c>
      <c r="BF434" s="4">
        <v>2.0899999999999998E-2</v>
      </c>
      <c r="BG434" s="4">
        <v>3.32E-2</v>
      </c>
      <c r="BH434" s="4">
        <v>3.2199999999999999E-2</v>
      </c>
      <c r="BI434" s="4">
        <v>3.1E-2</v>
      </c>
      <c r="BJ434" s="4">
        <v>3.49E-2</v>
      </c>
      <c r="BK434" s="4">
        <v>5.6599999999999998E-2</v>
      </c>
      <c r="BL434" s="4">
        <v>5.8500000000000003E-2</v>
      </c>
      <c r="BM434" s="4">
        <v>5.8599999999999999E-2</v>
      </c>
      <c r="BN434" s="4">
        <v>7.9399999999999998E-2</v>
      </c>
      <c r="BO434" s="4">
        <v>6.2199999999999998E-2</v>
      </c>
      <c r="BP434" s="4">
        <v>6.3600000000000004E-2</v>
      </c>
      <c r="BQ434" s="4">
        <v>6.25E-2</v>
      </c>
      <c r="BR434" s="4">
        <v>3.6700000000000003E-2</v>
      </c>
      <c r="BS434" s="4">
        <v>4.2099999999999999E-2</v>
      </c>
      <c r="BT434" s="4">
        <v>3.56E-2</v>
      </c>
      <c r="BU434" s="4">
        <v>3.95E-2</v>
      </c>
      <c r="BV434" s="4">
        <v>7.1900000000000006E-2</v>
      </c>
      <c r="BW434" s="4">
        <v>7.5600000000000001E-2</v>
      </c>
      <c r="BX434" s="4">
        <v>9.3200000000000005E-2</v>
      </c>
      <c r="BY434" s="4">
        <v>8.9800000000000005E-2</v>
      </c>
      <c r="BZ434" s="4">
        <v>6.0699999999999997E-2</v>
      </c>
      <c r="CA434" s="4">
        <v>2.1299999999999999E-2</v>
      </c>
      <c r="CB434" s="4">
        <v>1.2800000000000001E-2</v>
      </c>
      <c r="CC434" s="4">
        <v>1.21E-2</v>
      </c>
      <c r="CD434" s="4">
        <v>4.8999999999999998E-3</v>
      </c>
      <c r="CE434" s="4">
        <v>4.4200000000000003E-2</v>
      </c>
      <c r="CF434" s="4">
        <v>4.4999999999999998E-2</v>
      </c>
      <c r="CG434" s="4">
        <v>4.3099999999999999E-2</v>
      </c>
      <c r="CH434" s="4">
        <v>4.0399999999999998E-2</v>
      </c>
      <c r="CI434" s="4">
        <v>5.2900000000000003E-2</v>
      </c>
      <c r="CJ434" s="4">
        <v>5.2999999999999999E-2</v>
      </c>
      <c r="CK434" s="4">
        <v>5.5100000000000003E-2</v>
      </c>
      <c r="CL434" s="4">
        <v>6.8000000000000005E-2</v>
      </c>
      <c r="CM434" s="4">
        <v>2.53E-2</v>
      </c>
      <c r="CN434" s="4">
        <v>2.93E-2</v>
      </c>
      <c r="CO434" s="4">
        <v>3.3500000000000002E-2</v>
      </c>
      <c r="CP434" s="4">
        <v>-4.5600000000000002E-2</v>
      </c>
      <c r="CQ434" s="4">
        <v>-2.6800000000000001E-2</v>
      </c>
      <c r="CR434" s="4">
        <v>-2.86E-2</v>
      </c>
      <c r="CS434" s="4">
        <v>-3.5400000000000001E-2</v>
      </c>
      <c r="CT434" s="4">
        <v>3.4500000000000003E-2</v>
      </c>
      <c r="CU434" s="4">
        <v>7.0699999999999999E-2</v>
      </c>
      <c r="CV434" s="4">
        <v>6.3100000000000003E-2</v>
      </c>
      <c r="CW434" s="4">
        <v>5.9499999999999997E-2</v>
      </c>
      <c r="CX434" s="4">
        <v>6.5799999999999997E-2</v>
      </c>
      <c r="CY434" s="4">
        <v>3.6499999999999998E-2</v>
      </c>
      <c r="CZ434" s="4">
        <v>6.2300000000000001E-2</v>
      </c>
      <c r="DA434" s="4">
        <v>5.8400000000000001E-2</v>
      </c>
      <c r="DB434" s="4">
        <v>5.5100000000000003E-2</v>
      </c>
      <c r="DC434" s="4">
        <v>6.9599999999999995E-2</v>
      </c>
      <c r="DD434" s="4">
        <v>8.9399999999999993E-2</v>
      </c>
      <c r="DE434" s="4">
        <v>0.1371</v>
      </c>
      <c r="DF434" s="4">
        <v>0.1782</v>
      </c>
      <c r="DG434" s="4">
        <v>0.13039999999999999</v>
      </c>
      <c r="DH434" s="4">
        <v>9.69E-2</v>
      </c>
      <c r="DI434" s="4">
        <v>7.5600000000000001E-2</v>
      </c>
      <c r="DJ434" s="4">
        <v>7.6700000000000004E-2</v>
      </c>
      <c r="DK434" s="4">
        <v>7.4399999999999994E-2</v>
      </c>
      <c r="DL434" s="4">
        <v>9.2399999999999996E-2</v>
      </c>
      <c r="DM434" s="4">
        <v>9.0200000000000002E-2</v>
      </c>
    </row>
    <row r="435" spans="1:118" x14ac:dyDescent="0.45">
      <c r="A435" s="2" t="s">
        <v>36</v>
      </c>
      <c r="B435" t="s">
        <v>62</v>
      </c>
      <c r="AI435" s="4">
        <v>0</v>
      </c>
      <c r="AJ435" s="4">
        <v>0</v>
      </c>
      <c r="AK435" s="4">
        <v>0</v>
      </c>
      <c r="AL435" s="4">
        <v>0</v>
      </c>
      <c r="AM435" s="4">
        <v>0</v>
      </c>
      <c r="AN435" s="4">
        <v>0</v>
      </c>
      <c r="AO435" s="4">
        <v>0</v>
      </c>
      <c r="AP435" s="4">
        <v>0</v>
      </c>
      <c r="AQ435" s="4">
        <v>0</v>
      </c>
      <c r="AR435" s="4">
        <v>0</v>
      </c>
      <c r="AS435" s="4">
        <v>0</v>
      </c>
      <c r="AT435" s="4">
        <v>0</v>
      </c>
      <c r="AU435" s="4">
        <v>0</v>
      </c>
      <c r="AV435" s="4">
        <v>0</v>
      </c>
      <c r="AW435" s="4">
        <v>0</v>
      </c>
      <c r="AX435" s="4">
        <v>0</v>
      </c>
      <c r="AY435" s="4">
        <v>0</v>
      </c>
      <c r="AZ435" s="4">
        <v>0</v>
      </c>
      <c r="BA435" s="4">
        <v>0</v>
      </c>
      <c r="BB435" s="4">
        <v>0</v>
      </c>
      <c r="BC435" s="4">
        <v>0</v>
      </c>
      <c r="BD435" s="4">
        <v>0</v>
      </c>
      <c r="BE435" s="4">
        <v>0</v>
      </c>
      <c r="BF435" s="4">
        <v>0</v>
      </c>
      <c r="BG435" s="4">
        <v>0</v>
      </c>
      <c r="BH435" s="4">
        <v>0</v>
      </c>
      <c r="BI435" s="4">
        <v>0</v>
      </c>
      <c r="BJ435" s="4">
        <v>0</v>
      </c>
      <c r="BK435" s="4">
        <v>0</v>
      </c>
      <c r="BL435" s="4">
        <v>0</v>
      </c>
      <c r="BM435" s="4">
        <v>0</v>
      </c>
      <c r="BN435" s="4">
        <v>0</v>
      </c>
      <c r="BO435" s="4">
        <v>0</v>
      </c>
      <c r="BP435" s="4">
        <v>0</v>
      </c>
      <c r="BQ435" s="4">
        <v>3.0000000000000001E-3</v>
      </c>
      <c r="BR435" s="4">
        <v>4.0000000000000001E-3</v>
      </c>
      <c r="BS435" s="4">
        <v>6.0000000000000001E-3</v>
      </c>
      <c r="BT435" s="4">
        <v>7.0000000000000001E-3</v>
      </c>
      <c r="BU435" s="4">
        <v>7.0000000000000001E-3</v>
      </c>
      <c r="BV435" s="4">
        <v>7.0000000000000001E-3</v>
      </c>
      <c r="BW435" s="4">
        <v>6.0000000000000001E-3</v>
      </c>
      <c r="BX435" s="4">
        <v>8.0000000000000002E-3</v>
      </c>
      <c r="BY435" s="4">
        <v>0.01</v>
      </c>
      <c r="BZ435" s="4">
        <v>1.2E-2</v>
      </c>
      <c r="CA435" s="4">
        <v>1.4E-2</v>
      </c>
      <c r="CB435" s="4">
        <v>1.4E-2</v>
      </c>
      <c r="CC435" s="4">
        <v>1.4E-2</v>
      </c>
      <c r="CD435" s="4">
        <v>1.4E-2</v>
      </c>
      <c r="CE435" s="4">
        <v>1.4E-2</v>
      </c>
      <c r="CF435" s="4">
        <v>1.6E-2</v>
      </c>
      <c r="CG435" s="4">
        <v>1.7000000000000001E-2</v>
      </c>
      <c r="CH435" s="4">
        <v>0.02</v>
      </c>
      <c r="CI435" s="4">
        <v>1.6E-2</v>
      </c>
      <c r="CJ435" s="4">
        <v>1.6E-2</v>
      </c>
      <c r="CK435" s="4">
        <v>1.6E-2</v>
      </c>
      <c r="CL435" s="4">
        <v>1.4999999999999999E-2</v>
      </c>
      <c r="CM435" s="4">
        <v>1.4E-2</v>
      </c>
      <c r="CN435" s="4">
        <v>1.7000000000000001E-2</v>
      </c>
      <c r="CO435" s="4">
        <v>1.9E-2</v>
      </c>
      <c r="CP435" s="4">
        <v>1.7999999999999999E-2</v>
      </c>
      <c r="CQ435" s="4">
        <v>2.5999999999999999E-2</v>
      </c>
      <c r="CR435" s="4">
        <v>2.5000000000000001E-2</v>
      </c>
      <c r="CS435" s="4">
        <v>2.5000000000000001E-2</v>
      </c>
      <c r="CT435" s="4">
        <v>2.7E-2</v>
      </c>
      <c r="CU435" s="4">
        <v>2.4E-2</v>
      </c>
      <c r="CV435" s="4">
        <v>3.5999999999999997E-2</v>
      </c>
      <c r="CW435" s="4">
        <v>2.9000000000000001E-2</v>
      </c>
      <c r="CX435" s="4">
        <v>2.9000000000000001E-2</v>
      </c>
      <c r="CY435" s="4">
        <v>2.1000000000000001E-2</v>
      </c>
      <c r="CZ435" s="4">
        <v>0.02</v>
      </c>
      <c r="DA435" s="4">
        <v>2.1000000000000001E-2</v>
      </c>
      <c r="DB435" s="4">
        <v>2.1000000000000001E-2</v>
      </c>
      <c r="DC435" s="4">
        <v>2.1000000000000001E-2</v>
      </c>
      <c r="DD435" s="4">
        <v>2.1000000000000001E-2</v>
      </c>
      <c r="DE435" s="4">
        <v>2.9000000000000001E-2</v>
      </c>
      <c r="DF435" s="4">
        <v>0.03</v>
      </c>
      <c r="DG435" s="4">
        <v>2.4E-2</v>
      </c>
      <c r="DH435" s="4">
        <v>2.5000000000000001E-2</v>
      </c>
      <c r="DI435" s="4">
        <v>2.4E-2</v>
      </c>
      <c r="DJ435" s="4">
        <v>2.4E-2</v>
      </c>
      <c r="DK435" s="4">
        <v>2.1000000000000001E-2</v>
      </c>
      <c r="DL435" s="4">
        <v>2.1999999999999999E-2</v>
      </c>
      <c r="DM435" s="4">
        <v>2.1999999999999999E-2</v>
      </c>
      <c r="DN435" s="4">
        <v>1.83E-2</v>
      </c>
    </row>
    <row r="436" spans="1:118" x14ac:dyDescent="0.45">
      <c r="A436" s="2" t="s">
        <v>36</v>
      </c>
      <c r="B436" t="s">
        <v>63</v>
      </c>
      <c r="AI436" s="4">
        <v>0</v>
      </c>
      <c r="AJ436" s="4">
        <v>0</v>
      </c>
      <c r="AK436" s="4">
        <v>0</v>
      </c>
      <c r="AL436" s="4">
        <v>0</v>
      </c>
      <c r="AM436" s="4">
        <v>0</v>
      </c>
      <c r="AN436" s="4">
        <v>0</v>
      </c>
      <c r="AO436" s="4">
        <v>0</v>
      </c>
      <c r="AP436" s="4">
        <v>0</v>
      </c>
      <c r="AQ436" s="4">
        <v>0</v>
      </c>
      <c r="AR436" s="4">
        <v>0</v>
      </c>
      <c r="AS436" s="4">
        <v>0</v>
      </c>
      <c r="AT436" s="4">
        <v>0</v>
      </c>
      <c r="AU436" s="4">
        <v>0</v>
      </c>
      <c r="AV436" s="4">
        <v>0</v>
      </c>
      <c r="AW436" s="4">
        <v>0</v>
      </c>
      <c r="AX436" s="4">
        <v>0</v>
      </c>
      <c r="AY436" s="4">
        <v>0</v>
      </c>
      <c r="AZ436" s="4">
        <v>0</v>
      </c>
      <c r="BA436" s="4">
        <v>0</v>
      </c>
      <c r="BB436" s="4">
        <v>0</v>
      </c>
      <c r="BC436" s="4">
        <v>0</v>
      </c>
      <c r="BD436" s="4">
        <v>0</v>
      </c>
      <c r="BE436" s="4">
        <v>0</v>
      </c>
      <c r="BF436" s="4">
        <v>0</v>
      </c>
      <c r="BG436" s="4">
        <v>0</v>
      </c>
      <c r="BH436" s="4">
        <v>0</v>
      </c>
      <c r="BI436" s="4">
        <v>0</v>
      </c>
      <c r="BJ436" s="4">
        <v>0</v>
      </c>
      <c r="BK436" s="4">
        <v>0</v>
      </c>
      <c r="BL436" s="4">
        <v>0</v>
      </c>
      <c r="BM436" s="4">
        <v>0</v>
      </c>
      <c r="BN436" s="4">
        <v>0</v>
      </c>
      <c r="BO436" s="4">
        <v>0</v>
      </c>
      <c r="BP436" s="4">
        <v>0</v>
      </c>
      <c r="BQ436" s="4">
        <v>7.0999999999999994E-2</v>
      </c>
      <c r="BR436" s="4">
        <v>-1</v>
      </c>
      <c r="BS436" s="4">
        <v>4.4999999999999998E-2</v>
      </c>
      <c r="BT436" s="4">
        <v>0.4</v>
      </c>
      <c r="BU436" s="4">
        <v>8.5999999999999993E-2</v>
      </c>
      <c r="BV436" s="4">
        <v>2.4E-2</v>
      </c>
      <c r="BW436" s="4">
        <v>6.2E-2</v>
      </c>
      <c r="BX436" s="4">
        <v>-5.8000000000000003E-2</v>
      </c>
      <c r="BY436" s="4">
        <v>0.16700000000000001</v>
      </c>
      <c r="BZ436" s="4">
        <v>0.107</v>
      </c>
      <c r="CA436" s="4">
        <v>0.154</v>
      </c>
      <c r="CB436" s="4">
        <v>0.23100000000000001</v>
      </c>
      <c r="CC436" s="4">
        <v>0.29199999999999998</v>
      </c>
      <c r="CD436" s="4">
        <v>0.38900000000000001</v>
      </c>
      <c r="CE436" s="4">
        <v>9.7000000000000003E-2</v>
      </c>
      <c r="CF436" s="4">
        <v>0.28000000000000003</v>
      </c>
      <c r="CG436" s="4">
        <v>0.23499999999999999</v>
      </c>
      <c r="CH436" s="4">
        <v>0.72699999999999998</v>
      </c>
      <c r="CI436" s="4">
        <v>0.06</v>
      </c>
      <c r="CJ436" s="4">
        <v>0.222</v>
      </c>
      <c r="CK436" s="4">
        <v>0.184</v>
      </c>
      <c r="CL436" s="4">
        <v>0.15</v>
      </c>
      <c r="CM436" s="4">
        <v>-0.22</v>
      </c>
      <c r="CN436" s="4">
        <v>0.18</v>
      </c>
      <c r="CO436" s="4">
        <v>0.161</v>
      </c>
      <c r="CP436" s="4">
        <v>-3.1E-2</v>
      </c>
      <c r="CQ436" s="4">
        <v>0.58799999999999997</v>
      </c>
      <c r="CR436" s="4">
        <v>0.312</v>
      </c>
      <c r="CS436" s="4">
        <v>0.45800000000000002</v>
      </c>
      <c r="CT436" s="4">
        <v>0.40699999999999997</v>
      </c>
      <c r="CU436" s="4">
        <v>6.0999999999999999E-2</v>
      </c>
      <c r="CV436" s="4">
        <v>-0.73299999999999998</v>
      </c>
      <c r="CW436" s="4">
        <v>0.21099999999999999</v>
      </c>
      <c r="CX436" s="4">
        <v>0.13</v>
      </c>
      <c r="CY436" s="4">
        <v>0.152</v>
      </c>
      <c r="CZ436" s="4">
        <v>0.109</v>
      </c>
      <c r="DA436" s="4">
        <v>0.22</v>
      </c>
      <c r="DB436" s="4">
        <v>0.16500000000000001</v>
      </c>
      <c r="DC436" s="4">
        <v>6.7000000000000004E-2</v>
      </c>
      <c r="DD436" s="4">
        <v>8.4000000000000005E-2</v>
      </c>
      <c r="DE436" s="4">
        <v>6.9000000000000006E-2</v>
      </c>
      <c r="DF436" s="4">
        <v>9.0999999999999998E-2</v>
      </c>
      <c r="DG436" s="4">
        <v>0.4</v>
      </c>
      <c r="DH436" s="4">
        <v>-14</v>
      </c>
      <c r="DI436" s="4">
        <v>0.23400000000000001</v>
      </c>
      <c r="DJ436" s="4">
        <v>0.10100000000000001</v>
      </c>
      <c r="DK436" s="4">
        <v>0.45500000000000002</v>
      </c>
      <c r="DL436" s="4">
        <v>0.14599999999999999</v>
      </c>
      <c r="DM436" s="4">
        <v>0.14799999999999999</v>
      </c>
      <c r="DN436" s="4">
        <v>0.16600000000000001</v>
      </c>
    </row>
    <row r="437" spans="1:118" x14ac:dyDescent="0.45">
      <c r="A437" s="2" t="s">
        <v>36</v>
      </c>
      <c r="B437" t="s">
        <v>60</v>
      </c>
      <c r="AM437" s="4">
        <v>-0.3029</v>
      </c>
      <c r="AN437" s="4">
        <v>-0.85670000000000002</v>
      </c>
      <c r="AO437" s="4">
        <v>-0.2586</v>
      </c>
      <c r="AP437" s="4">
        <v>2.12E-2</v>
      </c>
      <c r="AQ437" s="4">
        <v>1.9900000000000001E-2</v>
      </c>
      <c r="AR437" s="4">
        <v>1.7299999999999999E-2</v>
      </c>
      <c r="AS437" s="4">
        <v>0.18099999999999999</v>
      </c>
      <c r="AT437" s="4">
        <v>0.17630000000000001</v>
      </c>
      <c r="AU437" s="4">
        <v>0.16819999999999999</v>
      </c>
      <c r="AV437" s="4">
        <v>0.17760000000000001</v>
      </c>
      <c r="AW437" s="4">
        <v>-0.1163</v>
      </c>
      <c r="AX437" s="4">
        <v>-0.23080000000000001</v>
      </c>
      <c r="AY437" s="4">
        <v>-0.2185</v>
      </c>
      <c r="AZ437" s="4">
        <v>-0.22339999999999999</v>
      </c>
      <c r="BA437" s="4">
        <v>-9.1899999999999996E-2</v>
      </c>
      <c r="BB437" s="4">
        <v>1.6E-2</v>
      </c>
      <c r="BC437" s="4">
        <v>5.0000000000000001E-3</v>
      </c>
      <c r="BD437" s="4">
        <v>-5.9999999999999995E-4</v>
      </c>
      <c r="BE437" s="4">
        <v>-3.0000000000000001E-3</v>
      </c>
      <c r="BF437" s="4">
        <v>-6.1000000000000004E-3</v>
      </c>
      <c r="BG437" s="4">
        <v>-0.1774</v>
      </c>
      <c r="BH437" s="4">
        <v>-0.58089999999999997</v>
      </c>
      <c r="BI437" s="4">
        <v>-0.63390000000000002</v>
      </c>
      <c r="BJ437" s="4">
        <v>-0.64670000000000005</v>
      </c>
      <c r="BK437" s="4">
        <v>-0.4098</v>
      </c>
      <c r="BL437" s="4">
        <v>-5.28E-2</v>
      </c>
      <c r="BM437" s="4">
        <v>-1.78E-2</v>
      </c>
      <c r="BN437" s="4">
        <v>1.09E-2</v>
      </c>
      <c r="BO437" s="4">
        <v>2.8000000000000001E-2</v>
      </c>
      <c r="BP437" s="4">
        <v>3.3000000000000002E-2</v>
      </c>
      <c r="BQ437" s="4">
        <v>4.7300000000000002E-2</v>
      </c>
      <c r="BR437" s="4">
        <v>0.23530000000000001</v>
      </c>
      <c r="BS437" s="4">
        <v>0.1721</v>
      </c>
      <c r="BT437" s="4">
        <v>0.1812</v>
      </c>
      <c r="BU437" s="4">
        <v>0.2132</v>
      </c>
      <c r="BV437" s="4">
        <v>9.1999999999999998E-3</v>
      </c>
      <c r="BW437" s="4">
        <v>7.9699999999999993E-2</v>
      </c>
      <c r="BX437" s="4">
        <v>9.5100000000000004E-2</v>
      </c>
      <c r="BY437" s="4">
        <v>3.7999999999999999E-2</v>
      </c>
      <c r="BZ437" s="4">
        <v>6.0600000000000001E-2</v>
      </c>
      <c r="CA437" s="4">
        <v>1.7000000000000001E-2</v>
      </c>
      <c r="CB437" s="4">
        <v>8.1799999999999998E-2</v>
      </c>
      <c r="CC437" s="4">
        <v>0.1082</v>
      </c>
      <c r="CD437" s="4">
        <v>0.1072</v>
      </c>
      <c r="CE437" s="4">
        <v>0.15809999999999999</v>
      </c>
      <c r="CF437" s="4">
        <v>9.9599999999999994E-2</v>
      </c>
      <c r="CG437" s="4">
        <v>8.9899999999999994E-2</v>
      </c>
      <c r="CH437" s="4">
        <v>8.6499999999999994E-2</v>
      </c>
      <c r="CI437" s="4">
        <v>6.8000000000000005E-2</v>
      </c>
      <c r="CJ437" s="4">
        <v>3.8800000000000001E-2</v>
      </c>
      <c r="CK437" s="4">
        <v>4.3900000000000002E-2</v>
      </c>
      <c r="CL437" s="4">
        <v>2.7E-2</v>
      </c>
      <c r="CM437" s="4">
        <v>2.8500000000000001E-2</v>
      </c>
      <c r="CN437" s="4">
        <v>3.0800000000000001E-2</v>
      </c>
      <c r="CO437" s="4">
        <v>2.5399999999999999E-2</v>
      </c>
      <c r="CP437" s="4">
        <v>3.7600000000000001E-2</v>
      </c>
      <c r="CQ437" s="4">
        <v>3.56E-2</v>
      </c>
      <c r="CR437" s="4">
        <v>4.41E-2</v>
      </c>
      <c r="CS437" s="4">
        <v>4.9099999999999998E-2</v>
      </c>
      <c r="CT437" s="4">
        <v>5.6500000000000002E-2</v>
      </c>
      <c r="CU437" s="4">
        <v>7.7399999999999997E-2</v>
      </c>
      <c r="CV437" s="4">
        <v>0.1009</v>
      </c>
      <c r="CW437" s="4">
        <v>9.8900000000000002E-2</v>
      </c>
      <c r="CX437" s="4">
        <v>8.7099999999999997E-2</v>
      </c>
      <c r="CY437" s="4">
        <v>7.2800000000000004E-2</v>
      </c>
      <c r="CZ437" s="4">
        <v>6.2899999999999998E-2</v>
      </c>
      <c r="DA437" s="4">
        <v>7.0400000000000004E-2</v>
      </c>
      <c r="DB437" s="4">
        <v>8.9700000000000002E-2</v>
      </c>
      <c r="DC437" s="4">
        <v>0.1095</v>
      </c>
      <c r="DD437" s="4">
        <v>0.1145</v>
      </c>
      <c r="DE437" s="4">
        <v>0.1235</v>
      </c>
      <c r="DF437" s="4">
        <v>0.10150000000000001</v>
      </c>
      <c r="DG437" s="4">
        <v>6.6900000000000001E-2</v>
      </c>
      <c r="DH437" s="4">
        <v>5.3400000000000003E-2</v>
      </c>
      <c r="DI437" s="4">
        <v>1.3899999999999999E-2</v>
      </c>
      <c r="DJ437" s="4">
        <v>1.26E-2</v>
      </c>
      <c r="DK437" s="4">
        <v>2.5700000000000001E-2</v>
      </c>
      <c r="DL437" s="4">
        <v>3.2300000000000002E-2</v>
      </c>
      <c r="DM437" s="4">
        <v>5.5300000000000002E-2</v>
      </c>
      <c r="DN437" s="4">
        <v>3.5999999999999997E-2</v>
      </c>
    </row>
    <row r="438" spans="1:118" x14ac:dyDescent="0.45">
      <c r="A438" s="2" t="s">
        <v>36</v>
      </c>
      <c r="B438" t="s">
        <v>61</v>
      </c>
      <c r="AM438" s="4">
        <v>-0.3029</v>
      </c>
      <c r="AN438" s="4">
        <v>-0.85670000000000002</v>
      </c>
      <c r="AO438" s="4">
        <v>-0.2586</v>
      </c>
      <c r="AP438" s="4">
        <v>2.12E-2</v>
      </c>
      <c r="AQ438" s="4">
        <v>1.9900000000000001E-2</v>
      </c>
      <c r="AR438" s="4">
        <v>1.7299999999999999E-2</v>
      </c>
      <c r="AS438" s="4">
        <v>0.18099999999999999</v>
      </c>
      <c r="AT438" s="4">
        <v>0.17630000000000001</v>
      </c>
      <c r="AU438" s="4">
        <v>0.16819999999999999</v>
      </c>
      <c r="AV438" s="4">
        <v>0.17760000000000001</v>
      </c>
      <c r="AW438" s="4">
        <v>-0.1163</v>
      </c>
      <c r="AX438" s="4">
        <v>-0.23080000000000001</v>
      </c>
      <c r="AY438" s="4">
        <v>-0.2185</v>
      </c>
      <c r="AZ438" s="4">
        <v>-0.22339999999999999</v>
      </c>
      <c r="BA438" s="4">
        <v>-9.1899999999999996E-2</v>
      </c>
      <c r="BB438" s="4">
        <v>1.6E-2</v>
      </c>
      <c r="BC438" s="4">
        <v>5.0000000000000001E-3</v>
      </c>
      <c r="BD438" s="4">
        <v>-5.9999999999999995E-4</v>
      </c>
      <c r="BE438" s="4">
        <v>-3.0000000000000001E-3</v>
      </c>
      <c r="BF438" s="4">
        <v>-6.1000000000000004E-3</v>
      </c>
      <c r="BG438" s="4">
        <v>-0.1774</v>
      </c>
      <c r="BH438" s="4">
        <v>-0.58089999999999997</v>
      </c>
      <c r="BI438" s="4">
        <v>-0.63390000000000002</v>
      </c>
      <c r="BJ438" s="4">
        <v>-0.64670000000000005</v>
      </c>
      <c r="BK438" s="4">
        <v>-0.4098</v>
      </c>
      <c r="BL438" s="4">
        <v>-5.28E-2</v>
      </c>
      <c r="BM438" s="4">
        <v>-1.78E-2</v>
      </c>
      <c r="BN438" s="4">
        <v>1.09E-2</v>
      </c>
      <c r="BO438" s="4">
        <v>2.8000000000000001E-2</v>
      </c>
      <c r="BP438" s="4">
        <v>3.3000000000000002E-2</v>
      </c>
      <c r="BQ438" s="4">
        <v>5.0299999999999997E-2</v>
      </c>
      <c r="BR438" s="4">
        <v>0.23930000000000001</v>
      </c>
      <c r="BS438" s="4">
        <v>0.17810000000000001</v>
      </c>
      <c r="BT438" s="4">
        <v>0.18820000000000001</v>
      </c>
      <c r="BU438" s="4">
        <v>0.22020000000000001</v>
      </c>
      <c r="BV438" s="4">
        <v>1.6199999999999999E-2</v>
      </c>
      <c r="BW438" s="4">
        <v>8.5699999999999998E-2</v>
      </c>
      <c r="BX438" s="4">
        <v>0.1031</v>
      </c>
      <c r="BY438" s="4">
        <v>4.8000000000000001E-2</v>
      </c>
      <c r="BZ438" s="4">
        <v>7.2599999999999998E-2</v>
      </c>
      <c r="CA438" s="4">
        <v>3.1E-2</v>
      </c>
      <c r="CB438" s="4">
        <v>9.5799999999999996E-2</v>
      </c>
      <c r="CC438" s="4">
        <v>0.1222</v>
      </c>
      <c r="CD438" s="4">
        <v>0.1212</v>
      </c>
      <c r="CE438" s="4">
        <v>0.1721</v>
      </c>
      <c r="CF438" s="4">
        <v>0.11559999999999999</v>
      </c>
      <c r="CG438" s="4">
        <v>0.1069</v>
      </c>
      <c r="CH438" s="4">
        <v>0.1065</v>
      </c>
      <c r="CI438" s="4">
        <v>8.4000000000000005E-2</v>
      </c>
      <c r="CJ438" s="4">
        <v>5.4800000000000001E-2</v>
      </c>
      <c r="CK438" s="4">
        <v>5.9900000000000002E-2</v>
      </c>
      <c r="CL438" s="4">
        <v>4.2000000000000003E-2</v>
      </c>
      <c r="CM438" s="4">
        <v>4.2500000000000003E-2</v>
      </c>
      <c r="CN438" s="4">
        <v>4.7800000000000002E-2</v>
      </c>
      <c r="CO438" s="4">
        <v>4.4400000000000002E-2</v>
      </c>
      <c r="CP438" s="4">
        <v>5.5599999999999997E-2</v>
      </c>
      <c r="CQ438" s="4">
        <v>6.1600000000000002E-2</v>
      </c>
      <c r="CR438" s="4">
        <v>6.9099999999999995E-2</v>
      </c>
      <c r="CS438" s="4">
        <v>7.4099999999999999E-2</v>
      </c>
      <c r="CT438" s="4">
        <v>8.3500000000000005E-2</v>
      </c>
      <c r="CU438" s="4">
        <v>0.1014</v>
      </c>
      <c r="CV438" s="4">
        <v>0.13689999999999999</v>
      </c>
      <c r="CW438" s="4">
        <v>0.12790000000000001</v>
      </c>
      <c r="CX438" s="4">
        <v>0.11609999999999999</v>
      </c>
      <c r="CY438" s="4">
        <v>9.3799999999999994E-2</v>
      </c>
      <c r="CZ438" s="4">
        <v>8.2900000000000001E-2</v>
      </c>
      <c r="DA438" s="4">
        <v>9.1399999999999995E-2</v>
      </c>
      <c r="DB438" s="4">
        <v>0.11070000000000001</v>
      </c>
      <c r="DC438" s="4">
        <v>0.1305</v>
      </c>
      <c r="DD438" s="4">
        <v>0.13550000000000001</v>
      </c>
      <c r="DE438" s="4">
        <v>0.1525</v>
      </c>
      <c r="DF438" s="4">
        <v>0.13150000000000001</v>
      </c>
      <c r="DG438" s="4">
        <v>9.0899999999999995E-2</v>
      </c>
      <c r="DH438" s="4">
        <v>7.8399999999999997E-2</v>
      </c>
      <c r="DI438" s="4">
        <v>3.7900000000000003E-2</v>
      </c>
      <c r="DJ438" s="4">
        <v>3.6600000000000001E-2</v>
      </c>
      <c r="DK438" s="4">
        <v>4.6699999999999998E-2</v>
      </c>
      <c r="DL438" s="4">
        <v>5.4300000000000001E-2</v>
      </c>
      <c r="DM438" s="4">
        <v>7.7299999999999994E-2</v>
      </c>
      <c r="DN438" s="4">
        <v>5.4199999999999998E-2</v>
      </c>
    </row>
    <row r="439" spans="1:118" x14ac:dyDescent="0.45">
      <c r="A439" s="3" t="s">
        <v>37</v>
      </c>
      <c r="B439" t="s">
        <v>49</v>
      </c>
      <c r="AK439">
        <v>11235</v>
      </c>
      <c r="AL439">
        <v>11406</v>
      </c>
      <c r="AM439">
        <v>13218</v>
      </c>
      <c r="AN439">
        <v>13474</v>
      </c>
      <c r="AO439">
        <v>14216</v>
      </c>
      <c r="AP439">
        <v>15175</v>
      </c>
      <c r="AQ439">
        <v>16280</v>
      </c>
      <c r="AR439">
        <v>15744</v>
      </c>
      <c r="AS439">
        <v>15888</v>
      </c>
      <c r="AT439">
        <v>15930</v>
      </c>
      <c r="AU439">
        <v>15470</v>
      </c>
      <c r="AV439">
        <v>15401</v>
      </c>
      <c r="AW439">
        <v>14960</v>
      </c>
      <c r="AX439">
        <v>13604</v>
      </c>
      <c r="AY439">
        <v>11163</v>
      </c>
      <c r="AZ439">
        <v>9795</v>
      </c>
      <c r="BA439">
        <v>7709</v>
      </c>
      <c r="BB439">
        <v>3729</v>
      </c>
      <c r="BC439">
        <v>1226</v>
      </c>
      <c r="BD439">
        <v>823</v>
      </c>
      <c r="BE439">
        <v>3028</v>
      </c>
      <c r="BF439">
        <v>5177</v>
      </c>
      <c r="BG439">
        <v>5545</v>
      </c>
      <c r="BH439">
        <v>8970</v>
      </c>
      <c r="BI439">
        <v>6392</v>
      </c>
      <c r="BJ439">
        <v>5980</v>
      </c>
      <c r="BK439">
        <v>6433</v>
      </c>
      <c r="BL439">
        <v>6594</v>
      </c>
      <c r="BM439">
        <v>5043</v>
      </c>
      <c r="BN439">
        <v>2817</v>
      </c>
      <c r="BO439">
        <v>3216</v>
      </c>
      <c r="BP439">
        <v>4088</v>
      </c>
      <c r="BQ439">
        <v>2782</v>
      </c>
      <c r="BR439">
        <v>2571</v>
      </c>
      <c r="BS439">
        <v>3694</v>
      </c>
      <c r="BT439">
        <v>4927</v>
      </c>
      <c r="BU439">
        <v>5626</v>
      </c>
      <c r="BV439">
        <v>6320</v>
      </c>
      <c r="BW439">
        <v>7676</v>
      </c>
      <c r="BX439">
        <v>8783</v>
      </c>
      <c r="BY439">
        <v>8635</v>
      </c>
      <c r="BZ439">
        <v>6506</v>
      </c>
      <c r="CA439">
        <v>4222</v>
      </c>
      <c r="CB439">
        <v>3633</v>
      </c>
      <c r="CC439">
        <v>3765</v>
      </c>
      <c r="CD439">
        <v>2298</v>
      </c>
      <c r="CE439">
        <v>1856</v>
      </c>
      <c r="CF439">
        <v>1359</v>
      </c>
      <c r="CG439">
        <v>1286</v>
      </c>
      <c r="CH439">
        <v>2472</v>
      </c>
      <c r="CI439">
        <v>1899</v>
      </c>
      <c r="CJ439">
        <v>2054</v>
      </c>
      <c r="CK439">
        <v>1881</v>
      </c>
      <c r="CL439">
        <v>1922</v>
      </c>
      <c r="CM439">
        <v>1552</v>
      </c>
      <c r="CN439">
        <v>1413</v>
      </c>
      <c r="CO439">
        <v>2253</v>
      </c>
      <c r="CP439">
        <v>2088</v>
      </c>
      <c r="CQ439">
        <v>2334</v>
      </c>
      <c r="CR439">
        <v>1918</v>
      </c>
      <c r="CS439">
        <v>1867</v>
      </c>
      <c r="CT439">
        <v>2215</v>
      </c>
      <c r="CU439">
        <v>2215</v>
      </c>
      <c r="CV439">
        <v>1676</v>
      </c>
      <c r="CW439">
        <v>1167</v>
      </c>
      <c r="CX439">
        <v>1695</v>
      </c>
      <c r="CY439">
        <v>1911</v>
      </c>
      <c r="CZ439">
        <v>1679</v>
      </c>
      <c r="DA439">
        <v>1977</v>
      </c>
      <c r="DB439">
        <v>1903</v>
      </c>
      <c r="DC439">
        <v>2055</v>
      </c>
      <c r="DD439">
        <v>1918</v>
      </c>
      <c r="DE439">
        <v>1802</v>
      </c>
      <c r="DF439">
        <v>1763</v>
      </c>
      <c r="DG439">
        <v>2626</v>
      </c>
      <c r="DH439">
        <v>2477</v>
      </c>
      <c r="DI439">
        <v>2390</v>
      </c>
      <c r="DJ439">
        <v>2714</v>
      </c>
      <c r="DK439">
        <v>3013</v>
      </c>
      <c r="DL439">
        <v>2846</v>
      </c>
      <c r="DM439">
        <v>2644</v>
      </c>
      <c r="DN439">
        <v>2977</v>
      </c>
    </row>
    <row r="440" spans="1:118" x14ac:dyDescent="0.45">
      <c r="A440" s="3" t="s">
        <v>37</v>
      </c>
      <c r="B440" t="s">
        <v>50</v>
      </c>
      <c r="AO440" s="4">
        <v>0.26529999999999998</v>
      </c>
      <c r="AP440" s="4">
        <v>0.33040000000000003</v>
      </c>
      <c r="AQ440" s="4">
        <v>0.2316</v>
      </c>
      <c r="AR440" s="4">
        <v>0.16850000000000001</v>
      </c>
      <c r="AS440" s="4">
        <v>0.1176</v>
      </c>
      <c r="AT440" s="4">
        <v>4.9700000000000001E-2</v>
      </c>
      <c r="AU440" s="4">
        <v>-4.9700000000000001E-2</v>
      </c>
      <c r="AV440" s="4">
        <v>-2.18E-2</v>
      </c>
      <c r="AW440" s="4">
        <v>-5.8400000000000001E-2</v>
      </c>
      <c r="AX440" s="4">
        <v>-0.14599999999999999</v>
      </c>
      <c r="AY440" s="4">
        <v>-0.27839999999999998</v>
      </c>
      <c r="AZ440" s="4">
        <v>-0.36399999999999999</v>
      </c>
      <c r="BA440" s="4">
        <v>-0.48470000000000002</v>
      </c>
      <c r="BB440" s="4">
        <v>-0.72589999999999999</v>
      </c>
      <c r="BC440" s="4">
        <v>-0.89019999999999999</v>
      </c>
      <c r="BD440" s="4">
        <v>-0.91600000000000004</v>
      </c>
      <c r="BE440" s="4">
        <v>-0.60719999999999996</v>
      </c>
      <c r="BF440" s="4">
        <v>0.38840000000000002</v>
      </c>
      <c r="BG440" s="4">
        <v>3.5238</v>
      </c>
      <c r="BH440" s="4">
        <v>9.8986000000000001</v>
      </c>
      <c r="BI440" s="4">
        <v>1.111</v>
      </c>
      <c r="BJ440" s="4">
        <v>0.15509999999999999</v>
      </c>
      <c r="BK440" s="4">
        <v>0.16020000000000001</v>
      </c>
      <c r="BL440" s="4">
        <v>-0.26490000000000002</v>
      </c>
      <c r="BM440" s="4">
        <v>-0.21110000000000001</v>
      </c>
      <c r="BN440" s="4">
        <v>-0.52900000000000003</v>
      </c>
      <c r="BO440" s="4">
        <v>-0.50019999999999998</v>
      </c>
      <c r="BP440" s="4">
        <v>-0.38</v>
      </c>
      <c r="BQ440" s="4">
        <v>-0.44840000000000002</v>
      </c>
      <c r="BR440" s="4">
        <v>-8.72E-2</v>
      </c>
      <c r="BS440" s="4">
        <v>0.1487</v>
      </c>
      <c r="BT440" s="4">
        <v>0.20519999999999999</v>
      </c>
      <c r="BU440" s="4">
        <v>1.0224</v>
      </c>
      <c r="BV440" s="4">
        <v>1.4579</v>
      </c>
      <c r="BW440" s="4">
        <v>1.0781000000000001</v>
      </c>
      <c r="BX440" s="4">
        <v>0.78249999999999997</v>
      </c>
      <c r="BY440" s="4">
        <v>0.53480000000000005</v>
      </c>
      <c r="BZ440" s="4">
        <v>2.9399999999999999E-2</v>
      </c>
      <c r="CA440" s="4">
        <v>-0.45</v>
      </c>
      <c r="CB440" s="4">
        <v>-0.58630000000000004</v>
      </c>
      <c r="CC440" s="4">
        <v>-0.56399999999999995</v>
      </c>
      <c r="CD440" s="4">
        <v>-0.64680000000000004</v>
      </c>
      <c r="CE440" s="4">
        <v>-0.5605</v>
      </c>
      <c r="CF440" s="4">
        <v>-0.62590000000000001</v>
      </c>
      <c r="CG440" s="4">
        <v>-0.65839999999999999</v>
      </c>
      <c r="CH440" s="4">
        <v>7.5600000000000001E-2</v>
      </c>
      <c r="CI440" s="4">
        <v>2.3300000000000001E-2</v>
      </c>
      <c r="CJ440" s="4">
        <v>0.51100000000000001</v>
      </c>
      <c r="CK440" s="4">
        <v>0.46260000000000001</v>
      </c>
      <c r="CL440" s="4">
        <v>-0.2225</v>
      </c>
      <c r="CM440" s="4">
        <v>-0.18240000000000001</v>
      </c>
      <c r="CN440" s="4">
        <v>-0.312</v>
      </c>
      <c r="CO440" s="4">
        <v>0.1976</v>
      </c>
      <c r="CP440" s="4">
        <v>8.6499999999999994E-2</v>
      </c>
      <c r="CQ440" s="4">
        <v>0.50319999999999998</v>
      </c>
      <c r="CR440" s="4">
        <v>0.35799999999999998</v>
      </c>
      <c r="CS440" s="4">
        <v>-0.1711</v>
      </c>
      <c r="CT440" s="4">
        <v>6.0999999999999999E-2</v>
      </c>
      <c r="CU440" s="4">
        <v>-5.0700000000000002E-2</v>
      </c>
      <c r="CV440" s="4">
        <v>-0.1265</v>
      </c>
      <c r="CW440" s="4">
        <v>-0.37509999999999999</v>
      </c>
      <c r="CX440" s="4">
        <v>-0.23480000000000001</v>
      </c>
      <c r="CY440" s="4">
        <v>-0.13730000000000001</v>
      </c>
      <c r="CZ440" s="4">
        <v>2E-3</v>
      </c>
      <c r="DA440" s="4">
        <v>0.69389999999999996</v>
      </c>
      <c r="DB440" s="4">
        <v>0.12239999999999999</v>
      </c>
      <c r="DC440" s="4">
        <v>7.5200000000000003E-2</v>
      </c>
      <c r="DD440" s="4">
        <v>0.1421</v>
      </c>
      <c r="DE440" s="4">
        <v>-8.8300000000000003E-2</v>
      </c>
      <c r="DF440" s="4">
        <v>-7.3400000000000007E-2</v>
      </c>
      <c r="DG440" s="4">
        <v>0.27779999999999999</v>
      </c>
      <c r="DH440" s="4">
        <v>0.2913</v>
      </c>
      <c r="DI440" s="4">
        <v>0.3261</v>
      </c>
      <c r="DJ440" s="4">
        <v>0.53920000000000001</v>
      </c>
      <c r="DK440" s="4">
        <v>0.1474</v>
      </c>
      <c r="DL440" s="4">
        <v>0.1492</v>
      </c>
      <c r="DM440" s="4">
        <v>0.10630000000000001</v>
      </c>
      <c r="DN440" s="4">
        <v>0.10630000000000001</v>
      </c>
    </row>
    <row r="441" spans="1:118" x14ac:dyDescent="0.45">
      <c r="A441" s="3" t="s">
        <v>37</v>
      </c>
      <c r="B441" t="s">
        <v>51</v>
      </c>
      <c r="AI441">
        <v>2404</v>
      </c>
      <c r="AJ441">
        <v>2333</v>
      </c>
      <c r="AK441">
        <v>14903</v>
      </c>
      <c r="AL441">
        <v>15025</v>
      </c>
      <c r="AM441">
        <v>16605</v>
      </c>
      <c r="AN441">
        <v>17310</v>
      </c>
      <c r="AO441">
        <v>18097</v>
      </c>
      <c r="AP441">
        <v>18979</v>
      </c>
      <c r="AQ441">
        <v>19953</v>
      </c>
      <c r="AR441">
        <v>19694</v>
      </c>
      <c r="AS441">
        <v>19323</v>
      </c>
      <c r="AT441">
        <v>19703</v>
      </c>
      <c r="AU441">
        <v>20019</v>
      </c>
      <c r="AV441">
        <v>20098</v>
      </c>
      <c r="AW441">
        <v>19513</v>
      </c>
      <c r="AX441">
        <v>18028</v>
      </c>
      <c r="AY441">
        <v>15630</v>
      </c>
      <c r="AZ441">
        <v>13648</v>
      </c>
      <c r="BA441">
        <v>10034</v>
      </c>
      <c r="BB441">
        <v>6690</v>
      </c>
      <c r="BC441">
        <v>2747</v>
      </c>
      <c r="BD441">
        <v>2263</v>
      </c>
      <c r="BE441">
        <v>5511</v>
      </c>
      <c r="BF441">
        <v>5863</v>
      </c>
      <c r="BG441">
        <v>8557</v>
      </c>
      <c r="BH441">
        <v>14060</v>
      </c>
      <c r="BI441">
        <v>10829</v>
      </c>
      <c r="BJ441">
        <v>11424</v>
      </c>
      <c r="BK441">
        <v>12184</v>
      </c>
      <c r="BL441">
        <v>12119</v>
      </c>
      <c r="BM441">
        <v>10793</v>
      </c>
      <c r="BN441">
        <v>7571</v>
      </c>
      <c r="BO441">
        <v>7106</v>
      </c>
      <c r="BP441">
        <v>7981</v>
      </c>
      <c r="BQ441">
        <v>6746</v>
      </c>
      <c r="BR441">
        <v>6388</v>
      </c>
      <c r="BS441">
        <v>7240</v>
      </c>
      <c r="BT441">
        <v>8287</v>
      </c>
      <c r="BU441">
        <v>9104</v>
      </c>
      <c r="BV441">
        <v>9889</v>
      </c>
      <c r="BW441">
        <v>10903</v>
      </c>
      <c r="BX441">
        <v>11842</v>
      </c>
      <c r="BY441">
        <v>11445</v>
      </c>
      <c r="BZ441">
        <v>9926</v>
      </c>
      <c r="CA441">
        <v>6389</v>
      </c>
      <c r="CB441">
        <v>5264</v>
      </c>
      <c r="CC441">
        <v>6438</v>
      </c>
      <c r="CD441">
        <v>5372</v>
      </c>
      <c r="CE441">
        <v>2560</v>
      </c>
      <c r="CF441">
        <v>2031</v>
      </c>
      <c r="CG441">
        <v>2415</v>
      </c>
      <c r="CH441">
        <v>3976</v>
      </c>
      <c r="CI441">
        <v>3679</v>
      </c>
      <c r="CJ441">
        <v>3608</v>
      </c>
      <c r="CK441">
        <v>3606</v>
      </c>
      <c r="CL441">
        <v>3679</v>
      </c>
      <c r="CM441">
        <v>3251</v>
      </c>
      <c r="CN441">
        <v>3566</v>
      </c>
      <c r="CO441">
        <v>4395</v>
      </c>
      <c r="CP441">
        <v>3964</v>
      </c>
      <c r="CQ441">
        <v>4378</v>
      </c>
      <c r="CR441">
        <v>4043</v>
      </c>
      <c r="CS441">
        <v>4284</v>
      </c>
      <c r="CT441">
        <v>4603</v>
      </c>
      <c r="CU441">
        <v>2462</v>
      </c>
      <c r="CV441">
        <v>2044</v>
      </c>
      <c r="CW441">
        <v>1387</v>
      </c>
      <c r="CX441">
        <v>2485</v>
      </c>
      <c r="CY441">
        <v>2753</v>
      </c>
      <c r="CZ441">
        <v>2637</v>
      </c>
      <c r="DA441">
        <v>2687</v>
      </c>
      <c r="DB441">
        <v>2378</v>
      </c>
      <c r="DC441">
        <v>2383</v>
      </c>
      <c r="DD441">
        <v>2446</v>
      </c>
      <c r="DE441">
        <v>1851</v>
      </c>
      <c r="DF441">
        <v>1824</v>
      </c>
      <c r="DG441">
        <v>2438</v>
      </c>
      <c r="DH441">
        <v>2325</v>
      </c>
      <c r="DI441">
        <v>1818</v>
      </c>
      <c r="DJ441">
        <v>2323</v>
      </c>
      <c r="DK441">
        <v>2382</v>
      </c>
      <c r="DL441">
        <v>2473</v>
      </c>
      <c r="DM441">
        <v>2276</v>
      </c>
      <c r="DN441">
        <v>4169</v>
      </c>
    </row>
    <row r="442" spans="1:118" x14ac:dyDescent="0.45">
      <c r="A442" s="3" t="s">
        <v>37</v>
      </c>
      <c r="B442" t="s">
        <v>52</v>
      </c>
      <c r="AK442">
        <v>12.13</v>
      </c>
      <c r="AL442">
        <v>11.14</v>
      </c>
      <c r="AM442">
        <v>11.43</v>
      </c>
      <c r="AN442">
        <v>11.16</v>
      </c>
      <c r="AO442">
        <v>11.61</v>
      </c>
      <c r="AP442">
        <v>12.04</v>
      </c>
      <c r="AQ442">
        <v>13.33</v>
      </c>
      <c r="AR442">
        <v>12.77</v>
      </c>
      <c r="AS442">
        <v>12.56</v>
      </c>
      <c r="AT442">
        <v>12.62</v>
      </c>
      <c r="AU442">
        <v>11.65</v>
      </c>
      <c r="AV442">
        <v>11.69</v>
      </c>
      <c r="AW442">
        <v>10.84</v>
      </c>
      <c r="AX442">
        <v>9.61</v>
      </c>
      <c r="AY442">
        <v>9.15</v>
      </c>
      <c r="AZ442">
        <v>9.68</v>
      </c>
      <c r="BA442">
        <v>14.71</v>
      </c>
      <c r="BB442">
        <v>-51.08</v>
      </c>
      <c r="BC442">
        <v>-2.14</v>
      </c>
      <c r="BD442">
        <v>-0.71</v>
      </c>
      <c r="BE442">
        <v>-2.76</v>
      </c>
      <c r="BF442">
        <v>-6.31</v>
      </c>
      <c r="BG442">
        <v>-12.05</v>
      </c>
      <c r="BH442">
        <v>47.97</v>
      </c>
      <c r="BI442">
        <v>22.91</v>
      </c>
      <c r="BJ442">
        <v>17.43</v>
      </c>
      <c r="BK442">
        <v>123.72</v>
      </c>
      <c r="BL442">
        <v>-98.42</v>
      </c>
      <c r="BM442">
        <v>-20.58</v>
      </c>
      <c r="BN442">
        <v>-8.19</v>
      </c>
      <c r="BO442">
        <v>84.62</v>
      </c>
      <c r="BP442">
        <v>163.53</v>
      </c>
      <c r="BQ442">
        <v>11.74</v>
      </c>
      <c r="BR442">
        <v>8.93</v>
      </c>
      <c r="BS442">
        <v>11.37</v>
      </c>
      <c r="BT442">
        <v>12.9</v>
      </c>
      <c r="BU442">
        <v>12.59</v>
      </c>
      <c r="BV442">
        <v>12.15</v>
      </c>
      <c r="BW442">
        <v>13.71</v>
      </c>
      <c r="BX442">
        <v>13.7</v>
      </c>
      <c r="BY442">
        <v>12.77</v>
      </c>
      <c r="BZ442">
        <v>-23.57</v>
      </c>
      <c r="CA442">
        <v>-3.39</v>
      </c>
      <c r="CB442">
        <v>-2.85</v>
      </c>
      <c r="CC442">
        <v>-2.29</v>
      </c>
      <c r="CD442">
        <v>-2.12</v>
      </c>
      <c r="CE442">
        <v>-3.02</v>
      </c>
      <c r="CF442">
        <v>-1.9</v>
      </c>
      <c r="CG442">
        <v>-3.66</v>
      </c>
      <c r="CH442">
        <v>-5.53</v>
      </c>
      <c r="CI442">
        <v>-6.85</v>
      </c>
      <c r="CJ442">
        <v>-11.73</v>
      </c>
      <c r="CK442">
        <v>-12.97</v>
      </c>
      <c r="CL442">
        <v>5.62</v>
      </c>
      <c r="CM442">
        <v>1.9</v>
      </c>
      <c r="CN442">
        <v>1.83</v>
      </c>
      <c r="CO442">
        <v>2.96</v>
      </c>
      <c r="CP442">
        <v>2.61</v>
      </c>
      <c r="CQ442">
        <v>19.61</v>
      </c>
      <c r="CR442">
        <v>10.6</v>
      </c>
      <c r="CS442">
        <v>11.74</v>
      </c>
      <c r="CT442">
        <v>71.459999999999994</v>
      </c>
      <c r="CU442">
        <v>6.46</v>
      </c>
      <c r="CV442">
        <v>16.27</v>
      </c>
      <c r="CW442">
        <v>-2.31</v>
      </c>
      <c r="CX442">
        <v>-15.99</v>
      </c>
      <c r="CY442">
        <v>10.74</v>
      </c>
      <c r="CZ442">
        <v>3.9</v>
      </c>
      <c r="DA442">
        <v>1.78</v>
      </c>
      <c r="DB442">
        <v>1.89</v>
      </c>
      <c r="DC442">
        <v>2.42</v>
      </c>
      <c r="DD442">
        <v>2.25</v>
      </c>
      <c r="DE442">
        <v>2.33</v>
      </c>
      <c r="DF442">
        <v>2.96</v>
      </c>
      <c r="DG442">
        <v>2.87</v>
      </c>
      <c r="DH442">
        <v>3.1</v>
      </c>
      <c r="DI442">
        <v>3.08</v>
      </c>
      <c r="DJ442">
        <v>4.0599999999999996</v>
      </c>
      <c r="DK442">
        <v>39.64</v>
      </c>
      <c r="DL442">
        <v>30.6</v>
      </c>
      <c r="DM442">
        <v>82.62</v>
      </c>
      <c r="DN442">
        <v>100.74</v>
      </c>
    </row>
    <row r="443" spans="1:118" x14ac:dyDescent="0.45">
      <c r="A443" s="3" t="s">
        <v>37</v>
      </c>
      <c r="B443" t="s">
        <v>53</v>
      </c>
      <c r="AK443">
        <v>0.94</v>
      </c>
      <c r="AL443">
        <v>0.99</v>
      </c>
      <c r="AM443">
        <v>1.2</v>
      </c>
      <c r="AN443">
        <v>1.27</v>
      </c>
      <c r="AO443">
        <v>1.38</v>
      </c>
      <c r="AP443">
        <v>1.45</v>
      </c>
      <c r="AQ443">
        <v>1.66</v>
      </c>
      <c r="AR443">
        <v>1.64</v>
      </c>
      <c r="AS443">
        <v>1.66</v>
      </c>
      <c r="AT443">
        <v>1.67</v>
      </c>
      <c r="AU443">
        <v>1.5</v>
      </c>
      <c r="AV443">
        <v>1.46</v>
      </c>
      <c r="AW443">
        <v>1.39</v>
      </c>
      <c r="AX443">
        <v>1.24</v>
      </c>
      <c r="AY443">
        <v>1</v>
      </c>
      <c r="AZ443">
        <v>0.88</v>
      </c>
      <c r="BA443">
        <v>0.71</v>
      </c>
      <c r="BB443">
        <v>0.37</v>
      </c>
      <c r="BC443">
        <v>0.12</v>
      </c>
      <c r="BD443">
        <v>0.09</v>
      </c>
      <c r="BE443">
        <v>0.34</v>
      </c>
      <c r="BF443">
        <v>0.56000000000000005</v>
      </c>
      <c r="BG443">
        <v>0.61</v>
      </c>
      <c r="BH443">
        <v>0.92</v>
      </c>
      <c r="BI443">
        <v>0.66</v>
      </c>
      <c r="BJ443">
        <v>0.6</v>
      </c>
      <c r="BK443">
        <v>0.64</v>
      </c>
      <c r="BL443">
        <v>0.64</v>
      </c>
      <c r="BM443">
        <v>0.48</v>
      </c>
      <c r="BN443">
        <v>0.27</v>
      </c>
      <c r="BO443">
        <v>0.32</v>
      </c>
      <c r="BP443">
        <v>0.42</v>
      </c>
      <c r="BQ443">
        <v>0.3</v>
      </c>
      <c r="BR443">
        <v>0.28000000000000003</v>
      </c>
      <c r="BS443">
        <v>0.38</v>
      </c>
      <c r="BT443">
        <v>0.51</v>
      </c>
      <c r="BU443">
        <v>0.59</v>
      </c>
      <c r="BV443">
        <v>0.67</v>
      </c>
      <c r="BW443">
        <v>0.89</v>
      </c>
      <c r="BX443">
        <v>1.02</v>
      </c>
      <c r="BY443">
        <v>1.02</v>
      </c>
      <c r="BZ443">
        <v>0.78</v>
      </c>
      <c r="CA443">
        <v>0.48</v>
      </c>
      <c r="CB443">
        <v>0.42</v>
      </c>
      <c r="CC443">
        <v>0.43</v>
      </c>
      <c r="CD443">
        <v>0.27</v>
      </c>
      <c r="CE443">
        <v>0.22</v>
      </c>
      <c r="CF443">
        <v>0.17</v>
      </c>
      <c r="CG443">
        <v>0.16</v>
      </c>
      <c r="CH443">
        <v>0.3</v>
      </c>
      <c r="CI443">
        <v>0.23</v>
      </c>
      <c r="CJ443">
        <v>0.24</v>
      </c>
      <c r="CK443">
        <v>0.22</v>
      </c>
      <c r="CL443">
        <v>0.22</v>
      </c>
      <c r="CM443">
        <v>0.21</v>
      </c>
      <c r="CN443">
        <v>0.19</v>
      </c>
      <c r="CO443">
        <v>0.31</v>
      </c>
      <c r="CP443">
        <v>0.28999999999999998</v>
      </c>
      <c r="CQ443">
        <v>0.3</v>
      </c>
      <c r="CR443">
        <v>0.24</v>
      </c>
      <c r="CS443">
        <v>0.23</v>
      </c>
      <c r="CT443">
        <v>0.28000000000000003</v>
      </c>
      <c r="CU443">
        <v>0.28999999999999998</v>
      </c>
      <c r="CV443">
        <v>0.22</v>
      </c>
      <c r="CW443">
        <v>0.16</v>
      </c>
      <c r="CX443">
        <v>0.22</v>
      </c>
      <c r="CY443">
        <v>0.23</v>
      </c>
      <c r="CZ443">
        <v>0.2</v>
      </c>
      <c r="DA443">
        <v>0.23</v>
      </c>
      <c r="DB443">
        <v>0.23</v>
      </c>
      <c r="DC443">
        <v>0.26</v>
      </c>
      <c r="DD443">
        <v>0.25</v>
      </c>
      <c r="DE443">
        <v>0.24</v>
      </c>
      <c r="DF443">
        <v>0.24</v>
      </c>
      <c r="DG443">
        <v>0.35</v>
      </c>
      <c r="DH443">
        <v>0.33</v>
      </c>
      <c r="DI443">
        <v>0.32</v>
      </c>
      <c r="DJ443">
        <v>0.37</v>
      </c>
      <c r="DK443">
        <v>0.4</v>
      </c>
      <c r="DL443">
        <v>0.38</v>
      </c>
      <c r="DM443">
        <v>0.36</v>
      </c>
      <c r="DN443">
        <v>0.42</v>
      </c>
    </row>
    <row r="444" spans="1:118" x14ac:dyDescent="0.45">
      <c r="A444" s="3" t="s">
        <v>37</v>
      </c>
      <c r="B444" t="s">
        <v>54</v>
      </c>
      <c r="AK444">
        <v>1.01</v>
      </c>
      <c r="AL444">
        <v>0.94</v>
      </c>
      <c r="AM444">
        <v>1.03</v>
      </c>
      <c r="AN444">
        <v>1.08</v>
      </c>
      <c r="AO444">
        <v>1.05</v>
      </c>
      <c r="AP444">
        <v>1.1399999999999999</v>
      </c>
      <c r="AQ444">
        <v>1.22</v>
      </c>
      <c r="AR444">
        <v>1.26</v>
      </c>
      <c r="AS444">
        <v>1.3</v>
      </c>
      <c r="AT444">
        <v>1.2</v>
      </c>
      <c r="AU444">
        <v>1.1599999999999999</v>
      </c>
      <c r="AV444">
        <v>1.1599999999999999</v>
      </c>
      <c r="AW444">
        <v>1.1499999999999999</v>
      </c>
      <c r="AX444">
        <v>1.02</v>
      </c>
      <c r="AY444">
        <v>0.83</v>
      </c>
      <c r="AZ444">
        <v>0.77</v>
      </c>
      <c r="BA444">
        <v>0.62</v>
      </c>
      <c r="BB444">
        <v>0.36</v>
      </c>
      <c r="BC444">
        <v>0.14000000000000001</v>
      </c>
      <c r="BD444">
        <v>0.1</v>
      </c>
      <c r="BE444">
        <v>0.3</v>
      </c>
      <c r="BF444">
        <v>0.42</v>
      </c>
      <c r="BG444">
        <v>0.45</v>
      </c>
      <c r="BH444">
        <v>0.7</v>
      </c>
      <c r="BI444">
        <v>0.46</v>
      </c>
      <c r="BJ444">
        <v>0.4</v>
      </c>
      <c r="BK444">
        <v>0.46</v>
      </c>
      <c r="BL444">
        <v>0.47</v>
      </c>
      <c r="BM444">
        <v>0.35</v>
      </c>
      <c r="BN444">
        <v>0.17</v>
      </c>
      <c r="BO444">
        <v>0.21</v>
      </c>
      <c r="BP444">
        <v>0.28000000000000003</v>
      </c>
      <c r="BQ444">
        <v>0.18</v>
      </c>
      <c r="BR444">
        <v>0.16</v>
      </c>
      <c r="BS444">
        <v>0.22</v>
      </c>
      <c r="BT444">
        <v>0.3</v>
      </c>
      <c r="BU444">
        <v>0.38</v>
      </c>
      <c r="BV444">
        <v>0.43</v>
      </c>
      <c r="BW444">
        <v>0.53</v>
      </c>
      <c r="BX444">
        <v>0.56999999999999995</v>
      </c>
      <c r="BY444">
        <v>0.53</v>
      </c>
      <c r="BZ444">
        <v>0.43</v>
      </c>
      <c r="CA444">
        <v>0.28000000000000003</v>
      </c>
      <c r="CB444">
        <v>0.24</v>
      </c>
      <c r="CC444">
        <v>0.28000000000000003</v>
      </c>
      <c r="CD444">
        <v>0.17</v>
      </c>
      <c r="CE444">
        <v>0.14000000000000001</v>
      </c>
      <c r="CF444">
        <v>0.1</v>
      </c>
      <c r="CG444">
        <v>0.09</v>
      </c>
      <c r="CH444">
        <v>0.17</v>
      </c>
      <c r="CI444">
        <v>0.15</v>
      </c>
      <c r="CJ444">
        <v>0.16</v>
      </c>
      <c r="CK444">
        <v>0.14000000000000001</v>
      </c>
      <c r="CL444">
        <v>0.15</v>
      </c>
      <c r="CM444">
        <v>0.12</v>
      </c>
      <c r="CN444">
        <v>0.11</v>
      </c>
      <c r="CO444">
        <v>0.18</v>
      </c>
      <c r="CP444">
        <v>0.16</v>
      </c>
      <c r="CQ444">
        <v>0.19</v>
      </c>
      <c r="CR444">
        <v>0.15</v>
      </c>
      <c r="CS444">
        <v>0.14000000000000001</v>
      </c>
      <c r="CT444">
        <v>0.15</v>
      </c>
      <c r="CU444">
        <v>0.16</v>
      </c>
      <c r="CV444">
        <v>0.12</v>
      </c>
      <c r="CW444">
        <v>0.08</v>
      </c>
      <c r="CX444">
        <v>0.12</v>
      </c>
      <c r="CY444">
        <v>0.13</v>
      </c>
      <c r="CZ444">
        <v>0.11</v>
      </c>
      <c r="DA444">
        <v>0.13</v>
      </c>
      <c r="DB444">
        <v>0.13</v>
      </c>
      <c r="DC444">
        <v>0.13</v>
      </c>
      <c r="DD444">
        <v>0.13</v>
      </c>
      <c r="DE444">
        <v>0.15</v>
      </c>
      <c r="DF444">
        <v>0.19</v>
      </c>
      <c r="DG444">
        <v>0.34</v>
      </c>
      <c r="DH444">
        <v>0.33</v>
      </c>
      <c r="DI444">
        <v>0.32</v>
      </c>
      <c r="DJ444">
        <v>0.34</v>
      </c>
      <c r="DK444">
        <v>0.4</v>
      </c>
      <c r="DL444">
        <v>0.36</v>
      </c>
      <c r="DM444">
        <v>0.31</v>
      </c>
      <c r="DN444">
        <v>0.36</v>
      </c>
    </row>
    <row r="445" spans="1:118" x14ac:dyDescent="0.45">
      <c r="A445" s="3" t="s">
        <v>37</v>
      </c>
      <c r="B445" t="s">
        <v>55</v>
      </c>
      <c r="AK445">
        <v>3.12</v>
      </c>
      <c r="AL445">
        <v>3.15</v>
      </c>
      <c r="AM445">
        <v>2.36</v>
      </c>
      <c r="AN445">
        <v>2.63</v>
      </c>
      <c r="AO445">
        <v>3.07</v>
      </c>
      <c r="AP445">
        <v>4.22</v>
      </c>
      <c r="AQ445">
        <v>4.68</v>
      </c>
      <c r="AR445">
        <v>4.4800000000000004</v>
      </c>
      <c r="AS445">
        <v>3.86</v>
      </c>
      <c r="AT445">
        <v>3.62</v>
      </c>
      <c r="AU445">
        <v>3.54</v>
      </c>
      <c r="AV445">
        <v>3.31</v>
      </c>
      <c r="AW445">
        <v>3.05</v>
      </c>
      <c r="AX445">
        <v>2.84</v>
      </c>
      <c r="AY445">
        <v>2.33</v>
      </c>
      <c r="AZ445">
        <v>2.02</v>
      </c>
      <c r="BA445">
        <v>1.76</v>
      </c>
      <c r="BB445">
        <v>0.88</v>
      </c>
      <c r="BC445">
        <v>0.23</v>
      </c>
      <c r="BD445">
        <v>0.16</v>
      </c>
      <c r="BE445">
        <v>0.65</v>
      </c>
      <c r="BF445">
        <v>1.26</v>
      </c>
      <c r="BG445">
        <v>2.87</v>
      </c>
      <c r="BH445">
        <v>7.02</v>
      </c>
      <c r="BI445">
        <v>5.71</v>
      </c>
      <c r="BJ445">
        <v>5.68</v>
      </c>
      <c r="BK445">
        <v>4.82</v>
      </c>
      <c r="BL445">
        <v>4.28</v>
      </c>
      <c r="BM445">
        <v>3.11</v>
      </c>
      <c r="BN445">
        <v>1.18</v>
      </c>
      <c r="BO445">
        <v>1.03</v>
      </c>
      <c r="BP445">
        <v>1.61</v>
      </c>
      <c r="BQ445">
        <v>1.1100000000000001</v>
      </c>
      <c r="BR445">
        <v>1.69</v>
      </c>
      <c r="BS445">
        <v>3.84</v>
      </c>
      <c r="BT445">
        <v>3.87</v>
      </c>
      <c r="BU445">
        <v>4.05</v>
      </c>
      <c r="BV445">
        <v>3.88</v>
      </c>
      <c r="BW445">
        <v>5.49</v>
      </c>
      <c r="BX445">
        <v>6.27</v>
      </c>
      <c r="BY445">
        <v>6.49</v>
      </c>
      <c r="BZ445">
        <v>4.5</v>
      </c>
      <c r="CA445">
        <v>1.73</v>
      </c>
      <c r="CB445">
        <v>1.21</v>
      </c>
      <c r="CC445">
        <v>1.59</v>
      </c>
      <c r="CD445">
        <v>0.94</v>
      </c>
      <c r="CE445">
        <v>1.17</v>
      </c>
      <c r="CF445">
        <v>1.1100000000000001</v>
      </c>
      <c r="CG445">
        <v>0.6</v>
      </c>
      <c r="CH445">
        <v>1.1100000000000001</v>
      </c>
      <c r="CI445">
        <v>1.01</v>
      </c>
      <c r="CJ445">
        <v>0.9</v>
      </c>
      <c r="CK445">
        <v>0.89</v>
      </c>
      <c r="CL445">
        <v>0.96</v>
      </c>
      <c r="CM445">
        <v>0.61</v>
      </c>
      <c r="CN445">
        <v>0.7</v>
      </c>
      <c r="CO445">
        <v>1.25</v>
      </c>
      <c r="CP445">
        <v>1.31</v>
      </c>
      <c r="CQ445">
        <v>1.43</v>
      </c>
      <c r="CR445">
        <v>1.1599999999999999</v>
      </c>
      <c r="CS445">
        <v>1</v>
      </c>
      <c r="CT445">
        <v>0.98</v>
      </c>
      <c r="CU445">
        <v>1.07</v>
      </c>
      <c r="CV445">
        <v>0.64</v>
      </c>
      <c r="CW445">
        <v>0.45</v>
      </c>
      <c r="CX445">
        <v>0.88</v>
      </c>
      <c r="CY445">
        <v>0.98</v>
      </c>
      <c r="CZ445">
        <v>1.63</v>
      </c>
      <c r="DA445">
        <v>2.2200000000000002</v>
      </c>
      <c r="DB445">
        <v>2.38</v>
      </c>
      <c r="DC445">
        <v>4.7</v>
      </c>
      <c r="DD445">
        <v>3.24</v>
      </c>
      <c r="DE445">
        <v>3.31</v>
      </c>
      <c r="DF445">
        <v>2.23</v>
      </c>
      <c r="DG445">
        <v>2.5</v>
      </c>
      <c r="DH445">
        <v>2.14</v>
      </c>
      <c r="DI445">
        <v>2.42</v>
      </c>
      <c r="DJ445">
        <v>3.18</v>
      </c>
      <c r="DK445">
        <v>5.05</v>
      </c>
      <c r="DL445">
        <v>6.02</v>
      </c>
      <c r="DM445">
        <v>11.91</v>
      </c>
      <c r="DN445">
        <v>13.54</v>
      </c>
    </row>
    <row r="446" spans="1:118" x14ac:dyDescent="0.45">
      <c r="A446" s="3" t="s">
        <v>37</v>
      </c>
      <c r="B446" t="s">
        <v>56</v>
      </c>
      <c r="AK446">
        <v>3.12</v>
      </c>
      <c r="AL446">
        <v>3.15</v>
      </c>
      <c r="AM446">
        <v>2.36</v>
      </c>
      <c r="AN446">
        <v>2.63</v>
      </c>
      <c r="AO446">
        <v>3.07</v>
      </c>
      <c r="AP446">
        <v>4.22</v>
      </c>
      <c r="AQ446">
        <v>4.68</v>
      </c>
      <c r="AR446">
        <v>4.4800000000000004</v>
      </c>
      <c r="AS446">
        <v>3.86</v>
      </c>
      <c r="AT446">
        <v>3.62</v>
      </c>
      <c r="AU446">
        <v>3.54</v>
      </c>
      <c r="AV446">
        <v>3.31</v>
      </c>
      <c r="AW446">
        <v>3.05</v>
      </c>
      <c r="AX446">
        <v>2.84</v>
      </c>
      <c r="AY446">
        <v>2.33</v>
      </c>
      <c r="AZ446">
        <v>2.02</v>
      </c>
      <c r="BA446">
        <v>1.76</v>
      </c>
      <c r="BB446">
        <v>0.88</v>
      </c>
      <c r="BC446">
        <v>0.23</v>
      </c>
      <c r="BD446">
        <v>0.16</v>
      </c>
      <c r="BE446">
        <v>0.65</v>
      </c>
      <c r="BF446">
        <v>1.26</v>
      </c>
      <c r="BG446">
        <v>2.87</v>
      </c>
      <c r="BH446">
        <v>7.02</v>
      </c>
      <c r="BI446">
        <v>5.71</v>
      </c>
      <c r="BJ446">
        <v>5.68</v>
      </c>
      <c r="BK446">
        <v>4.82</v>
      </c>
      <c r="BL446">
        <v>4.28</v>
      </c>
      <c r="BM446">
        <v>3.11</v>
      </c>
      <c r="BN446">
        <v>1.18</v>
      </c>
      <c r="BO446">
        <v>1.03</v>
      </c>
      <c r="BP446">
        <v>1.61</v>
      </c>
      <c r="BQ446">
        <v>1.1100000000000001</v>
      </c>
      <c r="BR446">
        <v>1.69</v>
      </c>
      <c r="BS446">
        <v>3.84</v>
      </c>
      <c r="BT446">
        <v>3.87</v>
      </c>
      <c r="BU446">
        <v>4.05</v>
      </c>
      <c r="BV446">
        <v>3.88</v>
      </c>
      <c r="BW446">
        <v>5.49</v>
      </c>
      <c r="BX446">
        <v>6.27</v>
      </c>
      <c r="BY446">
        <v>6.49</v>
      </c>
      <c r="BZ446">
        <v>4.5</v>
      </c>
      <c r="CA446">
        <v>1.73</v>
      </c>
      <c r="CB446">
        <v>1.21</v>
      </c>
      <c r="CC446">
        <v>1.59</v>
      </c>
      <c r="CD446">
        <v>0.94</v>
      </c>
      <c r="CE446">
        <v>1.17</v>
      </c>
      <c r="CF446">
        <v>1.1100000000000001</v>
      </c>
      <c r="CG446">
        <v>0.6</v>
      </c>
      <c r="CH446">
        <v>1.1100000000000001</v>
      </c>
      <c r="CI446">
        <v>1.01</v>
      </c>
      <c r="CJ446">
        <v>0.9</v>
      </c>
      <c r="CK446">
        <v>0.89</v>
      </c>
      <c r="CL446">
        <v>0.96</v>
      </c>
      <c r="CM446">
        <v>0.61</v>
      </c>
      <c r="CN446">
        <v>0.7</v>
      </c>
      <c r="CO446">
        <v>1.25</v>
      </c>
      <c r="CP446">
        <v>1.31</v>
      </c>
      <c r="CQ446">
        <v>1.43</v>
      </c>
      <c r="CR446">
        <v>1.1599999999999999</v>
      </c>
      <c r="CS446">
        <v>1</v>
      </c>
      <c r="CT446">
        <v>0.98</v>
      </c>
      <c r="CU446">
        <v>1.07</v>
      </c>
      <c r="CV446">
        <v>0.64</v>
      </c>
      <c r="CW446">
        <v>0.45</v>
      </c>
      <c r="CX446">
        <v>0.88</v>
      </c>
      <c r="CY446">
        <v>0.98</v>
      </c>
      <c r="CZ446">
        <v>1.63</v>
      </c>
      <c r="DA446">
        <v>2.2200000000000002</v>
      </c>
      <c r="DB446">
        <v>2.38</v>
      </c>
      <c r="DC446">
        <v>4.7</v>
      </c>
      <c r="DD446">
        <v>3.24</v>
      </c>
      <c r="DE446">
        <v>3.31</v>
      </c>
      <c r="DF446">
        <v>2.23</v>
      </c>
      <c r="DG446">
        <v>2.5</v>
      </c>
      <c r="DH446">
        <v>2.14</v>
      </c>
      <c r="DI446">
        <v>2.42</v>
      </c>
      <c r="DJ446">
        <v>3.18</v>
      </c>
      <c r="DK446">
        <v>5.05</v>
      </c>
      <c r="DL446">
        <v>6.02</v>
      </c>
      <c r="DM446">
        <v>11.91</v>
      </c>
      <c r="DN446">
        <v>13.54</v>
      </c>
    </row>
    <row r="447" spans="1:118" x14ac:dyDescent="0.45">
      <c r="A447" s="3" t="s">
        <v>37</v>
      </c>
      <c r="B447" t="s">
        <v>57</v>
      </c>
      <c r="AI447">
        <v>0.28000000000000003</v>
      </c>
      <c r="AJ447">
        <v>0.26</v>
      </c>
      <c r="AK447">
        <v>0.46</v>
      </c>
      <c r="AL447">
        <v>0.41</v>
      </c>
      <c r="AM447">
        <v>0.42</v>
      </c>
      <c r="AN447">
        <v>0.42</v>
      </c>
      <c r="AO447">
        <v>0.4</v>
      </c>
      <c r="AP447">
        <v>0.42</v>
      </c>
      <c r="AQ447">
        <v>0.42</v>
      </c>
      <c r="AR447">
        <v>0.47</v>
      </c>
      <c r="AS447">
        <v>0.47</v>
      </c>
      <c r="AT447">
        <v>0.46</v>
      </c>
      <c r="AU447">
        <v>0.52</v>
      </c>
      <c r="AV447">
        <v>0.52</v>
      </c>
      <c r="AW447">
        <v>0.57999999999999996</v>
      </c>
      <c r="AX447">
        <v>0.56999999999999995</v>
      </c>
      <c r="AY447">
        <v>0.56000000000000005</v>
      </c>
      <c r="AZ447">
        <v>0.6</v>
      </c>
      <c r="BA447">
        <v>0.66</v>
      </c>
      <c r="BB447">
        <v>0.77</v>
      </c>
      <c r="BC447">
        <v>0.99</v>
      </c>
      <c r="BD447">
        <v>1.03</v>
      </c>
      <c r="BE447">
        <v>0.79</v>
      </c>
      <c r="BF447">
        <v>0.63</v>
      </c>
      <c r="BG447">
        <v>0.65</v>
      </c>
      <c r="BH447">
        <v>0.66</v>
      </c>
      <c r="BI447">
        <v>0.65</v>
      </c>
      <c r="BJ447">
        <v>0.6</v>
      </c>
      <c r="BK447">
        <v>0.64</v>
      </c>
      <c r="BL447">
        <v>0.66</v>
      </c>
      <c r="BM447">
        <v>0.59</v>
      </c>
      <c r="BN447">
        <v>0.52</v>
      </c>
      <c r="BO447">
        <v>0.56000000000000005</v>
      </c>
      <c r="BP447">
        <v>0.55000000000000004</v>
      </c>
      <c r="BQ447">
        <v>0.5</v>
      </c>
      <c r="BR447">
        <v>0.46</v>
      </c>
      <c r="BS447">
        <v>0.44</v>
      </c>
      <c r="BT447">
        <v>0.44</v>
      </c>
      <c r="BU447">
        <v>0.48</v>
      </c>
      <c r="BV447">
        <v>0.49</v>
      </c>
      <c r="BW447">
        <v>0.52</v>
      </c>
      <c r="BX447">
        <v>0.48</v>
      </c>
      <c r="BY447">
        <v>0.43</v>
      </c>
      <c r="BZ447">
        <v>0.45</v>
      </c>
      <c r="CA447">
        <v>0.46</v>
      </c>
      <c r="CB447">
        <v>0.44</v>
      </c>
      <c r="CC447">
        <v>0.49</v>
      </c>
      <c r="CD447">
        <v>0.5</v>
      </c>
      <c r="CE447">
        <v>0.52</v>
      </c>
      <c r="CF447">
        <v>0.34</v>
      </c>
      <c r="CG447">
        <v>0.3</v>
      </c>
      <c r="CH447">
        <v>0.31</v>
      </c>
      <c r="CI447">
        <v>0.36</v>
      </c>
      <c r="CJ447">
        <v>0.36</v>
      </c>
      <c r="CK447">
        <v>0.35</v>
      </c>
      <c r="CL447">
        <v>0.35</v>
      </c>
      <c r="CM447">
        <v>0.34</v>
      </c>
      <c r="CN447">
        <v>0.38</v>
      </c>
      <c r="CO447">
        <v>0.34</v>
      </c>
      <c r="CP447">
        <v>0.34</v>
      </c>
      <c r="CQ447">
        <v>0.32</v>
      </c>
      <c r="CR447">
        <v>0.33</v>
      </c>
      <c r="CS447">
        <v>0.32</v>
      </c>
      <c r="CT447">
        <v>0.28000000000000003</v>
      </c>
      <c r="CU447">
        <v>0.25</v>
      </c>
      <c r="CV447">
        <v>0.2</v>
      </c>
      <c r="CW447">
        <v>0.19</v>
      </c>
      <c r="CX447">
        <v>0.24</v>
      </c>
      <c r="CY447">
        <v>0.22</v>
      </c>
      <c r="CZ447">
        <v>0.2</v>
      </c>
      <c r="DA447">
        <v>0.19</v>
      </c>
      <c r="DB447">
        <v>0.16</v>
      </c>
      <c r="DC447">
        <v>0.12</v>
      </c>
      <c r="DD447">
        <v>0.13</v>
      </c>
      <c r="DE447">
        <v>0.15</v>
      </c>
      <c r="DF447">
        <v>0.17</v>
      </c>
      <c r="DG447">
        <v>0.21</v>
      </c>
      <c r="DH447">
        <v>0.22</v>
      </c>
      <c r="DI447">
        <v>0.21</v>
      </c>
      <c r="DJ447">
        <v>0.2</v>
      </c>
      <c r="DK447">
        <v>0.21</v>
      </c>
      <c r="DL447">
        <v>0.2</v>
      </c>
      <c r="DM447">
        <v>0.18</v>
      </c>
      <c r="DN447">
        <v>0.18</v>
      </c>
    </row>
    <row r="448" spans="1:118" x14ac:dyDescent="0.45">
      <c r="A448" s="3" t="s">
        <v>37</v>
      </c>
      <c r="B448" t="s">
        <v>58</v>
      </c>
      <c r="AF448">
        <v>16.96</v>
      </c>
      <c r="AG448">
        <v>19.260000000000002</v>
      </c>
      <c r="AH448">
        <v>7.65</v>
      </c>
      <c r="AI448">
        <v>7.61</v>
      </c>
      <c r="AJ448">
        <v>9.2799999999999994</v>
      </c>
      <c r="AK448">
        <v>10.34</v>
      </c>
      <c r="AL448">
        <v>7.78</v>
      </c>
      <c r="AM448">
        <v>7.59</v>
      </c>
      <c r="AN448">
        <v>7.72</v>
      </c>
      <c r="AO448">
        <v>6.97</v>
      </c>
      <c r="AP448">
        <v>7.15</v>
      </c>
      <c r="AQ448">
        <v>6.51</v>
      </c>
      <c r="AR448">
        <v>6.91</v>
      </c>
      <c r="AS448">
        <v>6.2</v>
      </c>
      <c r="AT448">
        <v>6.08</v>
      </c>
      <c r="AU448">
        <v>5.79</v>
      </c>
      <c r="AV448">
        <v>5.29</v>
      </c>
      <c r="AW448">
        <v>5.16</v>
      </c>
      <c r="AX448">
        <v>4.63</v>
      </c>
      <c r="AY448">
        <v>2.96</v>
      </c>
      <c r="AZ448">
        <v>2.46</v>
      </c>
      <c r="BA448">
        <v>-0.62</v>
      </c>
      <c r="BB448">
        <v>-2.97</v>
      </c>
      <c r="BC448">
        <v>-2.5099999999999998</v>
      </c>
      <c r="BD448">
        <v>-7.68</v>
      </c>
      <c r="BE448">
        <v>0.53</v>
      </c>
      <c r="BF448">
        <v>0.66</v>
      </c>
      <c r="BG448">
        <v>1.77</v>
      </c>
      <c r="BH448">
        <v>1.74</v>
      </c>
      <c r="BI448">
        <v>1.34</v>
      </c>
      <c r="BJ448">
        <v>1.89</v>
      </c>
      <c r="BK448">
        <v>-2.52</v>
      </c>
      <c r="BL448">
        <v>1.62</v>
      </c>
      <c r="BM448">
        <v>-0.05</v>
      </c>
      <c r="BN448">
        <v>0.81</v>
      </c>
      <c r="BO448">
        <v>1.93</v>
      </c>
      <c r="BP448">
        <v>1.64</v>
      </c>
      <c r="BQ448">
        <v>1.79</v>
      </c>
      <c r="BR448">
        <v>1.46</v>
      </c>
      <c r="BS448">
        <v>2.94</v>
      </c>
      <c r="BT448">
        <v>2.42</v>
      </c>
      <c r="BU448">
        <v>2.77</v>
      </c>
      <c r="BV448">
        <v>2.72</v>
      </c>
      <c r="BW448">
        <v>4.38</v>
      </c>
      <c r="BX448">
        <v>3.13</v>
      </c>
      <c r="BY448">
        <v>3.32</v>
      </c>
      <c r="BZ448">
        <v>-8.91</v>
      </c>
      <c r="CA448">
        <v>-6.91</v>
      </c>
      <c r="CB448">
        <v>3.29</v>
      </c>
      <c r="CC448">
        <v>-0.19</v>
      </c>
      <c r="CD448">
        <v>-2.98</v>
      </c>
      <c r="CE448">
        <v>-2.15</v>
      </c>
      <c r="CF448">
        <v>1.72</v>
      </c>
      <c r="CG448">
        <v>4.53</v>
      </c>
      <c r="CH448">
        <v>-1.05</v>
      </c>
      <c r="CI448">
        <v>-0.59</v>
      </c>
      <c r="CJ448">
        <v>5.37</v>
      </c>
      <c r="CK448">
        <v>5.49</v>
      </c>
      <c r="CL448">
        <v>3.86</v>
      </c>
      <c r="CM448">
        <v>-6.04</v>
      </c>
      <c r="CN448">
        <v>3.3</v>
      </c>
      <c r="CO448">
        <v>4.91</v>
      </c>
      <c r="CP448">
        <v>3.93</v>
      </c>
      <c r="CQ448">
        <v>-6.18</v>
      </c>
      <c r="CR448">
        <v>5.05</v>
      </c>
      <c r="CS448">
        <v>4.9000000000000004</v>
      </c>
      <c r="CT448">
        <v>1.88</v>
      </c>
      <c r="CU448">
        <v>0.1</v>
      </c>
      <c r="CV448">
        <v>-0.39</v>
      </c>
      <c r="CW448">
        <v>-8.9499999999999993</v>
      </c>
      <c r="CX448">
        <v>12.66</v>
      </c>
      <c r="CY448">
        <v>7.35</v>
      </c>
      <c r="CZ448">
        <v>5.82</v>
      </c>
      <c r="DA448">
        <v>8.33</v>
      </c>
      <c r="DB448">
        <v>11.89</v>
      </c>
      <c r="DC448">
        <v>6.03</v>
      </c>
      <c r="DD448">
        <v>10.96</v>
      </c>
      <c r="DE448">
        <v>9.5</v>
      </c>
      <c r="DF448">
        <v>8.31</v>
      </c>
      <c r="DG448">
        <v>18.86</v>
      </c>
      <c r="DH448">
        <v>7.1</v>
      </c>
      <c r="DI448">
        <v>7.62</v>
      </c>
      <c r="DJ448">
        <v>2.97</v>
      </c>
      <c r="DK448">
        <v>-7.27</v>
      </c>
      <c r="DL448">
        <v>7.83</v>
      </c>
      <c r="DM448">
        <v>4.5999999999999996</v>
      </c>
      <c r="DN448">
        <v>2.0299999999999998</v>
      </c>
    </row>
    <row r="449" spans="1:118" x14ac:dyDescent="0.45">
      <c r="A449" s="3" t="s">
        <v>37</v>
      </c>
      <c r="B449" t="s">
        <v>59</v>
      </c>
      <c r="AI449" s="4">
        <v>5.3999999999999999E-2</v>
      </c>
      <c r="AJ449" s="4">
        <v>4.9700000000000001E-2</v>
      </c>
      <c r="AK449" s="4">
        <v>6.6900000000000001E-2</v>
      </c>
      <c r="AL449" s="4">
        <v>6.7100000000000007E-2</v>
      </c>
      <c r="AM449" s="4">
        <v>7.1499999999999994E-2</v>
      </c>
      <c r="AN449" s="4">
        <v>7.7200000000000005E-2</v>
      </c>
      <c r="AO449" s="4">
        <v>7.4700000000000003E-2</v>
      </c>
      <c r="AP449" s="4">
        <v>7.6899999999999996E-2</v>
      </c>
      <c r="AQ449" s="4">
        <v>7.4099999999999999E-2</v>
      </c>
      <c r="AR449" s="4">
        <v>7.6899999999999996E-2</v>
      </c>
      <c r="AS449" s="4">
        <v>8.0399999999999999E-2</v>
      </c>
      <c r="AT449" s="4">
        <v>7.4700000000000003E-2</v>
      </c>
      <c r="AU449" s="4">
        <v>7.6399999999999996E-2</v>
      </c>
      <c r="AV449" s="4">
        <v>7.7100000000000002E-2</v>
      </c>
      <c r="AW449" s="4">
        <v>7.9100000000000004E-2</v>
      </c>
      <c r="AX449" s="4">
        <v>8.1100000000000005E-2</v>
      </c>
      <c r="AY449" s="4">
        <v>7.2400000000000006E-2</v>
      </c>
      <c r="AZ449" s="4">
        <v>6.5100000000000005E-2</v>
      </c>
      <c r="BA449" s="4">
        <v>4.0399999999999998E-2</v>
      </c>
      <c r="BB449" s="4">
        <v>1.4E-3</v>
      </c>
      <c r="BC449" s="4">
        <v>-3.1099999999999999E-2</v>
      </c>
      <c r="BD449" s="4">
        <v>-8.8700000000000001E-2</v>
      </c>
      <c r="BE449" s="4">
        <v>-7.6100000000000001E-2</v>
      </c>
      <c r="BF449" s="4">
        <v>-4.4299999999999999E-2</v>
      </c>
      <c r="BG449" s="4">
        <v>-2.3400000000000001E-2</v>
      </c>
      <c r="BH449" s="4">
        <v>3.5099999999999999E-2</v>
      </c>
      <c r="BI449" s="4">
        <v>3.9100000000000003E-2</v>
      </c>
      <c r="BJ449" s="4">
        <v>4.2299999999999997E-2</v>
      </c>
      <c r="BK449" s="4">
        <v>2.81E-2</v>
      </c>
      <c r="BL449" s="4">
        <v>1.41E-2</v>
      </c>
      <c r="BM449" s="4">
        <v>6.6E-3</v>
      </c>
      <c r="BN449" s="4">
        <v>3.3E-3</v>
      </c>
      <c r="BO449" s="4">
        <v>2.6200000000000001E-2</v>
      </c>
      <c r="BP449" s="4">
        <v>2.4899999999999999E-2</v>
      </c>
      <c r="BQ449" s="4">
        <v>3.0300000000000001E-2</v>
      </c>
      <c r="BR449" s="4">
        <v>2.9399999999999999E-2</v>
      </c>
      <c r="BS449" s="4">
        <v>3.1899999999999998E-2</v>
      </c>
      <c r="BT449" s="4">
        <v>3.5499999999999997E-2</v>
      </c>
      <c r="BU449" s="4">
        <v>4.1099999999999998E-2</v>
      </c>
      <c r="BV449" s="4">
        <v>4.4200000000000003E-2</v>
      </c>
      <c r="BW449" s="4">
        <v>4.1399999999999999E-2</v>
      </c>
      <c r="BX449" s="4">
        <v>4.3099999999999999E-2</v>
      </c>
      <c r="BY449" s="4">
        <v>4.4499999999999998E-2</v>
      </c>
      <c r="BZ449" s="4">
        <v>-1.6000000000000001E-3</v>
      </c>
      <c r="CA449" s="4">
        <v>-5.1299999999999998E-2</v>
      </c>
      <c r="CB449" s="4">
        <v>-5.2400000000000002E-2</v>
      </c>
      <c r="CC449" s="4">
        <v>-5.3499999999999999E-2</v>
      </c>
      <c r="CD449" s="4">
        <v>-2.2800000000000001E-2</v>
      </c>
      <c r="CE449" s="4">
        <v>1.3100000000000001E-2</v>
      </c>
      <c r="CF449" s="4">
        <v>9.5999999999999992E-3</v>
      </c>
      <c r="CG449" s="4">
        <v>4.8999999999999998E-3</v>
      </c>
      <c r="CH449" s="4">
        <v>1.5100000000000001E-2</v>
      </c>
      <c r="CI449" s="4">
        <v>2.3900000000000001E-2</v>
      </c>
      <c r="CJ449" s="4">
        <v>2.64E-2</v>
      </c>
      <c r="CK449" s="4">
        <v>2.76E-2</v>
      </c>
      <c r="CL449" s="4">
        <v>4.0599999999999997E-2</v>
      </c>
      <c r="CM449" s="4">
        <v>-7.6E-3</v>
      </c>
      <c r="CN449" s="4">
        <v>-9.2999999999999992E-3</v>
      </c>
      <c r="CO449" s="4">
        <v>-1.0500000000000001E-2</v>
      </c>
      <c r="CP449" s="4">
        <v>-1.18E-2</v>
      </c>
      <c r="CQ449" s="4">
        <v>1.89E-2</v>
      </c>
      <c r="CR449" s="4">
        <v>1.89E-2</v>
      </c>
      <c r="CS449" s="4">
        <v>1.4200000000000001E-2</v>
      </c>
      <c r="CT449" s="4">
        <v>9.4999999999999998E-3</v>
      </c>
      <c r="CU449" s="4">
        <v>2.46E-2</v>
      </c>
      <c r="CV449" s="4">
        <v>1.21E-2</v>
      </c>
      <c r="CW449" s="4">
        <v>7.1999999999999998E-3</v>
      </c>
      <c r="CX449" s="4">
        <v>2.6599999999999999E-2</v>
      </c>
      <c r="CY449" s="4">
        <v>4.7199999999999999E-2</v>
      </c>
      <c r="CZ449" s="4">
        <v>6.2899999999999998E-2</v>
      </c>
      <c r="DA449" s="4">
        <v>7.0199999999999999E-2</v>
      </c>
      <c r="DB449" s="4">
        <v>6.5799999999999997E-2</v>
      </c>
      <c r="DC449" s="4">
        <v>5.6300000000000003E-2</v>
      </c>
      <c r="DD449" s="4">
        <v>6.1499999999999999E-2</v>
      </c>
      <c r="DE449" s="4">
        <v>6.8199999999999997E-2</v>
      </c>
      <c r="DF449" s="4">
        <v>7.0300000000000001E-2</v>
      </c>
      <c r="DG449" s="4">
        <v>0.1125</v>
      </c>
      <c r="DH449" s="4">
        <v>0.1074</v>
      </c>
      <c r="DI449" s="4">
        <v>0.1041</v>
      </c>
      <c r="DJ449" s="4">
        <v>8.5500000000000007E-2</v>
      </c>
      <c r="DK449" s="4">
        <v>2.3699999999999999E-2</v>
      </c>
      <c r="DL449" s="4">
        <v>2.41E-2</v>
      </c>
      <c r="DM449" s="4">
        <v>1.7399999999999999E-2</v>
      </c>
    </row>
    <row r="450" spans="1:118" x14ac:dyDescent="0.45">
      <c r="A450" s="3" t="s">
        <v>37</v>
      </c>
      <c r="B450" t="s">
        <v>62</v>
      </c>
      <c r="AK450" s="4">
        <v>0</v>
      </c>
      <c r="AL450" s="4">
        <v>0</v>
      </c>
      <c r="AM450" s="4">
        <v>2E-3</v>
      </c>
      <c r="AN450" s="4">
        <v>5.0000000000000001E-3</v>
      </c>
      <c r="AO450" s="4">
        <v>6.0000000000000001E-3</v>
      </c>
      <c r="AP450" s="4">
        <v>8.0000000000000002E-3</v>
      </c>
      <c r="AQ450" s="4">
        <v>8.0000000000000002E-3</v>
      </c>
      <c r="AR450" s="4">
        <v>8.0000000000000002E-3</v>
      </c>
      <c r="AS450" s="4">
        <v>8.0000000000000002E-3</v>
      </c>
      <c r="AT450" s="4">
        <v>8.9999999999999993E-3</v>
      </c>
      <c r="AU450" s="4">
        <v>8.9999999999999993E-3</v>
      </c>
      <c r="AV450" s="4">
        <v>8.9999999999999993E-3</v>
      </c>
      <c r="AW450" s="4">
        <v>0.01</v>
      </c>
      <c r="AX450" s="4">
        <v>1.2E-2</v>
      </c>
      <c r="AY450" s="4">
        <v>1.4999999999999999E-2</v>
      </c>
      <c r="AZ450" s="4">
        <v>1.7000000000000001E-2</v>
      </c>
      <c r="BA450" s="4">
        <v>2.1999999999999999E-2</v>
      </c>
      <c r="BB450" s="4">
        <v>4.5999999999999999E-2</v>
      </c>
      <c r="BC450" s="4">
        <v>0.14099999999999999</v>
      </c>
      <c r="BD450" s="4">
        <v>0.158</v>
      </c>
      <c r="BE450" s="4">
        <v>2.9000000000000001E-2</v>
      </c>
      <c r="BF450" s="4">
        <v>8.0000000000000002E-3</v>
      </c>
      <c r="BG450" s="4">
        <v>0</v>
      </c>
      <c r="BH450" s="4">
        <v>0</v>
      </c>
      <c r="BI450" s="4">
        <v>0</v>
      </c>
      <c r="BJ450" s="4">
        <v>0</v>
      </c>
      <c r="BK450" s="4">
        <v>0</v>
      </c>
      <c r="BL450" s="4">
        <v>0</v>
      </c>
      <c r="BM450" s="4">
        <v>0</v>
      </c>
      <c r="BN450" s="4">
        <v>0</v>
      </c>
      <c r="BO450" s="4">
        <v>0</v>
      </c>
      <c r="BP450" s="4">
        <v>0</v>
      </c>
      <c r="BQ450" s="4">
        <v>0</v>
      </c>
      <c r="BR450" s="4">
        <v>0</v>
      </c>
      <c r="BS450" s="4">
        <v>0</v>
      </c>
      <c r="BT450" s="4">
        <v>0</v>
      </c>
      <c r="BU450" s="4">
        <v>0</v>
      </c>
      <c r="BV450" s="4">
        <v>0</v>
      </c>
      <c r="BW450" s="4">
        <v>0</v>
      </c>
      <c r="BX450" s="4">
        <v>0</v>
      </c>
      <c r="BY450" s="4">
        <v>0</v>
      </c>
      <c r="BZ450" s="4">
        <v>0</v>
      </c>
      <c r="CA450" s="4">
        <v>0</v>
      </c>
      <c r="CB450" s="4">
        <v>0</v>
      </c>
      <c r="CC450" s="4">
        <v>0</v>
      </c>
      <c r="CD450" s="4">
        <v>0</v>
      </c>
      <c r="CE450" s="4">
        <v>0</v>
      </c>
      <c r="CF450" s="4">
        <v>0</v>
      </c>
      <c r="CG450" s="4">
        <v>0</v>
      </c>
      <c r="CH450" s="4">
        <v>0</v>
      </c>
      <c r="CI450" s="4">
        <v>0</v>
      </c>
      <c r="CJ450" s="4">
        <v>0</v>
      </c>
      <c r="CK450" s="4">
        <v>0</v>
      </c>
      <c r="CL450" s="4">
        <v>0</v>
      </c>
      <c r="CM450" s="4">
        <v>0</v>
      </c>
      <c r="CN450" s="4">
        <v>0</v>
      </c>
      <c r="CO450" s="4">
        <v>0</v>
      </c>
      <c r="CP450" s="4">
        <v>0</v>
      </c>
      <c r="CQ450" s="4">
        <v>0</v>
      </c>
      <c r="CR450" s="4">
        <v>0</v>
      </c>
      <c r="CS450" s="4">
        <v>0</v>
      </c>
      <c r="CT450" s="4">
        <v>0</v>
      </c>
      <c r="CU450" s="4">
        <v>0</v>
      </c>
      <c r="CV450" s="4">
        <v>0</v>
      </c>
      <c r="CW450" s="4">
        <v>0</v>
      </c>
      <c r="CX450" s="4">
        <v>0</v>
      </c>
      <c r="CY450" s="4">
        <v>0</v>
      </c>
      <c r="CZ450" s="4">
        <v>0</v>
      </c>
      <c r="DA450" s="4">
        <v>0</v>
      </c>
      <c r="DB450" s="4">
        <v>0</v>
      </c>
      <c r="DC450" s="4">
        <v>0</v>
      </c>
      <c r="DD450" s="4">
        <v>0</v>
      </c>
      <c r="DE450" s="4">
        <v>0</v>
      </c>
      <c r="DF450" s="4">
        <v>0</v>
      </c>
      <c r="DG450" s="4">
        <v>0</v>
      </c>
      <c r="DH450" s="4">
        <v>0</v>
      </c>
      <c r="DI450" s="4">
        <v>0</v>
      </c>
      <c r="DJ450" s="4">
        <v>0</v>
      </c>
      <c r="DK450" s="4">
        <v>0</v>
      </c>
      <c r="DL450" s="4">
        <v>0</v>
      </c>
      <c r="DM450" s="4">
        <v>0</v>
      </c>
      <c r="DN450" s="4">
        <v>0</v>
      </c>
    </row>
    <row r="451" spans="1:118" x14ac:dyDescent="0.45">
      <c r="A451" s="3" t="s">
        <v>37</v>
      </c>
      <c r="B451" t="s">
        <v>63</v>
      </c>
      <c r="AG451" s="4">
        <v>0</v>
      </c>
      <c r="AH451" s="4">
        <v>0</v>
      </c>
      <c r="AI451" s="4">
        <v>0</v>
      </c>
      <c r="AJ451" s="4">
        <v>0</v>
      </c>
      <c r="AK451" s="4">
        <v>0</v>
      </c>
      <c r="AL451" s="4">
        <v>0</v>
      </c>
      <c r="AM451" s="4">
        <v>9.2999999999999999E-2</v>
      </c>
      <c r="AN451" s="4">
        <v>9.8000000000000004E-2</v>
      </c>
      <c r="AO451" s="4">
        <v>0.107</v>
      </c>
      <c r="AP451" s="4">
        <v>0.1</v>
      </c>
      <c r="AQ451" s="4">
        <v>0.115</v>
      </c>
      <c r="AR451" s="4">
        <v>0.104</v>
      </c>
      <c r="AS451" s="4">
        <v>0.107</v>
      </c>
      <c r="AT451" s="4">
        <v>0.112</v>
      </c>
      <c r="AU451" s="4">
        <v>0.108</v>
      </c>
      <c r="AV451" s="4">
        <v>0.122</v>
      </c>
      <c r="AW451" s="4">
        <v>0.105</v>
      </c>
      <c r="AX451" s="4">
        <v>0.11700000000000001</v>
      </c>
      <c r="AY451" s="4">
        <v>0.24399999999999999</v>
      </c>
      <c r="AZ451" s="4">
        <v>0.37</v>
      </c>
      <c r="BA451" s="4">
        <v>-0.4</v>
      </c>
      <c r="BB451" s="4">
        <v>-0.16700000000000001</v>
      </c>
      <c r="BC451" s="4">
        <v>-0.13500000000000001</v>
      </c>
      <c r="BD451" s="4">
        <v>0</v>
      </c>
      <c r="BE451" s="4">
        <v>0</v>
      </c>
      <c r="BF451" s="4">
        <v>0</v>
      </c>
      <c r="BG451" s="4">
        <v>0</v>
      </c>
      <c r="BH451" s="4">
        <v>0</v>
      </c>
      <c r="BI451" s="4">
        <v>0</v>
      </c>
      <c r="BJ451" s="4">
        <v>0</v>
      </c>
      <c r="BK451" s="4">
        <v>0</v>
      </c>
      <c r="BL451" s="4">
        <v>0</v>
      </c>
      <c r="BM451" s="4">
        <v>0</v>
      </c>
      <c r="BN451" s="4">
        <v>0</v>
      </c>
      <c r="BO451" s="4">
        <v>0</v>
      </c>
      <c r="BP451" s="4">
        <v>0</v>
      </c>
      <c r="BQ451" s="4">
        <v>0</v>
      </c>
      <c r="BR451" s="4">
        <v>0</v>
      </c>
      <c r="BS451" s="4">
        <v>0</v>
      </c>
      <c r="BT451" s="4">
        <v>0</v>
      </c>
      <c r="BU451" s="4">
        <v>0</v>
      </c>
      <c r="BV451" s="4">
        <v>0</v>
      </c>
      <c r="BW451" s="4">
        <v>0</v>
      </c>
      <c r="BX451" s="4">
        <v>0</v>
      </c>
      <c r="BY451" s="4">
        <v>0</v>
      </c>
      <c r="BZ451" s="4">
        <v>0</v>
      </c>
      <c r="CA451" s="4">
        <v>0</v>
      </c>
      <c r="CB451" s="4">
        <v>0</v>
      </c>
      <c r="CC451" s="4">
        <v>0</v>
      </c>
      <c r="CD451" s="4">
        <v>0</v>
      </c>
      <c r="CE451" s="4">
        <v>0</v>
      </c>
      <c r="CF451" s="4">
        <v>0</v>
      </c>
      <c r="CG451" s="4">
        <v>0</v>
      </c>
      <c r="CH451" s="4">
        <v>0</v>
      </c>
      <c r="CI451" s="4">
        <v>0</v>
      </c>
      <c r="CJ451" s="4">
        <v>0</v>
      </c>
      <c r="CK451" s="4">
        <v>0</v>
      </c>
      <c r="CL451" s="4">
        <v>0</v>
      </c>
      <c r="CM451" s="4">
        <v>0</v>
      </c>
      <c r="CN451" s="4">
        <v>0</v>
      </c>
      <c r="CO451" s="4">
        <v>0</v>
      </c>
      <c r="CP451" s="4">
        <v>0</v>
      </c>
      <c r="CQ451" s="4">
        <v>0</v>
      </c>
      <c r="CR451" s="4">
        <v>0</v>
      </c>
      <c r="CS451" s="4">
        <v>0</v>
      </c>
      <c r="CT451" s="4">
        <v>0</v>
      </c>
      <c r="CU451" s="4">
        <v>0</v>
      </c>
      <c r="CV451" s="4">
        <v>0</v>
      </c>
      <c r="CW451" s="4">
        <v>0</v>
      </c>
      <c r="CX451" s="4">
        <v>0</v>
      </c>
      <c r="CY451" s="4">
        <v>0</v>
      </c>
      <c r="CZ451" s="4">
        <v>0</v>
      </c>
      <c r="DA451" s="4">
        <v>0</v>
      </c>
      <c r="DB451" s="4">
        <v>0</v>
      </c>
      <c r="DC451" s="4">
        <v>0</v>
      </c>
      <c r="DD451" s="4">
        <v>0</v>
      </c>
      <c r="DE451" s="4">
        <v>0</v>
      </c>
      <c r="DF451" s="4">
        <v>0</v>
      </c>
      <c r="DG451" s="4">
        <v>0</v>
      </c>
      <c r="DH451" s="4">
        <v>0</v>
      </c>
      <c r="DI451" s="4">
        <v>0</v>
      </c>
      <c r="DJ451" s="4">
        <v>0</v>
      </c>
      <c r="DK451" s="4">
        <v>0</v>
      </c>
      <c r="DL451" s="4">
        <v>0</v>
      </c>
      <c r="DM451" s="4">
        <v>0</v>
      </c>
      <c r="DN451" s="4">
        <v>0</v>
      </c>
    </row>
    <row r="452" spans="1:118" x14ac:dyDescent="0.45">
      <c r="A452" s="3" t="s">
        <v>37</v>
      </c>
      <c r="B452" t="s">
        <v>60</v>
      </c>
      <c r="AN452" s="4">
        <v>1.5E-3</v>
      </c>
      <c r="AO452" s="4">
        <v>3.9100000000000003E-2</v>
      </c>
      <c r="AP452" s="4">
        <v>3.85E-2</v>
      </c>
      <c r="AQ452" s="4">
        <v>3.7600000000000001E-2</v>
      </c>
      <c r="AR452" s="4">
        <v>2.9899999999999999E-2</v>
      </c>
      <c r="AS452" s="4">
        <v>1.9099999999999999E-2</v>
      </c>
      <c r="AT452" s="4">
        <v>2.8899999999999999E-2</v>
      </c>
      <c r="AU452" s="4">
        <v>4.4999999999999998E-2</v>
      </c>
      <c r="AV452" s="4">
        <v>5.11E-2</v>
      </c>
      <c r="AW452" s="4">
        <v>4.1200000000000001E-2</v>
      </c>
      <c r="AX452" s="4">
        <v>4.6199999999999998E-2</v>
      </c>
      <c r="AY452" s="4">
        <v>4.65E-2</v>
      </c>
      <c r="AZ452" s="4">
        <v>0.04</v>
      </c>
      <c r="BA452" s="4">
        <v>3.5900000000000001E-2</v>
      </c>
      <c r="BB452" s="4">
        <v>2.81E-2</v>
      </c>
      <c r="BC452" s="4">
        <v>1.77E-2</v>
      </c>
      <c r="BD452" s="4">
        <v>8.2000000000000007E-3</v>
      </c>
      <c r="BE452" s="4">
        <v>-6.9999999999999999E-4</v>
      </c>
      <c r="BF452" s="4">
        <v>-4.2700000000000002E-2</v>
      </c>
      <c r="BG452" s="4">
        <v>-0.12859999999999999</v>
      </c>
      <c r="BH452" s="4">
        <v>-0.13919999999999999</v>
      </c>
      <c r="BI452" s="4">
        <v>-0.14080000000000001</v>
      </c>
      <c r="BJ452" s="4">
        <v>-9.3700000000000006E-2</v>
      </c>
      <c r="BK452" s="4">
        <v>-1.0200000000000001E-2</v>
      </c>
      <c r="BL452" s="4">
        <v>-1.8E-3</v>
      </c>
      <c r="BM452" s="4">
        <v>7.3000000000000001E-3</v>
      </c>
      <c r="BN452" s="4">
        <v>6.3E-3</v>
      </c>
      <c r="BO452" s="4">
        <v>-1.7399999999999999E-2</v>
      </c>
      <c r="BP452" s="4">
        <v>-2.5999999999999999E-3</v>
      </c>
      <c r="BQ452" s="4">
        <v>-6.7000000000000002E-3</v>
      </c>
      <c r="BR452" s="4">
        <v>-6.3E-3</v>
      </c>
      <c r="BS452" s="4">
        <v>1.67E-2</v>
      </c>
      <c r="BT452" s="4">
        <v>-2.2000000000000001E-3</v>
      </c>
      <c r="BU452" s="4">
        <v>-7.3000000000000001E-3</v>
      </c>
      <c r="BV452" s="4">
        <v>-1.09E-2</v>
      </c>
      <c r="BW452" s="4">
        <v>-1.4200000000000001E-2</v>
      </c>
      <c r="BX452" s="4">
        <v>-1.1900000000000001E-2</v>
      </c>
      <c r="BY452" s="4">
        <v>-1.23E-2</v>
      </c>
      <c r="BZ452" s="4">
        <v>5.4000000000000003E-3</v>
      </c>
      <c r="CA452" s="4">
        <v>9.4000000000000004E-3</v>
      </c>
      <c r="CB452" s="4">
        <v>7.6E-3</v>
      </c>
      <c r="CC452" s="4">
        <v>8.5000000000000006E-3</v>
      </c>
      <c r="CD452" s="4">
        <v>-1.6000000000000001E-3</v>
      </c>
      <c r="CE452" s="4">
        <v>7.7000000000000002E-3</v>
      </c>
      <c r="CF452" s="4">
        <v>-1E-3</v>
      </c>
      <c r="CG452" s="4">
        <v>-2.2000000000000001E-3</v>
      </c>
      <c r="CH452" s="4">
        <v>-1.8E-3</v>
      </c>
      <c r="CI452" s="4">
        <v>-1.1599999999999999E-2</v>
      </c>
      <c r="CJ452" s="4">
        <v>-3.2000000000000002E-3</v>
      </c>
      <c r="CK452" s="4">
        <v>-1.6000000000000001E-3</v>
      </c>
      <c r="CL452" s="4">
        <v>-6.6E-3</v>
      </c>
      <c r="CM452" s="4">
        <v>-7.4000000000000003E-3</v>
      </c>
      <c r="CN452" s="4">
        <v>-3.3999999999999998E-3</v>
      </c>
      <c r="CO452" s="4">
        <v>-2.8E-3</v>
      </c>
      <c r="CP452" s="4">
        <v>-3.3999999999999998E-3</v>
      </c>
      <c r="CQ452" s="4">
        <v>1.8100000000000002E-2</v>
      </c>
      <c r="CR452" s="4">
        <v>-1.17E-2</v>
      </c>
      <c r="CS452" s="4">
        <v>-1.21E-2</v>
      </c>
      <c r="CT452" s="4">
        <v>-1.5699999999999999E-2</v>
      </c>
      <c r="CU452" s="4">
        <v>-3.5299999999999998E-2</v>
      </c>
      <c r="CV452" s="4">
        <v>8.5000000000000006E-3</v>
      </c>
      <c r="CW452" s="4">
        <v>-7.4999999999999997E-3</v>
      </c>
      <c r="CX452" s="4">
        <v>-5.9999999999999995E-4</v>
      </c>
      <c r="CY452" s="4">
        <v>-4.8999999999999998E-3</v>
      </c>
      <c r="CZ452" s="4">
        <v>-1.8800000000000001E-2</v>
      </c>
      <c r="DA452" s="4">
        <v>-4.8999999999999998E-3</v>
      </c>
      <c r="DB452" s="4">
        <v>-5.3E-3</v>
      </c>
      <c r="DC452" s="4">
        <v>-5.4999999999999997E-3</v>
      </c>
      <c r="DD452" s="4">
        <v>-7.0000000000000001E-3</v>
      </c>
      <c r="DE452" s="4">
        <v>1.6999999999999999E-3</v>
      </c>
      <c r="DF452" s="4">
        <v>9.4999999999999998E-3</v>
      </c>
      <c r="DG452" s="4">
        <v>2.4799999999999999E-2</v>
      </c>
      <c r="DH452" s="4">
        <v>3.3399999999999999E-2</v>
      </c>
      <c r="DI452" s="4">
        <v>7.0000000000000007E-2</v>
      </c>
      <c r="DJ452" s="4">
        <v>8.5000000000000006E-2</v>
      </c>
      <c r="DK452" s="4">
        <v>9.4299999999999995E-2</v>
      </c>
      <c r="DL452" s="4">
        <v>9.9599999999999994E-2</v>
      </c>
      <c r="DM452" s="4">
        <v>7.8200000000000006E-2</v>
      </c>
      <c r="DN452" s="4">
        <v>8.9399999999999993E-2</v>
      </c>
    </row>
    <row r="453" spans="1:118" x14ac:dyDescent="0.45">
      <c r="A453" s="3" t="s">
        <v>37</v>
      </c>
      <c r="B453" t="s">
        <v>61</v>
      </c>
      <c r="AM453" s="4">
        <v>2E-3</v>
      </c>
      <c r="AN453" s="4">
        <v>6.4999999999999997E-3</v>
      </c>
      <c r="AO453" s="4">
        <v>4.5100000000000001E-2</v>
      </c>
      <c r="AP453" s="4">
        <v>4.65E-2</v>
      </c>
      <c r="AQ453" s="4">
        <v>4.5600000000000002E-2</v>
      </c>
      <c r="AR453" s="4">
        <v>3.7900000000000003E-2</v>
      </c>
      <c r="AS453" s="4">
        <v>2.7099999999999999E-2</v>
      </c>
      <c r="AT453" s="4">
        <v>3.7900000000000003E-2</v>
      </c>
      <c r="AU453" s="4">
        <v>5.3999999999999999E-2</v>
      </c>
      <c r="AV453" s="4">
        <v>6.0100000000000001E-2</v>
      </c>
      <c r="AW453" s="4">
        <v>5.1200000000000002E-2</v>
      </c>
      <c r="AX453" s="4">
        <v>5.8200000000000002E-2</v>
      </c>
      <c r="AY453" s="4">
        <v>6.1499999999999999E-2</v>
      </c>
      <c r="AZ453" s="4">
        <v>5.7000000000000002E-2</v>
      </c>
      <c r="BA453" s="4">
        <v>5.79E-2</v>
      </c>
      <c r="BB453" s="4">
        <v>7.4099999999999999E-2</v>
      </c>
      <c r="BC453" s="4">
        <v>0.15870000000000001</v>
      </c>
      <c r="BD453" s="4">
        <v>0.16619999999999999</v>
      </c>
      <c r="BE453" s="4">
        <v>2.8299999999999999E-2</v>
      </c>
      <c r="BF453" s="4">
        <v>-3.4700000000000002E-2</v>
      </c>
      <c r="BG453" s="4">
        <v>-0.12859999999999999</v>
      </c>
      <c r="BH453" s="4">
        <v>-0.13919999999999999</v>
      </c>
      <c r="BI453" s="4">
        <v>-0.14080000000000001</v>
      </c>
      <c r="BJ453" s="4">
        <v>-9.3700000000000006E-2</v>
      </c>
      <c r="BK453" s="4">
        <v>-1.0200000000000001E-2</v>
      </c>
      <c r="BL453" s="4">
        <v>-1.8E-3</v>
      </c>
      <c r="BM453" s="4">
        <v>7.3000000000000001E-3</v>
      </c>
      <c r="BN453" s="4">
        <v>6.3E-3</v>
      </c>
      <c r="BO453" s="4">
        <v>-1.7399999999999999E-2</v>
      </c>
      <c r="BP453" s="4">
        <v>-2.5999999999999999E-3</v>
      </c>
      <c r="BQ453" s="4">
        <v>-6.7000000000000002E-3</v>
      </c>
      <c r="BR453" s="4">
        <v>-6.3E-3</v>
      </c>
      <c r="BS453" s="4">
        <v>1.67E-2</v>
      </c>
      <c r="BT453" s="4">
        <v>-2.2000000000000001E-3</v>
      </c>
      <c r="BU453" s="4">
        <v>-7.3000000000000001E-3</v>
      </c>
      <c r="BV453" s="4">
        <v>-1.09E-2</v>
      </c>
      <c r="BW453" s="4">
        <v>-1.4200000000000001E-2</v>
      </c>
      <c r="BX453" s="4">
        <v>-1.1900000000000001E-2</v>
      </c>
      <c r="BY453" s="4">
        <v>-1.23E-2</v>
      </c>
      <c r="BZ453" s="4">
        <v>5.4000000000000003E-3</v>
      </c>
      <c r="CA453" s="4">
        <v>9.4000000000000004E-3</v>
      </c>
      <c r="CB453" s="4">
        <v>7.6E-3</v>
      </c>
      <c r="CC453" s="4">
        <v>8.5000000000000006E-3</v>
      </c>
      <c r="CD453" s="4">
        <v>-1.6000000000000001E-3</v>
      </c>
      <c r="CE453" s="4">
        <v>7.7000000000000002E-3</v>
      </c>
      <c r="CF453" s="4">
        <v>-1E-3</v>
      </c>
      <c r="CG453" s="4">
        <v>-2.2000000000000001E-3</v>
      </c>
      <c r="CH453" s="4">
        <v>-1.8E-3</v>
      </c>
      <c r="CI453" s="4">
        <v>-1.1599999999999999E-2</v>
      </c>
      <c r="CJ453" s="4">
        <v>-3.2000000000000002E-3</v>
      </c>
      <c r="CK453" s="4">
        <v>-1.6000000000000001E-3</v>
      </c>
      <c r="CL453" s="4">
        <v>-6.6E-3</v>
      </c>
      <c r="CM453" s="4">
        <v>-7.4000000000000003E-3</v>
      </c>
      <c r="CN453" s="4">
        <v>-3.3999999999999998E-3</v>
      </c>
      <c r="CO453" s="4">
        <v>-2.8E-3</v>
      </c>
      <c r="CP453" s="4">
        <v>-3.3999999999999998E-3</v>
      </c>
      <c r="CQ453" s="4">
        <v>1.8100000000000002E-2</v>
      </c>
      <c r="CR453" s="4">
        <v>-1.17E-2</v>
      </c>
      <c r="CS453" s="4">
        <v>-1.21E-2</v>
      </c>
      <c r="CT453" s="4">
        <v>-1.5699999999999999E-2</v>
      </c>
      <c r="CU453" s="4">
        <v>-3.5299999999999998E-2</v>
      </c>
      <c r="CV453" s="4">
        <v>8.5000000000000006E-3</v>
      </c>
      <c r="CW453" s="4">
        <v>-7.4999999999999997E-3</v>
      </c>
      <c r="CX453" s="4">
        <v>-5.9999999999999995E-4</v>
      </c>
      <c r="CY453" s="4">
        <v>-4.8999999999999998E-3</v>
      </c>
      <c r="CZ453" s="4">
        <v>-1.8800000000000001E-2</v>
      </c>
      <c r="DA453" s="4">
        <v>-4.8999999999999998E-3</v>
      </c>
      <c r="DB453" s="4">
        <v>-5.3E-3</v>
      </c>
      <c r="DC453" s="4">
        <v>-5.4999999999999997E-3</v>
      </c>
      <c r="DD453" s="4">
        <v>-7.0000000000000001E-3</v>
      </c>
      <c r="DE453" s="4">
        <v>1.6999999999999999E-3</v>
      </c>
      <c r="DF453" s="4">
        <v>9.4999999999999998E-3</v>
      </c>
      <c r="DG453" s="4">
        <v>2.4799999999999999E-2</v>
      </c>
      <c r="DH453" s="4">
        <v>3.3399999999999999E-2</v>
      </c>
      <c r="DI453" s="4">
        <v>7.0000000000000007E-2</v>
      </c>
      <c r="DJ453" s="4">
        <v>8.5000000000000006E-2</v>
      </c>
      <c r="DK453" s="4">
        <v>9.4299999999999995E-2</v>
      </c>
      <c r="DL453" s="4">
        <v>9.9599999999999994E-2</v>
      </c>
      <c r="DM453" s="4">
        <v>7.8200000000000006E-2</v>
      </c>
      <c r="DN453" s="4">
        <v>8.9399999999999993E-2</v>
      </c>
    </row>
    <row r="454" spans="1:118" x14ac:dyDescent="0.45">
      <c r="A454" s="2" t="s">
        <v>38</v>
      </c>
      <c r="B454" t="s">
        <v>49</v>
      </c>
      <c r="G454">
        <v>557</v>
      </c>
      <c r="H454">
        <v>608</v>
      </c>
      <c r="I454">
        <v>711</v>
      </c>
      <c r="J454">
        <v>755</v>
      </c>
      <c r="K454">
        <v>793</v>
      </c>
      <c r="L454">
        <v>793</v>
      </c>
      <c r="M454">
        <v>662</v>
      </c>
      <c r="N454">
        <v>557</v>
      </c>
      <c r="O454">
        <v>568</v>
      </c>
      <c r="P454">
        <v>497</v>
      </c>
      <c r="Q454">
        <v>533</v>
      </c>
      <c r="R454">
        <v>524</v>
      </c>
      <c r="S454">
        <v>472</v>
      </c>
      <c r="T454">
        <v>447</v>
      </c>
      <c r="U454">
        <v>495</v>
      </c>
      <c r="V454">
        <v>458</v>
      </c>
      <c r="W454">
        <v>609</v>
      </c>
      <c r="X454">
        <v>584</v>
      </c>
      <c r="Y454">
        <v>674</v>
      </c>
      <c r="Z454">
        <v>593</v>
      </c>
      <c r="AA454">
        <v>553</v>
      </c>
      <c r="AB454">
        <v>686</v>
      </c>
      <c r="AC454">
        <v>732</v>
      </c>
      <c r="AD454">
        <v>573</v>
      </c>
      <c r="AE454">
        <v>665</v>
      </c>
      <c r="AF454">
        <v>658</v>
      </c>
      <c r="AG454">
        <v>674</v>
      </c>
      <c r="AH454">
        <v>805</v>
      </c>
      <c r="AI454">
        <v>879</v>
      </c>
      <c r="AJ454">
        <v>957</v>
      </c>
      <c r="AK454">
        <v>1105</v>
      </c>
      <c r="AL454">
        <v>1034</v>
      </c>
      <c r="AM454">
        <v>1229</v>
      </c>
      <c r="AN454">
        <v>1293</v>
      </c>
      <c r="AO454">
        <v>1405</v>
      </c>
      <c r="AP454">
        <v>1388</v>
      </c>
      <c r="AQ454">
        <v>1498</v>
      </c>
      <c r="AR454">
        <v>1507</v>
      </c>
      <c r="AS454">
        <v>1537</v>
      </c>
      <c r="AT454">
        <v>1535</v>
      </c>
      <c r="AU454">
        <v>1643</v>
      </c>
      <c r="AV454">
        <v>1451</v>
      </c>
      <c r="AW454">
        <v>1475</v>
      </c>
      <c r="AX454">
        <v>1138</v>
      </c>
      <c r="AY454">
        <v>1220</v>
      </c>
      <c r="AZ454">
        <v>1286</v>
      </c>
      <c r="BA454">
        <v>1000</v>
      </c>
      <c r="BB454">
        <v>1207</v>
      </c>
      <c r="BC454">
        <v>1210</v>
      </c>
      <c r="BD454">
        <v>641</v>
      </c>
      <c r="BE454">
        <v>675</v>
      </c>
      <c r="BF454">
        <v>834</v>
      </c>
      <c r="BG454">
        <v>873</v>
      </c>
      <c r="BH454">
        <v>883</v>
      </c>
      <c r="BI454">
        <v>791</v>
      </c>
      <c r="BJ454">
        <v>870</v>
      </c>
      <c r="BK454">
        <v>971</v>
      </c>
      <c r="BL454">
        <v>933</v>
      </c>
      <c r="BM454">
        <v>879</v>
      </c>
      <c r="BN454">
        <v>707</v>
      </c>
      <c r="BO454">
        <v>961</v>
      </c>
      <c r="BP454">
        <v>964</v>
      </c>
      <c r="BQ454">
        <v>954</v>
      </c>
      <c r="BR454">
        <v>1044</v>
      </c>
      <c r="BS454">
        <v>1060</v>
      </c>
      <c r="BT454">
        <v>1331</v>
      </c>
      <c r="BU454">
        <v>1278</v>
      </c>
      <c r="BV454">
        <v>1365</v>
      </c>
      <c r="BW454">
        <v>1509</v>
      </c>
      <c r="BX454">
        <v>1310</v>
      </c>
      <c r="BY454">
        <v>1390</v>
      </c>
      <c r="BZ454">
        <v>1248</v>
      </c>
      <c r="CA454">
        <v>1533</v>
      </c>
      <c r="CB454">
        <v>1652</v>
      </c>
      <c r="CC454">
        <v>1597</v>
      </c>
      <c r="CD454">
        <v>1774</v>
      </c>
      <c r="CE454">
        <v>1921</v>
      </c>
      <c r="CF454">
        <v>2108</v>
      </c>
      <c r="CG454">
        <v>2203</v>
      </c>
      <c r="CH454">
        <v>2304</v>
      </c>
      <c r="CI454">
        <v>2491</v>
      </c>
      <c r="CJ454">
        <v>2744</v>
      </c>
      <c r="CK454">
        <v>2915</v>
      </c>
      <c r="CL454">
        <v>3143</v>
      </c>
      <c r="CM454">
        <v>3428</v>
      </c>
      <c r="CN454">
        <v>3564</v>
      </c>
      <c r="CO454">
        <v>3231</v>
      </c>
      <c r="CP454">
        <v>3736</v>
      </c>
      <c r="CQ454">
        <v>3589</v>
      </c>
      <c r="CR454">
        <v>3731</v>
      </c>
      <c r="CS454">
        <v>4436</v>
      </c>
      <c r="CT454">
        <v>4464</v>
      </c>
      <c r="CU454">
        <v>3872</v>
      </c>
      <c r="CV454">
        <v>2966</v>
      </c>
      <c r="CW454">
        <v>3149</v>
      </c>
      <c r="CX454">
        <v>3080</v>
      </c>
      <c r="CY454">
        <v>4008</v>
      </c>
      <c r="CZ454">
        <v>4344</v>
      </c>
      <c r="DA454">
        <v>4871</v>
      </c>
      <c r="DB454">
        <v>4540</v>
      </c>
      <c r="DC454">
        <v>4927</v>
      </c>
      <c r="DD454">
        <v>5378</v>
      </c>
      <c r="DE454">
        <v>5247</v>
      </c>
      <c r="DF454">
        <v>4911</v>
      </c>
      <c r="DG454">
        <v>5341</v>
      </c>
      <c r="DH454">
        <v>5752</v>
      </c>
      <c r="DI454">
        <v>5804</v>
      </c>
      <c r="DJ454">
        <v>6249</v>
      </c>
      <c r="DK454">
        <v>6027</v>
      </c>
      <c r="DL454">
        <v>6620</v>
      </c>
      <c r="DM454">
        <v>5704</v>
      </c>
      <c r="DN454">
        <v>5798</v>
      </c>
    </row>
    <row r="455" spans="1:118" x14ac:dyDescent="0.45">
      <c r="A455" s="2" t="s">
        <v>38</v>
      </c>
      <c r="B455" t="s">
        <v>50</v>
      </c>
      <c r="K455" s="4">
        <v>0.42409999999999998</v>
      </c>
      <c r="L455" s="4">
        <v>0.30420000000000003</v>
      </c>
      <c r="M455" s="4">
        <v>-6.8900000000000003E-2</v>
      </c>
      <c r="N455" s="4">
        <v>-0.26250000000000001</v>
      </c>
      <c r="O455" s="4">
        <v>-0.28320000000000001</v>
      </c>
      <c r="P455" s="4">
        <v>-0.37319999999999998</v>
      </c>
      <c r="Q455" s="4">
        <v>-0.19450000000000001</v>
      </c>
      <c r="R455" s="4">
        <v>-5.91E-2</v>
      </c>
      <c r="S455" s="4">
        <v>-0.16880000000000001</v>
      </c>
      <c r="T455" s="4">
        <v>-0.1002</v>
      </c>
      <c r="U455" s="4">
        <v>-7.1300000000000002E-2</v>
      </c>
      <c r="V455" s="4">
        <v>-0.12559999999999999</v>
      </c>
      <c r="W455" s="4">
        <v>0.28960000000000002</v>
      </c>
      <c r="X455" s="4">
        <v>0.30470000000000003</v>
      </c>
      <c r="Y455" s="4">
        <v>0.36130000000000001</v>
      </c>
      <c r="Z455" s="4">
        <v>0.29310000000000003</v>
      </c>
      <c r="AA455" s="4">
        <v>-9.1600000000000001E-2</v>
      </c>
      <c r="AB455" s="4">
        <v>0.1762</v>
      </c>
      <c r="AC455" s="4">
        <v>8.5500000000000007E-2</v>
      </c>
      <c r="AD455" s="4">
        <v>-3.3099999999999997E-2</v>
      </c>
      <c r="AE455" s="4">
        <v>0.2024</v>
      </c>
      <c r="AF455" s="4">
        <v>-4.1300000000000003E-2</v>
      </c>
      <c r="AG455" s="4">
        <v>-7.9899999999999999E-2</v>
      </c>
      <c r="AH455" s="4">
        <v>0.40489999999999998</v>
      </c>
      <c r="AI455" s="4">
        <v>0.32119999999999999</v>
      </c>
      <c r="AJ455" s="4">
        <v>0.45479999999999998</v>
      </c>
      <c r="AK455" s="4">
        <v>0.6411</v>
      </c>
      <c r="AL455" s="4">
        <v>0.28489999999999999</v>
      </c>
      <c r="AM455" s="4">
        <v>0.39750000000000002</v>
      </c>
      <c r="AN455" s="4">
        <v>0.35039999999999999</v>
      </c>
      <c r="AO455" s="4">
        <v>0.27129999999999999</v>
      </c>
      <c r="AP455" s="4">
        <v>0.34200000000000003</v>
      </c>
      <c r="AQ455" s="4">
        <v>0.2195</v>
      </c>
      <c r="AR455" s="4">
        <v>0.1653</v>
      </c>
      <c r="AS455" s="4">
        <v>9.3799999999999994E-2</v>
      </c>
      <c r="AT455" s="4">
        <v>0.1057</v>
      </c>
      <c r="AU455" s="4">
        <v>9.69E-2</v>
      </c>
      <c r="AV455" s="4">
        <v>-3.6900000000000002E-2</v>
      </c>
      <c r="AW455" s="4">
        <v>-4.07E-2</v>
      </c>
      <c r="AX455" s="4">
        <v>-0.2586</v>
      </c>
      <c r="AY455" s="4">
        <v>-0.25750000000000001</v>
      </c>
      <c r="AZ455" s="4">
        <v>-0.1135</v>
      </c>
      <c r="BA455" s="4">
        <v>-0.32179999999999997</v>
      </c>
      <c r="BB455" s="4">
        <v>6.1100000000000002E-2</v>
      </c>
      <c r="BC455" s="4">
        <v>-8.5000000000000006E-3</v>
      </c>
      <c r="BD455" s="4">
        <v>-0.50190000000000001</v>
      </c>
      <c r="BE455" s="4">
        <v>-0.32550000000000001</v>
      </c>
      <c r="BF455" s="4">
        <v>-0.30940000000000001</v>
      </c>
      <c r="BG455" s="4">
        <v>-0.27839999999999998</v>
      </c>
      <c r="BH455" s="4">
        <v>0.37740000000000001</v>
      </c>
      <c r="BI455" s="4">
        <v>0.17319999999999999</v>
      </c>
      <c r="BJ455" s="4">
        <v>4.36E-2</v>
      </c>
      <c r="BK455" s="4">
        <v>0.1124</v>
      </c>
      <c r="BL455" s="4">
        <v>5.7099999999999998E-2</v>
      </c>
      <c r="BM455" s="4">
        <v>0.1106</v>
      </c>
      <c r="BN455" s="4">
        <v>-0.18770000000000001</v>
      </c>
      <c r="BO455" s="4">
        <v>-1.0200000000000001E-2</v>
      </c>
      <c r="BP455" s="4">
        <v>3.32E-2</v>
      </c>
      <c r="BQ455" s="4">
        <v>8.5699999999999998E-2</v>
      </c>
      <c r="BR455" s="4">
        <v>0.47710000000000002</v>
      </c>
      <c r="BS455" s="4">
        <v>0.10249999999999999</v>
      </c>
      <c r="BT455" s="4">
        <v>0.38119999999999998</v>
      </c>
      <c r="BU455" s="4">
        <v>0.3397</v>
      </c>
      <c r="BV455" s="4">
        <v>0.30769999999999997</v>
      </c>
      <c r="BW455" s="4">
        <v>0.42399999999999999</v>
      </c>
      <c r="BX455" s="4">
        <v>-1.6400000000000001E-2</v>
      </c>
      <c r="BY455" s="4">
        <v>8.72E-2</v>
      </c>
      <c r="BZ455" s="4">
        <v>-8.5900000000000004E-2</v>
      </c>
      <c r="CA455" s="4">
        <v>1.5800000000000002E-2</v>
      </c>
      <c r="CB455" s="4">
        <v>0.2616</v>
      </c>
      <c r="CC455" s="4">
        <v>0.14940000000000001</v>
      </c>
      <c r="CD455" s="4">
        <v>0.42120000000000002</v>
      </c>
      <c r="CE455" s="4">
        <v>0.25280000000000002</v>
      </c>
      <c r="CF455" s="4">
        <v>0.27600000000000002</v>
      </c>
      <c r="CG455" s="4">
        <v>0.37890000000000001</v>
      </c>
      <c r="CH455" s="4">
        <v>0.29909999999999998</v>
      </c>
      <c r="CI455" s="4">
        <v>0.29680000000000001</v>
      </c>
      <c r="CJ455" s="4">
        <v>0.30170000000000002</v>
      </c>
      <c r="CK455" s="4">
        <v>0.3236</v>
      </c>
      <c r="CL455" s="4">
        <v>0.3639</v>
      </c>
      <c r="CM455" s="4">
        <v>0.37609999999999999</v>
      </c>
      <c r="CN455" s="4">
        <v>0.29870000000000002</v>
      </c>
      <c r="CO455" s="4">
        <v>0.10829999999999999</v>
      </c>
      <c r="CP455" s="4">
        <v>0.18870000000000001</v>
      </c>
      <c r="CQ455" s="4">
        <v>4.7E-2</v>
      </c>
      <c r="CR455" s="4">
        <v>4.6899999999999997E-2</v>
      </c>
      <c r="CS455" s="4">
        <v>0.37290000000000001</v>
      </c>
      <c r="CT455" s="4">
        <v>0.19489999999999999</v>
      </c>
      <c r="CU455" s="4">
        <v>7.9100000000000004E-2</v>
      </c>
      <c r="CV455" s="4">
        <v>-0.20519999999999999</v>
      </c>
      <c r="CW455" s="4">
        <v>-0.29010000000000002</v>
      </c>
      <c r="CX455" s="4">
        <v>-0.31009999999999999</v>
      </c>
      <c r="CY455" s="4">
        <v>3.5000000000000003E-2</v>
      </c>
      <c r="CZ455" s="4">
        <v>0.4647</v>
      </c>
      <c r="DA455" s="4">
        <v>0.54679999999999995</v>
      </c>
      <c r="DB455" s="4">
        <v>0.47410000000000002</v>
      </c>
      <c r="DC455" s="4">
        <v>0.2293</v>
      </c>
      <c r="DD455" s="4">
        <v>0.23810000000000001</v>
      </c>
      <c r="DE455" s="4">
        <v>7.7200000000000005E-2</v>
      </c>
      <c r="DF455" s="4">
        <v>8.1699999999999995E-2</v>
      </c>
      <c r="DG455" s="4">
        <v>8.4099999999999994E-2</v>
      </c>
      <c r="DH455" s="4">
        <v>6.9500000000000006E-2</v>
      </c>
      <c r="DI455" s="4">
        <v>0.1062</v>
      </c>
      <c r="DJ455" s="4">
        <v>0.27239999999999998</v>
      </c>
      <c r="DK455" s="4">
        <v>0.1285</v>
      </c>
      <c r="DL455" s="4">
        <v>0.15090000000000001</v>
      </c>
      <c r="DM455" s="4">
        <v>-1.7299999999999999E-2</v>
      </c>
      <c r="DN455" s="4">
        <v>-1.7299999999999999E-2</v>
      </c>
    </row>
    <row r="456" spans="1:118" x14ac:dyDescent="0.45">
      <c r="A456" s="2" t="s">
        <v>38</v>
      </c>
      <c r="B456" t="s">
        <v>51</v>
      </c>
      <c r="C456">
        <v>111</v>
      </c>
      <c r="G456">
        <v>655</v>
      </c>
      <c r="H456">
        <v>747</v>
      </c>
      <c r="I456">
        <v>809</v>
      </c>
      <c r="J456">
        <v>867</v>
      </c>
      <c r="K456">
        <v>902</v>
      </c>
      <c r="L456">
        <v>899</v>
      </c>
      <c r="M456">
        <v>771</v>
      </c>
      <c r="N456">
        <v>668</v>
      </c>
      <c r="O456">
        <v>678</v>
      </c>
      <c r="P456">
        <v>609</v>
      </c>
      <c r="Q456">
        <v>644</v>
      </c>
      <c r="R456">
        <v>650</v>
      </c>
      <c r="S456">
        <v>597</v>
      </c>
      <c r="T456">
        <v>587</v>
      </c>
      <c r="U456">
        <v>660</v>
      </c>
      <c r="V456">
        <v>623</v>
      </c>
      <c r="W456">
        <v>764</v>
      </c>
      <c r="X456">
        <v>739</v>
      </c>
      <c r="Y456">
        <v>830</v>
      </c>
      <c r="Z456">
        <v>750</v>
      </c>
      <c r="AA456">
        <v>699</v>
      </c>
      <c r="AB456">
        <v>833</v>
      </c>
      <c r="AC456">
        <v>879</v>
      </c>
      <c r="AD456">
        <v>820</v>
      </c>
      <c r="AE456">
        <v>925</v>
      </c>
      <c r="AF456">
        <v>917</v>
      </c>
      <c r="AG456">
        <v>928</v>
      </c>
      <c r="AH456">
        <v>1042</v>
      </c>
      <c r="AI456">
        <v>1117</v>
      </c>
      <c r="AJ456">
        <v>1195</v>
      </c>
      <c r="AK456">
        <v>1337</v>
      </c>
      <c r="AL456">
        <v>1248</v>
      </c>
      <c r="AM456">
        <v>1492</v>
      </c>
      <c r="AN456">
        <v>1556</v>
      </c>
      <c r="AO456">
        <v>1662</v>
      </c>
      <c r="AP456">
        <v>1626</v>
      </c>
      <c r="AQ456">
        <v>1834</v>
      </c>
      <c r="AR456">
        <v>1845</v>
      </c>
      <c r="AS456">
        <v>1798</v>
      </c>
      <c r="AT456">
        <v>1875</v>
      </c>
      <c r="AU456">
        <v>1999</v>
      </c>
      <c r="AV456">
        <v>1809</v>
      </c>
      <c r="AW456">
        <v>1804</v>
      </c>
      <c r="AX456">
        <v>1468</v>
      </c>
      <c r="AY456">
        <v>1507</v>
      </c>
      <c r="AZ456">
        <v>1563</v>
      </c>
      <c r="BA456">
        <v>1257</v>
      </c>
      <c r="BB456">
        <v>1467</v>
      </c>
      <c r="BC456">
        <v>1480</v>
      </c>
      <c r="BD456">
        <v>902</v>
      </c>
      <c r="BE456">
        <v>924</v>
      </c>
      <c r="BF456">
        <v>1095</v>
      </c>
      <c r="BG456">
        <v>1147</v>
      </c>
      <c r="BH456">
        <v>1157</v>
      </c>
      <c r="BI456">
        <v>1053</v>
      </c>
      <c r="BJ456">
        <v>1132</v>
      </c>
      <c r="BK456">
        <v>1233</v>
      </c>
      <c r="BL456">
        <v>1195</v>
      </c>
      <c r="BM456">
        <v>1141</v>
      </c>
      <c r="BN456">
        <v>969</v>
      </c>
      <c r="BO456">
        <v>1268</v>
      </c>
      <c r="BP456">
        <v>1271</v>
      </c>
      <c r="BQ456">
        <v>1261</v>
      </c>
      <c r="BR456">
        <v>1351</v>
      </c>
      <c r="BS456">
        <v>1367</v>
      </c>
      <c r="BT456">
        <v>1724</v>
      </c>
      <c r="BU456">
        <v>1671</v>
      </c>
      <c r="BV456">
        <v>1758</v>
      </c>
      <c r="BW456">
        <v>1901</v>
      </c>
      <c r="BX456">
        <v>1702</v>
      </c>
      <c r="BY456">
        <v>1780</v>
      </c>
      <c r="BZ456">
        <v>1638</v>
      </c>
      <c r="CA456">
        <v>1882</v>
      </c>
      <c r="CB456">
        <v>2032</v>
      </c>
      <c r="CC456">
        <v>1991</v>
      </c>
      <c r="CD456">
        <v>2153</v>
      </c>
      <c r="CE456">
        <v>2308</v>
      </c>
      <c r="CF456">
        <v>2496</v>
      </c>
      <c r="CG456">
        <v>2589</v>
      </c>
      <c r="CH456">
        <v>2726</v>
      </c>
      <c r="CI456">
        <v>2929</v>
      </c>
      <c r="CJ456">
        <v>3183</v>
      </c>
      <c r="CK456">
        <v>3346</v>
      </c>
      <c r="CL456">
        <v>3581</v>
      </c>
      <c r="CM456">
        <v>3822</v>
      </c>
      <c r="CN456">
        <v>4041</v>
      </c>
      <c r="CO456">
        <v>3654</v>
      </c>
      <c r="CP456">
        <v>4163</v>
      </c>
      <c r="CQ456">
        <v>4011</v>
      </c>
      <c r="CR456">
        <v>4271</v>
      </c>
      <c r="CS456">
        <v>4979</v>
      </c>
      <c r="CT456">
        <v>5005</v>
      </c>
      <c r="CU456">
        <v>4415</v>
      </c>
      <c r="CV456">
        <v>3804</v>
      </c>
      <c r="CW456">
        <v>3946</v>
      </c>
      <c r="CX456">
        <v>3781</v>
      </c>
      <c r="CY456">
        <v>4543</v>
      </c>
      <c r="CZ456">
        <v>4886</v>
      </c>
      <c r="DA456">
        <v>5413</v>
      </c>
      <c r="DB456">
        <v>5006</v>
      </c>
      <c r="DC456">
        <v>5388</v>
      </c>
      <c r="DD456">
        <v>5866</v>
      </c>
      <c r="DE456">
        <v>5745</v>
      </c>
      <c r="DF456">
        <v>5407</v>
      </c>
      <c r="DG456">
        <v>5820</v>
      </c>
      <c r="DH456">
        <v>6221</v>
      </c>
      <c r="DI456">
        <v>6287</v>
      </c>
      <c r="DJ456">
        <v>6740</v>
      </c>
      <c r="DK456">
        <v>6518</v>
      </c>
      <c r="DL456">
        <v>7112</v>
      </c>
      <c r="DM456">
        <v>6202</v>
      </c>
      <c r="DN456">
        <v>6385</v>
      </c>
    </row>
    <row r="457" spans="1:118" x14ac:dyDescent="0.45">
      <c r="A457" s="2" t="s">
        <v>38</v>
      </c>
      <c r="B457" t="s">
        <v>52</v>
      </c>
      <c r="G457">
        <v>10.02</v>
      </c>
      <c r="H457">
        <v>9.6</v>
      </c>
      <c r="I457">
        <v>10.96</v>
      </c>
      <c r="J457">
        <v>10.63</v>
      </c>
      <c r="K457">
        <v>11.39</v>
      </c>
      <c r="L457">
        <v>11.52</v>
      </c>
      <c r="M457">
        <v>10.130000000000001</v>
      </c>
      <c r="N457">
        <v>9.3000000000000007</v>
      </c>
      <c r="O457">
        <v>10.61</v>
      </c>
      <c r="P457">
        <v>9.6300000000000008</v>
      </c>
      <c r="Q457">
        <v>8.1300000000000008</v>
      </c>
      <c r="R457">
        <v>9.59</v>
      </c>
      <c r="S457">
        <v>8.8000000000000007</v>
      </c>
      <c r="T457">
        <v>8.84</v>
      </c>
      <c r="U457">
        <v>18.989999999999998</v>
      </c>
      <c r="V457">
        <v>15.52</v>
      </c>
      <c r="W457">
        <v>22.96</v>
      </c>
      <c r="X457">
        <v>24.4</v>
      </c>
      <c r="Y457">
        <v>22.7</v>
      </c>
      <c r="Z457">
        <v>22.45</v>
      </c>
      <c r="AA457">
        <v>21.54</v>
      </c>
      <c r="AB457">
        <v>24.79</v>
      </c>
      <c r="AC457">
        <v>27.07</v>
      </c>
      <c r="AD457">
        <v>15.88</v>
      </c>
      <c r="AE457">
        <v>15.86</v>
      </c>
      <c r="AF457">
        <v>16.579999999999998</v>
      </c>
      <c r="AG457">
        <v>13.15</v>
      </c>
      <c r="AH457">
        <v>14.69</v>
      </c>
      <c r="AI457">
        <v>13.25</v>
      </c>
      <c r="AJ457">
        <v>11.16</v>
      </c>
      <c r="AK457">
        <v>11.64</v>
      </c>
      <c r="AL457">
        <v>9.5299999999999994</v>
      </c>
      <c r="AM457">
        <v>9.5500000000000007</v>
      </c>
      <c r="AN457">
        <v>9.42</v>
      </c>
      <c r="AO457">
        <v>10.01</v>
      </c>
      <c r="AP457">
        <v>9.17</v>
      </c>
      <c r="AQ457">
        <v>10.09</v>
      </c>
      <c r="AR457">
        <v>9.89</v>
      </c>
      <c r="AS457">
        <v>9.4700000000000006</v>
      </c>
      <c r="AT457">
        <v>9.5299999999999994</v>
      </c>
      <c r="AU457">
        <v>10.050000000000001</v>
      </c>
      <c r="AV457">
        <v>9.02</v>
      </c>
      <c r="AW457">
        <v>9.5299999999999994</v>
      </c>
      <c r="AX457">
        <v>7.4</v>
      </c>
      <c r="AY457">
        <v>8.33</v>
      </c>
      <c r="AZ457">
        <v>9.91</v>
      </c>
      <c r="BA457">
        <v>8.16</v>
      </c>
      <c r="BB457">
        <v>12.79</v>
      </c>
      <c r="BC457">
        <v>27.65</v>
      </c>
      <c r="BD457">
        <v>61.75</v>
      </c>
      <c r="BE457">
        <v>-260.93</v>
      </c>
      <c r="BF457">
        <v>583.12</v>
      </c>
      <c r="BG457">
        <v>23.99</v>
      </c>
      <c r="BH457">
        <v>16.03</v>
      </c>
      <c r="BI457">
        <v>13.61</v>
      </c>
      <c r="BJ457">
        <v>13.96</v>
      </c>
      <c r="BK457">
        <v>14.5</v>
      </c>
      <c r="BL457">
        <v>11.43</v>
      </c>
      <c r="BM457">
        <v>13.66</v>
      </c>
      <c r="BN457">
        <v>24.21</v>
      </c>
      <c r="BO457">
        <v>43.63</v>
      </c>
      <c r="BP457">
        <v>49.12</v>
      </c>
      <c r="BQ457">
        <v>51.72</v>
      </c>
      <c r="BR457">
        <v>19.09</v>
      </c>
      <c r="BS457">
        <v>27.92</v>
      </c>
      <c r="BT457">
        <v>32.33</v>
      </c>
      <c r="BU457">
        <v>18.8</v>
      </c>
      <c r="BV457">
        <v>16.57</v>
      </c>
      <c r="BW457">
        <v>14.18</v>
      </c>
      <c r="BX457">
        <v>12.71</v>
      </c>
      <c r="BY457">
        <v>13.2</v>
      </c>
      <c r="BZ457">
        <v>9.92</v>
      </c>
      <c r="CA457">
        <v>10.81</v>
      </c>
      <c r="CB457">
        <v>10.1</v>
      </c>
      <c r="CC457">
        <v>9.51</v>
      </c>
      <c r="CD457">
        <v>10.96</v>
      </c>
      <c r="CE457">
        <v>11.58</v>
      </c>
      <c r="CF457">
        <v>12.92</v>
      </c>
      <c r="CG457">
        <v>12.73</v>
      </c>
      <c r="CH457">
        <v>14.01</v>
      </c>
      <c r="CI457">
        <v>15.72</v>
      </c>
      <c r="CJ457">
        <v>15.96</v>
      </c>
      <c r="CK457">
        <v>17.18</v>
      </c>
      <c r="CL457">
        <v>17.66</v>
      </c>
      <c r="CM457">
        <v>20.3</v>
      </c>
      <c r="CN457">
        <v>25.96</v>
      </c>
      <c r="CO457">
        <v>20.89</v>
      </c>
      <c r="CP457">
        <v>22.86</v>
      </c>
      <c r="CQ457">
        <v>20.059999999999999</v>
      </c>
      <c r="CR457">
        <v>16.86</v>
      </c>
      <c r="CS457">
        <v>18.89</v>
      </c>
      <c r="CT457">
        <v>18.95</v>
      </c>
      <c r="CU457">
        <v>14.26</v>
      </c>
      <c r="CV457">
        <v>13.15</v>
      </c>
      <c r="CW457">
        <v>16.8</v>
      </c>
      <c r="CX457">
        <v>15.31</v>
      </c>
      <c r="CY457">
        <v>16.27</v>
      </c>
      <c r="CZ457">
        <v>12.85</v>
      </c>
      <c r="DA457">
        <v>11.51</v>
      </c>
      <c r="DB457">
        <v>10.69</v>
      </c>
      <c r="DC457">
        <v>12.49</v>
      </c>
      <c r="DD457">
        <v>15.74</v>
      </c>
      <c r="DE457">
        <v>20.23</v>
      </c>
      <c r="DF457">
        <v>21.52</v>
      </c>
      <c r="DG457">
        <v>24.76</v>
      </c>
      <c r="DH457">
        <v>22.83</v>
      </c>
      <c r="DI457">
        <v>21.42</v>
      </c>
      <c r="DJ457">
        <v>19.670000000000002</v>
      </c>
      <c r="DK457">
        <v>16.93</v>
      </c>
      <c r="DL457">
        <v>19.14</v>
      </c>
      <c r="DM457">
        <v>25.46</v>
      </c>
      <c r="DN457">
        <v>25.87</v>
      </c>
    </row>
    <row r="458" spans="1:118" x14ac:dyDescent="0.45">
      <c r="A458" s="2" t="s">
        <v>38</v>
      </c>
      <c r="B458" t="s">
        <v>53</v>
      </c>
      <c r="G458">
        <v>0.69</v>
      </c>
      <c r="H458">
        <v>0.76</v>
      </c>
      <c r="I458">
        <v>0.9</v>
      </c>
      <c r="J458">
        <v>0.95</v>
      </c>
      <c r="K458">
        <v>1</v>
      </c>
      <c r="L458">
        <v>0.99</v>
      </c>
      <c r="M458">
        <v>0.82</v>
      </c>
      <c r="N458">
        <v>0.67</v>
      </c>
      <c r="O458">
        <v>0.68</v>
      </c>
      <c r="P458">
        <v>0.56999999999999995</v>
      </c>
      <c r="Q458">
        <v>0.57999999999999996</v>
      </c>
      <c r="R458">
        <v>0.56000000000000005</v>
      </c>
      <c r="S458">
        <v>0.49</v>
      </c>
      <c r="T458">
        <v>0.46</v>
      </c>
      <c r="U458">
        <v>0.52</v>
      </c>
      <c r="V458">
        <v>0.47</v>
      </c>
      <c r="W458">
        <v>0.62</v>
      </c>
      <c r="X458">
        <v>0.59</v>
      </c>
      <c r="Y458">
        <v>0.67</v>
      </c>
      <c r="Z458">
        <v>0.57999999999999996</v>
      </c>
      <c r="AA458">
        <v>0.52</v>
      </c>
      <c r="AB458">
        <v>0.63</v>
      </c>
      <c r="AC458">
        <v>0.66</v>
      </c>
      <c r="AD458">
        <v>0.5</v>
      </c>
      <c r="AE458">
        <v>0.56000000000000005</v>
      </c>
      <c r="AF458">
        <v>0.54</v>
      </c>
      <c r="AG458">
        <v>0.53</v>
      </c>
      <c r="AH458">
        <v>0.62</v>
      </c>
      <c r="AI458">
        <v>0.66</v>
      </c>
      <c r="AJ458">
        <v>0.69</v>
      </c>
      <c r="AK458">
        <v>0.77</v>
      </c>
      <c r="AL458">
        <v>0.69</v>
      </c>
      <c r="AM458">
        <v>0.79</v>
      </c>
      <c r="AN458">
        <v>0.82</v>
      </c>
      <c r="AO458">
        <v>0.87</v>
      </c>
      <c r="AP458">
        <v>0.85</v>
      </c>
      <c r="AQ458">
        <v>0.9</v>
      </c>
      <c r="AR458">
        <v>0.88</v>
      </c>
      <c r="AS458">
        <v>0.88</v>
      </c>
      <c r="AT458">
        <v>0.86</v>
      </c>
      <c r="AU458">
        <v>0.91</v>
      </c>
      <c r="AV458">
        <v>0.79</v>
      </c>
      <c r="AW458">
        <v>0.8</v>
      </c>
      <c r="AX458">
        <v>0.62</v>
      </c>
      <c r="AY458">
        <v>0.7</v>
      </c>
      <c r="AZ458">
        <v>0.75</v>
      </c>
      <c r="BA458">
        <v>0.59</v>
      </c>
      <c r="BB458">
        <v>0.75</v>
      </c>
      <c r="BC458">
        <v>0.76</v>
      </c>
      <c r="BD458">
        <v>0.42</v>
      </c>
      <c r="BE458">
        <v>0.46</v>
      </c>
      <c r="BF458">
        <v>0.56000000000000005</v>
      </c>
      <c r="BG458">
        <v>0.57999999999999996</v>
      </c>
      <c r="BH458">
        <v>0.56999999999999995</v>
      </c>
      <c r="BI458">
        <v>0.51</v>
      </c>
      <c r="BJ458">
        <v>0.56000000000000005</v>
      </c>
      <c r="BK458">
        <v>0.62</v>
      </c>
      <c r="BL458">
        <v>0.59</v>
      </c>
      <c r="BM458">
        <v>0.55000000000000004</v>
      </c>
      <c r="BN458">
        <v>0.44</v>
      </c>
      <c r="BO458">
        <v>0.6</v>
      </c>
      <c r="BP458">
        <v>0.6</v>
      </c>
      <c r="BQ458">
        <v>0.57999999999999996</v>
      </c>
      <c r="BR458">
        <v>0.62</v>
      </c>
      <c r="BS458">
        <v>0.61</v>
      </c>
      <c r="BT458">
        <v>0.75</v>
      </c>
      <c r="BU458">
        <v>0.7</v>
      </c>
      <c r="BV458">
        <v>0.73</v>
      </c>
      <c r="BW458">
        <v>0.79</v>
      </c>
      <c r="BX458">
        <v>0.67</v>
      </c>
      <c r="BY458">
        <v>0.7</v>
      </c>
      <c r="BZ458">
        <v>0.62</v>
      </c>
      <c r="CA458">
        <v>0.75</v>
      </c>
      <c r="CB458">
        <v>0.81</v>
      </c>
      <c r="CC458">
        <v>0.77</v>
      </c>
      <c r="CD458">
        <v>0.85</v>
      </c>
      <c r="CE458">
        <v>0.9</v>
      </c>
      <c r="CF458">
        <v>0.98</v>
      </c>
      <c r="CG458">
        <v>1</v>
      </c>
      <c r="CH458">
        <v>1.02</v>
      </c>
      <c r="CI458">
        <v>1.0900000000000001</v>
      </c>
      <c r="CJ458">
        <v>1.18</v>
      </c>
      <c r="CK458">
        <v>1.23</v>
      </c>
      <c r="CL458">
        <v>1.3</v>
      </c>
      <c r="CM458">
        <v>1.39</v>
      </c>
      <c r="CN458">
        <v>1.43</v>
      </c>
      <c r="CO458">
        <v>1.27</v>
      </c>
      <c r="CP458">
        <v>1.45</v>
      </c>
      <c r="CQ458">
        <v>1.39</v>
      </c>
      <c r="CR458">
        <v>1.4</v>
      </c>
      <c r="CS458">
        <v>1.63</v>
      </c>
      <c r="CT458">
        <v>1.62</v>
      </c>
      <c r="CU458">
        <v>1.36</v>
      </c>
      <c r="CV458">
        <v>1.05</v>
      </c>
      <c r="CW458">
        <v>1.1299999999999999</v>
      </c>
      <c r="CX458">
        <v>1.08</v>
      </c>
      <c r="CY458">
        <v>1.37</v>
      </c>
      <c r="CZ458">
        <v>1.42</v>
      </c>
      <c r="DA458">
        <v>1.51</v>
      </c>
      <c r="DB458">
        <v>1.37</v>
      </c>
      <c r="DC458">
        <v>1.46</v>
      </c>
      <c r="DD458">
        <v>1.57</v>
      </c>
      <c r="DE458">
        <v>1.52</v>
      </c>
      <c r="DF458">
        <v>1.41</v>
      </c>
      <c r="DG458">
        <v>1.5</v>
      </c>
      <c r="DH458">
        <v>1.55</v>
      </c>
      <c r="DI458">
        <v>1.49</v>
      </c>
      <c r="DJ458">
        <v>1.53</v>
      </c>
      <c r="DK458">
        <v>1.42</v>
      </c>
      <c r="DL458">
        <v>1.51</v>
      </c>
      <c r="DM458">
        <v>1.25</v>
      </c>
      <c r="DN458">
        <v>1.21</v>
      </c>
    </row>
    <row r="459" spans="1:118" x14ac:dyDescent="0.45">
      <c r="A459" s="2" t="s">
        <v>38</v>
      </c>
      <c r="B459" t="s">
        <v>54</v>
      </c>
      <c r="G459">
        <v>1.17</v>
      </c>
      <c r="H459">
        <v>1.27</v>
      </c>
      <c r="I459">
        <v>1.37</v>
      </c>
      <c r="J459">
        <v>1.37</v>
      </c>
      <c r="K459">
        <v>1.4</v>
      </c>
      <c r="L459">
        <v>1.33</v>
      </c>
      <c r="M459">
        <v>1.1100000000000001</v>
      </c>
      <c r="N459">
        <v>0.96</v>
      </c>
      <c r="O459">
        <v>0.94</v>
      </c>
      <c r="P459">
        <v>0.84</v>
      </c>
      <c r="Q459">
        <v>0.9</v>
      </c>
      <c r="R459">
        <v>0.91</v>
      </c>
      <c r="S459">
        <v>0.83</v>
      </c>
      <c r="T459">
        <v>0.79</v>
      </c>
      <c r="U459">
        <v>0.9</v>
      </c>
      <c r="V459">
        <v>0.81</v>
      </c>
      <c r="W459">
        <v>1.05</v>
      </c>
      <c r="X459">
        <v>1.01</v>
      </c>
      <c r="Y459">
        <v>1.1499999999999999</v>
      </c>
      <c r="Z459">
        <v>1.01</v>
      </c>
      <c r="AA459">
        <v>0.94</v>
      </c>
      <c r="AB459">
        <v>1.1599999999999999</v>
      </c>
      <c r="AC459">
        <v>1.2</v>
      </c>
      <c r="AD459">
        <v>0.9</v>
      </c>
      <c r="AE459">
        <v>1.02</v>
      </c>
      <c r="AF459">
        <v>1</v>
      </c>
      <c r="AG459">
        <v>0.95</v>
      </c>
      <c r="AH459">
        <v>1.1299999999999999</v>
      </c>
      <c r="AI459">
        <v>1.17</v>
      </c>
      <c r="AJ459">
        <v>1.2</v>
      </c>
      <c r="AK459">
        <v>1.42</v>
      </c>
      <c r="AL459">
        <v>1.24</v>
      </c>
      <c r="AM459">
        <v>1.39</v>
      </c>
      <c r="AN459">
        <v>1.45</v>
      </c>
      <c r="AO459">
        <v>1.49</v>
      </c>
      <c r="AP459">
        <v>1.46</v>
      </c>
      <c r="AQ459">
        <v>1.53</v>
      </c>
      <c r="AR459">
        <v>1.57</v>
      </c>
      <c r="AS459">
        <v>1.53</v>
      </c>
      <c r="AT459">
        <v>1.46</v>
      </c>
      <c r="AU459">
        <v>1.53</v>
      </c>
      <c r="AV459">
        <v>1.4</v>
      </c>
      <c r="AW459">
        <v>1.47</v>
      </c>
      <c r="AX459">
        <v>1.0900000000000001</v>
      </c>
      <c r="AY459">
        <v>1.1299999999999999</v>
      </c>
      <c r="AZ459">
        <v>1.23</v>
      </c>
      <c r="BA459">
        <v>0.98</v>
      </c>
      <c r="BB459">
        <v>1.24</v>
      </c>
      <c r="BC459">
        <v>1.36</v>
      </c>
      <c r="BD459">
        <v>0.7</v>
      </c>
      <c r="BE459">
        <v>0.71</v>
      </c>
      <c r="BF459">
        <v>0.85</v>
      </c>
      <c r="BG459">
        <v>0.87</v>
      </c>
      <c r="BH459">
        <v>0.87</v>
      </c>
      <c r="BI459">
        <v>0.75</v>
      </c>
      <c r="BJ459">
        <v>0.8</v>
      </c>
      <c r="BK459">
        <v>0.91</v>
      </c>
      <c r="BL459">
        <v>0.86</v>
      </c>
      <c r="BM459">
        <v>0.8</v>
      </c>
      <c r="BN459">
        <v>0.65</v>
      </c>
      <c r="BO459">
        <v>0.91</v>
      </c>
      <c r="BP459">
        <v>0.89</v>
      </c>
      <c r="BQ459">
        <v>0.88</v>
      </c>
      <c r="BR459">
        <v>0.93</v>
      </c>
      <c r="BS459">
        <v>0.97</v>
      </c>
      <c r="BT459">
        <v>1.17</v>
      </c>
      <c r="BU459">
        <v>1.1599999999999999</v>
      </c>
      <c r="BV459">
        <v>1.21</v>
      </c>
      <c r="BW459">
        <v>1.31</v>
      </c>
      <c r="BX459">
        <v>1.1100000000000001</v>
      </c>
      <c r="BY459">
        <v>1.1200000000000001</v>
      </c>
      <c r="BZ459">
        <v>0.99</v>
      </c>
      <c r="CA459">
        <v>1.2</v>
      </c>
      <c r="CB459">
        <v>1.26</v>
      </c>
      <c r="CC459">
        <v>1.22</v>
      </c>
      <c r="CD459">
        <v>1.31</v>
      </c>
      <c r="CE459">
        <v>1.37</v>
      </c>
      <c r="CF459">
        <v>1.43</v>
      </c>
      <c r="CG459">
        <v>1.42</v>
      </c>
      <c r="CH459">
        <v>1.46</v>
      </c>
      <c r="CI459">
        <v>1.63</v>
      </c>
      <c r="CJ459">
        <v>1.72</v>
      </c>
      <c r="CK459">
        <v>1.76</v>
      </c>
      <c r="CL459">
        <v>1.85</v>
      </c>
      <c r="CM459">
        <v>2</v>
      </c>
      <c r="CN459">
        <v>2.15</v>
      </c>
      <c r="CO459">
        <v>1.9</v>
      </c>
      <c r="CP459">
        <v>2.15</v>
      </c>
      <c r="CQ459">
        <v>2</v>
      </c>
      <c r="CR459">
        <v>1.94</v>
      </c>
      <c r="CS459">
        <v>2.15</v>
      </c>
      <c r="CT459">
        <v>2.09</v>
      </c>
      <c r="CU459">
        <v>1.76</v>
      </c>
      <c r="CV459">
        <v>1.42</v>
      </c>
      <c r="CW459">
        <v>1.37</v>
      </c>
      <c r="CX459">
        <v>1.29</v>
      </c>
      <c r="CY459">
        <v>1.46</v>
      </c>
      <c r="CZ459">
        <v>1.58</v>
      </c>
      <c r="DA459">
        <v>1.69</v>
      </c>
      <c r="DB459">
        <v>1.55</v>
      </c>
      <c r="DC459">
        <v>1.65</v>
      </c>
      <c r="DD459">
        <v>1.94</v>
      </c>
      <c r="DE459">
        <v>2.02</v>
      </c>
      <c r="DF459">
        <v>2.02</v>
      </c>
      <c r="DG459">
        <v>2.11</v>
      </c>
      <c r="DH459">
        <v>2.15</v>
      </c>
      <c r="DI459">
        <v>2.17</v>
      </c>
      <c r="DJ459">
        <v>2.36</v>
      </c>
      <c r="DK459">
        <v>2.04</v>
      </c>
      <c r="DL459">
        <v>2.2000000000000002</v>
      </c>
      <c r="DM459">
        <v>1.95</v>
      </c>
      <c r="DN459">
        <v>1.91</v>
      </c>
    </row>
    <row r="460" spans="1:118" x14ac:dyDescent="0.45">
      <c r="A460" s="2" t="s">
        <v>38</v>
      </c>
      <c r="B460" t="s">
        <v>55</v>
      </c>
      <c r="G460">
        <v>6.5</v>
      </c>
      <c r="H460">
        <v>9.26</v>
      </c>
      <c r="I460">
        <v>13.74</v>
      </c>
      <c r="J460">
        <v>11.66</v>
      </c>
      <c r="K460">
        <v>16.920000000000002</v>
      </c>
      <c r="L460">
        <v>16.059999999999999</v>
      </c>
      <c r="M460">
        <v>13.78</v>
      </c>
      <c r="N460">
        <v>14.06</v>
      </c>
      <c r="O460">
        <v>12.5</v>
      </c>
      <c r="P460">
        <v>11.28</v>
      </c>
      <c r="Q460">
        <v>8.9499999999999993</v>
      </c>
      <c r="R460">
        <v>8.11</v>
      </c>
      <c r="S460">
        <v>8.93</v>
      </c>
      <c r="T460">
        <v>8.59</v>
      </c>
      <c r="U460">
        <v>14.56</v>
      </c>
      <c r="V460">
        <v>15.11</v>
      </c>
      <c r="W460">
        <v>11.66</v>
      </c>
      <c r="X460">
        <v>10.86</v>
      </c>
      <c r="Y460">
        <v>11.12</v>
      </c>
      <c r="Z460">
        <v>9.2100000000000009</v>
      </c>
      <c r="AA460">
        <v>12.07</v>
      </c>
      <c r="AB460">
        <v>8.5500000000000007</v>
      </c>
      <c r="AC460">
        <v>6.68</v>
      </c>
      <c r="AD460">
        <v>4.2</v>
      </c>
      <c r="AE460">
        <v>3.95</v>
      </c>
      <c r="AF460">
        <v>3.81</v>
      </c>
      <c r="AG460">
        <v>3.4</v>
      </c>
      <c r="AH460">
        <v>3.26</v>
      </c>
      <c r="AI460">
        <v>3.23</v>
      </c>
      <c r="AJ460">
        <v>3.34</v>
      </c>
      <c r="AK460">
        <v>3.71</v>
      </c>
      <c r="AL460">
        <v>3.13</v>
      </c>
      <c r="AM460">
        <v>3.46</v>
      </c>
      <c r="AN460">
        <v>3.73</v>
      </c>
      <c r="AO460">
        <v>4.04</v>
      </c>
      <c r="AP460">
        <v>3.75</v>
      </c>
      <c r="AQ460">
        <v>3.77</v>
      </c>
      <c r="AR460">
        <v>3.51</v>
      </c>
      <c r="AS460">
        <v>3.6</v>
      </c>
      <c r="AT460">
        <v>3.82</v>
      </c>
      <c r="AU460">
        <v>4.3899999999999997</v>
      </c>
      <c r="AV460">
        <v>3.91</v>
      </c>
      <c r="AW460">
        <v>4.2300000000000004</v>
      </c>
      <c r="AX460">
        <v>3.45</v>
      </c>
      <c r="AY460">
        <v>3.28</v>
      </c>
      <c r="AZ460">
        <v>3.75</v>
      </c>
      <c r="BA460">
        <v>2.73</v>
      </c>
      <c r="BB460">
        <v>3.71</v>
      </c>
      <c r="BC460">
        <v>5.19</v>
      </c>
      <c r="BD460">
        <v>2.64</v>
      </c>
      <c r="BE460">
        <v>3.52</v>
      </c>
      <c r="BF460">
        <v>3.98</v>
      </c>
      <c r="BG460">
        <v>3.98</v>
      </c>
      <c r="BH460">
        <v>4.46</v>
      </c>
      <c r="BI460">
        <v>3.88</v>
      </c>
      <c r="BJ460">
        <v>5.6</v>
      </c>
      <c r="BK460">
        <v>6.36</v>
      </c>
      <c r="BL460">
        <v>6.34</v>
      </c>
      <c r="BM460">
        <v>5.71</v>
      </c>
      <c r="BN460">
        <v>4.13</v>
      </c>
      <c r="BO460">
        <v>8.65</v>
      </c>
      <c r="BP460">
        <v>8.16</v>
      </c>
      <c r="BQ460">
        <v>9.59</v>
      </c>
      <c r="BR460">
        <v>6.87</v>
      </c>
      <c r="BS460">
        <v>4.96</v>
      </c>
      <c r="BT460">
        <v>6.5</v>
      </c>
      <c r="BU460">
        <v>4.92</v>
      </c>
      <c r="BV460">
        <v>4.83</v>
      </c>
      <c r="BW460">
        <v>4.6900000000000004</v>
      </c>
      <c r="BX460">
        <v>4</v>
      </c>
      <c r="BY460">
        <v>4.68</v>
      </c>
      <c r="BZ460">
        <v>5.12</v>
      </c>
      <c r="CA460">
        <v>7.06</v>
      </c>
      <c r="CB460">
        <v>6.78</v>
      </c>
      <c r="CC460">
        <v>5.17</v>
      </c>
      <c r="CD460">
        <v>5.62</v>
      </c>
      <c r="CE460">
        <v>5.26</v>
      </c>
      <c r="CF460">
        <v>6.6</v>
      </c>
      <c r="CG460">
        <v>8.5299999999999994</v>
      </c>
      <c r="CH460">
        <v>8.16</v>
      </c>
      <c r="CI460">
        <v>8</v>
      </c>
      <c r="CJ460">
        <v>8.56</v>
      </c>
      <c r="CK460">
        <v>8.36</v>
      </c>
      <c r="CL460">
        <v>7.38</v>
      </c>
      <c r="CM460">
        <v>9.3800000000000008</v>
      </c>
      <c r="CN460">
        <v>10.61</v>
      </c>
      <c r="CO460">
        <v>8.91</v>
      </c>
      <c r="CP460">
        <v>10.14</v>
      </c>
      <c r="CQ460">
        <v>8.18</v>
      </c>
      <c r="CR460">
        <v>7.66</v>
      </c>
      <c r="CS460">
        <v>8.85</v>
      </c>
      <c r="CT460">
        <v>9.94</v>
      </c>
      <c r="CU460">
        <v>8.67</v>
      </c>
      <c r="CV460">
        <v>6.76</v>
      </c>
      <c r="CW460">
        <v>6.52</v>
      </c>
      <c r="CX460">
        <v>5.95</v>
      </c>
      <c r="CY460">
        <v>7.53</v>
      </c>
      <c r="CZ460">
        <v>6.93</v>
      </c>
      <c r="DA460">
        <v>7.73</v>
      </c>
      <c r="DB460">
        <v>6.51</v>
      </c>
      <c r="DC460">
        <v>6.58</v>
      </c>
      <c r="DD460">
        <v>7.59</v>
      </c>
      <c r="DE460">
        <v>7.54</v>
      </c>
      <c r="DF460">
        <v>7.17</v>
      </c>
      <c r="DG460">
        <v>6.88</v>
      </c>
      <c r="DH460">
        <v>7</v>
      </c>
      <c r="DI460">
        <v>6.98</v>
      </c>
      <c r="DJ460">
        <v>7.62</v>
      </c>
      <c r="DK460">
        <v>8.19</v>
      </c>
      <c r="DL460">
        <v>9.27</v>
      </c>
      <c r="DM460">
        <v>6.97</v>
      </c>
      <c r="DN460">
        <v>6.97</v>
      </c>
    </row>
    <row r="461" spans="1:118" x14ac:dyDescent="0.45">
      <c r="A461" s="2" t="s">
        <v>38</v>
      </c>
      <c r="B461" t="s">
        <v>56</v>
      </c>
      <c r="G461">
        <v>6.17</v>
      </c>
      <c r="H461">
        <v>8.67</v>
      </c>
      <c r="I461">
        <v>12.74</v>
      </c>
      <c r="J461">
        <v>10.99</v>
      </c>
      <c r="K461">
        <v>15.57</v>
      </c>
      <c r="L461">
        <v>14.24</v>
      </c>
      <c r="M461">
        <v>11.62</v>
      </c>
      <c r="N461">
        <v>10.99</v>
      </c>
      <c r="O461">
        <v>10.039999999999999</v>
      </c>
      <c r="P461">
        <v>9.2100000000000009</v>
      </c>
      <c r="Q461">
        <v>7.79</v>
      </c>
      <c r="R461">
        <v>7.32</v>
      </c>
      <c r="S461">
        <v>7.4</v>
      </c>
      <c r="T461">
        <v>6.99</v>
      </c>
      <c r="U461">
        <v>10.44</v>
      </c>
      <c r="V461">
        <v>10.25</v>
      </c>
      <c r="W461">
        <v>9.48</v>
      </c>
      <c r="X461">
        <v>9.08</v>
      </c>
      <c r="Y461">
        <v>9.75</v>
      </c>
      <c r="Z461">
        <v>8.16</v>
      </c>
      <c r="AA461">
        <v>10.51</v>
      </c>
      <c r="AB461">
        <v>7.65</v>
      </c>
      <c r="AC461">
        <v>6.09</v>
      </c>
      <c r="AD461">
        <v>3.89</v>
      </c>
      <c r="AE461">
        <v>3.7</v>
      </c>
      <c r="AF461">
        <v>3.6</v>
      </c>
      <c r="AG461">
        <v>3.24</v>
      </c>
      <c r="AH461">
        <v>3.13</v>
      </c>
      <c r="AI461">
        <v>3.12</v>
      </c>
      <c r="AJ461">
        <v>3.23</v>
      </c>
      <c r="AK461">
        <v>3.59</v>
      </c>
      <c r="AL461">
        <v>3.04</v>
      </c>
      <c r="AM461">
        <v>3.35</v>
      </c>
      <c r="AN461">
        <v>3.61</v>
      </c>
      <c r="AO461">
        <v>3.92</v>
      </c>
      <c r="AP461">
        <v>3.65</v>
      </c>
      <c r="AQ461">
        <v>3.68</v>
      </c>
      <c r="AR461">
        <v>3.42</v>
      </c>
      <c r="AS461">
        <v>3.48</v>
      </c>
      <c r="AT461">
        <v>3.67</v>
      </c>
      <c r="AU461">
        <v>4.18</v>
      </c>
      <c r="AV461">
        <v>3.73</v>
      </c>
      <c r="AW461">
        <v>4.05</v>
      </c>
      <c r="AX461">
        <v>3.3</v>
      </c>
      <c r="AY461">
        <v>3.16</v>
      </c>
      <c r="AZ461">
        <v>3.6</v>
      </c>
      <c r="BA461">
        <v>2.64</v>
      </c>
      <c r="BB461">
        <v>3.6</v>
      </c>
      <c r="BC461">
        <v>5.0199999999999996</v>
      </c>
      <c r="BD461">
        <v>2.56</v>
      </c>
      <c r="BE461">
        <v>3.39</v>
      </c>
      <c r="BF461">
        <v>3.85</v>
      </c>
      <c r="BG461">
        <v>3.84</v>
      </c>
      <c r="BH461">
        <v>4.29</v>
      </c>
      <c r="BI461">
        <v>3.74</v>
      </c>
      <c r="BJ461">
        <v>5.32</v>
      </c>
      <c r="BK461">
        <v>6.1</v>
      </c>
      <c r="BL461">
        <v>6.06</v>
      </c>
      <c r="BM461">
        <v>5.47</v>
      </c>
      <c r="BN461">
        <v>3.87</v>
      </c>
      <c r="BO461">
        <v>7.82</v>
      </c>
      <c r="BP461">
        <v>7.37</v>
      </c>
      <c r="BQ461">
        <v>8.27</v>
      </c>
      <c r="BR461">
        <v>6.36</v>
      </c>
      <c r="BS461">
        <v>4.68</v>
      </c>
      <c r="BT461">
        <v>6.08</v>
      </c>
      <c r="BU461">
        <v>4.6900000000000004</v>
      </c>
      <c r="BV461">
        <v>4.5999999999999996</v>
      </c>
      <c r="BW461">
        <v>4.49</v>
      </c>
      <c r="BX461">
        <v>3.81</v>
      </c>
      <c r="BY461">
        <v>4.47</v>
      </c>
      <c r="BZ461">
        <v>4.87</v>
      </c>
      <c r="CA461">
        <v>6.59</v>
      </c>
      <c r="CB461">
        <v>6.41</v>
      </c>
      <c r="CC461">
        <v>4.9000000000000004</v>
      </c>
      <c r="CD461">
        <v>5.32</v>
      </c>
      <c r="CE461">
        <v>5.03</v>
      </c>
      <c r="CF461">
        <v>6.3</v>
      </c>
      <c r="CG461">
        <v>8.01</v>
      </c>
      <c r="CH461">
        <v>7.68</v>
      </c>
      <c r="CI461">
        <v>7.56</v>
      </c>
      <c r="CJ461">
        <v>8.07</v>
      </c>
      <c r="CK461">
        <v>7.97</v>
      </c>
      <c r="CL461">
        <v>7.1</v>
      </c>
      <c r="CM461">
        <v>9.0299999999999994</v>
      </c>
      <c r="CN461">
        <v>10.26</v>
      </c>
      <c r="CO461">
        <v>8.59</v>
      </c>
      <c r="CP461">
        <v>9.7899999999999991</v>
      </c>
      <c r="CQ461">
        <v>7.89</v>
      </c>
      <c r="CR461">
        <v>7.33</v>
      </c>
      <c r="CS461">
        <v>8.4</v>
      </c>
      <c r="CT461">
        <v>9.33</v>
      </c>
      <c r="CU461">
        <v>8.11</v>
      </c>
      <c r="CV461">
        <v>6.31</v>
      </c>
      <c r="CW461">
        <v>6.18</v>
      </c>
      <c r="CX461">
        <v>5.68</v>
      </c>
      <c r="CY461">
        <v>7.23</v>
      </c>
      <c r="CZ461">
        <v>6.73</v>
      </c>
      <c r="DA461">
        <v>7.5</v>
      </c>
      <c r="DB461">
        <v>6.34</v>
      </c>
      <c r="DC461">
        <v>6.39</v>
      </c>
      <c r="DD461">
        <v>7.33</v>
      </c>
      <c r="DE461">
        <v>7.26</v>
      </c>
      <c r="DF461">
        <v>6.88</v>
      </c>
      <c r="DG461">
        <v>6.66</v>
      </c>
      <c r="DH461">
        <v>6.8</v>
      </c>
      <c r="DI461">
        <v>6.81</v>
      </c>
      <c r="DJ461">
        <v>7.45</v>
      </c>
      <c r="DK461">
        <v>7.94</v>
      </c>
      <c r="DL461">
        <v>8.98</v>
      </c>
      <c r="DM461">
        <v>6.75</v>
      </c>
      <c r="DN461">
        <v>6.75</v>
      </c>
    </row>
    <row r="462" spans="1:118" x14ac:dyDescent="0.45">
      <c r="A462" s="2" t="s">
        <v>38</v>
      </c>
      <c r="B462" t="s">
        <v>57</v>
      </c>
      <c r="C462">
        <v>0.25</v>
      </c>
      <c r="G462">
        <v>0.22</v>
      </c>
      <c r="H462">
        <v>0.28999999999999998</v>
      </c>
      <c r="I462">
        <v>0.23</v>
      </c>
      <c r="J462">
        <v>0.22</v>
      </c>
      <c r="K462">
        <v>0.2</v>
      </c>
      <c r="L462">
        <v>0.19</v>
      </c>
      <c r="M462">
        <v>0.19</v>
      </c>
      <c r="N462">
        <v>0.21</v>
      </c>
      <c r="O462">
        <v>0.19</v>
      </c>
      <c r="P462">
        <v>0.2</v>
      </c>
      <c r="Q462">
        <v>0.2</v>
      </c>
      <c r="R462">
        <v>0.24</v>
      </c>
      <c r="S462">
        <v>0.23</v>
      </c>
      <c r="T462">
        <v>0.26</v>
      </c>
      <c r="U462">
        <v>0.31</v>
      </c>
      <c r="V462">
        <v>0.3</v>
      </c>
      <c r="W462">
        <v>0.28000000000000003</v>
      </c>
      <c r="X462">
        <v>0.28000000000000003</v>
      </c>
      <c r="Y462">
        <v>0.28000000000000003</v>
      </c>
      <c r="Z462">
        <v>0.28000000000000003</v>
      </c>
      <c r="AA462">
        <v>0.26</v>
      </c>
      <c r="AB462">
        <v>0.26</v>
      </c>
      <c r="AC462">
        <v>0.26</v>
      </c>
      <c r="AD462">
        <v>0.4</v>
      </c>
      <c r="AE462">
        <v>0.4</v>
      </c>
      <c r="AF462">
        <v>0.4</v>
      </c>
      <c r="AG462">
        <v>0.36</v>
      </c>
      <c r="AH462">
        <v>0.33</v>
      </c>
      <c r="AI462">
        <v>0.32</v>
      </c>
      <c r="AJ462">
        <v>0.3</v>
      </c>
      <c r="AK462">
        <v>0.3</v>
      </c>
      <c r="AL462">
        <v>0.26</v>
      </c>
      <c r="AM462">
        <v>0.3</v>
      </c>
      <c r="AN462">
        <v>0.3</v>
      </c>
      <c r="AO462">
        <v>0.27</v>
      </c>
      <c r="AP462">
        <v>0.25</v>
      </c>
      <c r="AQ462">
        <v>0.35</v>
      </c>
      <c r="AR462">
        <v>0.35</v>
      </c>
      <c r="AS462">
        <v>0.26</v>
      </c>
      <c r="AT462">
        <v>0.35</v>
      </c>
      <c r="AU462">
        <v>0.34</v>
      </c>
      <c r="AV462">
        <v>0.35</v>
      </c>
      <c r="AW462">
        <v>0.33</v>
      </c>
      <c r="AX462">
        <v>0.32</v>
      </c>
      <c r="AY462">
        <v>0.27</v>
      </c>
      <c r="AZ462">
        <v>0.27</v>
      </c>
      <c r="BA462">
        <v>0.27</v>
      </c>
      <c r="BB462">
        <v>0.28000000000000003</v>
      </c>
      <c r="BC462">
        <v>0.31</v>
      </c>
      <c r="BD462">
        <v>0.3</v>
      </c>
      <c r="BE462">
        <v>0.28000000000000003</v>
      </c>
      <c r="BF462">
        <v>0.27</v>
      </c>
      <c r="BG462">
        <v>0.27</v>
      </c>
      <c r="BH462">
        <v>0.27</v>
      </c>
      <c r="BI462">
        <v>0.25</v>
      </c>
      <c r="BJ462">
        <v>0.24</v>
      </c>
      <c r="BK462">
        <v>0.24</v>
      </c>
      <c r="BL462">
        <v>0.24</v>
      </c>
      <c r="BM462">
        <v>0.24</v>
      </c>
      <c r="BN462">
        <v>0.24</v>
      </c>
      <c r="BO462">
        <v>0.28999999999999998</v>
      </c>
      <c r="BP462">
        <v>0.28000000000000003</v>
      </c>
      <c r="BQ462">
        <v>0.28000000000000003</v>
      </c>
      <c r="BR462">
        <v>0.27</v>
      </c>
      <c r="BS462">
        <v>0.28000000000000003</v>
      </c>
      <c r="BT462">
        <v>0.35</v>
      </c>
      <c r="BU462">
        <v>0.36</v>
      </c>
      <c r="BV462">
        <v>0.35</v>
      </c>
      <c r="BW462">
        <v>0.34</v>
      </c>
      <c r="BX462">
        <v>0.33</v>
      </c>
      <c r="BY462">
        <v>0.32</v>
      </c>
      <c r="BZ462">
        <v>0.31</v>
      </c>
      <c r="CA462">
        <v>0.28999999999999998</v>
      </c>
      <c r="CB462">
        <v>0.3</v>
      </c>
      <c r="CC462">
        <v>0.3</v>
      </c>
      <c r="CD462">
        <v>0.28999999999999998</v>
      </c>
      <c r="CE462">
        <v>0.28000000000000003</v>
      </c>
      <c r="CF462">
        <v>0.26</v>
      </c>
      <c r="CG462">
        <v>0.25</v>
      </c>
      <c r="CH462">
        <v>0.27</v>
      </c>
      <c r="CI462">
        <v>0.28999999999999998</v>
      </c>
      <c r="CJ462">
        <v>0.28000000000000003</v>
      </c>
      <c r="CK462">
        <v>0.27</v>
      </c>
      <c r="CL462">
        <v>0.26</v>
      </c>
      <c r="CM462">
        <v>0.26</v>
      </c>
      <c r="CN462">
        <v>0.3</v>
      </c>
      <c r="CO462">
        <v>0.26</v>
      </c>
      <c r="CP462">
        <v>0.25</v>
      </c>
      <c r="CQ462">
        <v>0.25</v>
      </c>
      <c r="CR462">
        <v>0.28999999999999998</v>
      </c>
      <c r="CS462">
        <v>0.27</v>
      </c>
      <c r="CT462">
        <v>0.26</v>
      </c>
      <c r="CU462">
        <v>0.25</v>
      </c>
      <c r="CV462">
        <v>0.41</v>
      </c>
      <c r="CW462">
        <v>0.35</v>
      </c>
      <c r="CX462">
        <v>0.3</v>
      </c>
      <c r="CY462">
        <v>0.2</v>
      </c>
      <c r="CZ462">
        <v>0.2</v>
      </c>
      <c r="DA462">
        <v>0.19</v>
      </c>
      <c r="DB462">
        <v>0.17</v>
      </c>
      <c r="DC462">
        <v>0.17</v>
      </c>
      <c r="DD462">
        <v>0.18</v>
      </c>
      <c r="DE462">
        <v>0.19</v>
      </c>
      <c r="DF462">
        <v>0.21</v>
      </c>
      <c r="DG462">
        <v>0.2</v>
      </c>
      <c r="DH462">
        <v>0.19</v>
      </c>
      <c r="DI462">
        <v>0.19</v>
      </c>
      <c r="DJ462">
        <v>0.19</v>
      </c>
      <c r="DK462">
        <v>0.17</v>
      </c>
      <c r="DL462">
        <v>0.17</v>
      </c>
      <c r="DM462">
        <v>0.17</v>
      </c>
      <c r="DN462">
        <v>0.17</v>
      </c>
    </row>
    <row r="463" spans="1:118" x14ac:dyDescent="0.45">
      <c r="A463" s="2" t="s">
        <v>38</v>
      </c>
      <c r="B463" t="s">
        <v>58</v>
      </c>
      <c r="D463">
        <v>5.1100000000000003</v>
      </c>
      <c r="E463">
        <v>9.5399999999999991</v>
      </c>
      <c r="F463">
        <v>7.47</v>
      </c>
      <c r="G463">
        <v>12.08</v>
      </c>
      <c r="H463">
        <v>10.42</v>
      </c>
      <c r="I463">
        <v>10.11</v>
      </c>
      <c r="J463">
        <v>10.87</v>
      </c>
      <c r="K463">
        <v>10.55</v>
      </c>
      <c r="L463">
        <v>9.76</v>
      </c>
      <c r="M463">
        <v>8.26</v>
      </c>
      <c r="N463">
        <v>7.33</v>
      </c>
      <c r="O463">
        <v>5.86</v>
      </c>
      <c r="P463">
        <v>8.7100000000000009</v>
      </c>
      <c r="Q463">
        <v>18.61</v>
      </c>
      <c r="R463">
        <v>0.34</v>
      </c>
      <c r="S463">
        <v>4.93</v>
      </c>
      <c r="T463">
        <v>5.64</v>
      </c>
      <c r="U463">
        <v>1.1499999999999999</v>
      </c>
      <c r="V463">
        <v>2.09</v>
      </c>
      <c r="W463">
        <v>3</v>
      </c>
      <c r="X463">
        <v>3.6</v>
      </c>
      <c r="Y463">
        <v>3.73</v>
      </c>
      <c r="Z463">
        <v>0.75</v>
      </c>
      <c r="AA463">
        <v>2.27</v>
      </c>
      <c r="AB463">
        <v>4.33</v>
      </c>
      <c r="AC463">
        <v>3.84</v>
      </c>
      <c r="AD463">
        <v>5.01</v>
      </c>
      <c r="AE463">
        <v>4.72</v>
      </c>
      <c r="AF463">
        <v>3.06</v>
      </c>
      <c r="AG463">
        <v>7.07</v>
      </c>
      <c r="AH463">
        <v>5.56</v>
      </c>
      <c r="AI463">
        <v>8.89</v>
      </c>
      <c r="AJ463">
        <v>10.37</v>
      </c>
      <c r="AK463">
        <v>11.21</v>
      </c>
      <c r="AL463">
        <v>11.04</v>
      </c>
      <c r="AM463">
        <v>16.36</v>
      </c>
      <c r="AN463">
        <v>12.32</v>
      </c>
      <c r="AO463">
        <v>11.05</v>
      </c>
      <c r="AP463">
        <v>14.51</v>
      </c>
      <c r="AQ463">
        <v>12.63</v>
      </c>
      <c r="AR463">
        <v>10.84</v>
      </c>
      <c r="AS463">
        <v>12.68</v>
      </c>
      <c r="AT463">
        <v>11.97</v>
      </c>
      <c r="AU463">
        <v>10.15</v>
      </c>
      <c r="AV463">
        <v>8.77</v>
      </c>
      <c r="AW463">
        <v>8.9700000000000006</v>
      </c>
      <c r="AX463">
        <v>9.01</v>
      </c>
      <c r="AY463">
        <v>9.5</v>
      </c>
      <c r="AZ463">
        <v>6.01</v>
      </c>
      <c r="BA463">
        <v>8.0399999999999991</v>
      </c>
      <c r="BB463">
        <v>1.51</v>
      </c>
      <c r="BC463">
        <v>-4.05</v>
      </c>
      <c r="BD463">
        <v>-3.16</v>
      </c>
      <c r="BE463">
        <v>3.6</v>
      </c>
      <c r="BF463">
        <v>3.99</v>
      </c>
      <c r="BG463">
        <v>6.25</v>
      </c>
      <c r="BH463">
        <v>2.42</v>
      </c>
      <c r="BI463">
        <v>5.62</v>
      </c>
      <c r="BJ463">
        <v>5.48</v>
      </c>
      <c r="BK463">
        <v>7.92</v>
      </c>
      <c r="BL463">
        <v>6.74</v>
      </c>
      <c r="BM463">
        <v>0.98</v>
      </c>
      <c r="BN463">
        <v>-7.36</v>
      </c>
      <c r="BO463">
        <v>5.98</v>
      </c>
      <c r="BP463">
        <v>5.93</v>
      </c>
      <c r="BQ463">
        <v>0.85</v>
      </c>
      <c r="BR463">
        <v>5.3</v>
      </c>
      <c r="BS463">
        <v>-0.1</v>
      </c>
      <c r="BT463">
        <v>5.78</v>
      </c>
      <c r="BU463">
        <v>7.5</v>
      </c>
      <c r="BV463">
        <v>8.99</v>
      </c>
      <c r="BW463">
        <v>4.6500000000000004</v>
      </c>
      <c r="BX463">
        <v>5.51</v>
      </c>
      <c r="BY463">
        <v>8.2799999999999994</v>
      </c>
      <c r="BZ463">
        <v>14.55</v>
      </c>
      <c r="CA463">
        <v>9.77</v>
      </c>
      <c r="CB463">
        <v>11.04</v>
      </c>
      <c r="CC463">
        <v>9.33</v>
      </c>
      <c r="CD463">
        <v>12.74</v>
      </c>
      <c r="CE463">
        <v>12.39</v>
      </c>
      <c r="CF463">
        <v>10.25</v>
      </c>
      <c r="CG463">
        <v>12.09</v>
      </c>
      <c r="CH463">
        <v>10.7</v>
      </c>
      <c r="CI463">
        <v>9.6300000000000008</v>
      </c>
      <c r="CJ463">
        <v>12.07</v>
      </c>
      <c r="CK463">
        <v>10.69</v>
      </c>
      <c r="CL463">
        <v>12.06</v>
      </c>
      <c r="CM463">
        <v>12.21</v>
      </c>
      <c r="CN463">
        <v>4.24</v>
      </c>
      <c r="CO463">
        <v>12.84</v>
      </c>
      <c r="CP463">
        <v>12.05</v>
      </c>
      <c r="CQ463">
        <v>9.59</v>
      </c>
      <c r="CR463">
        <v>7.39</v>
      </c>
      <c r="CS463">
        <v>13.25</v>
      </c>
      <c r="CT463">
        <v>10.62</v>
      </c>
      <c r="CU463">
        <v>14.73</v>
      </c>
      <c r="CV463">
        <v>3.1</v>
      </c>
      <c r="CW463">
        <v>6.39</v>
      </c>
      <c r="CX463">
        <v>11.96</v>
      </c>
      <c r="CY463">
        <v>22.12</v>
      </c>
      <c r="CZ463">
        <v>19.43</v>
      </c>
      <c r="DA463">
        <v>21.8</v>
      </c>
      <c r="DB463">
        <v>13.79</v>
      </c>
      <c r="DC463">
        <v>18.21</v>
      </c>
      <c r="DD463">
        <v>10.75</v>
      </c>
      <c r="DE463">
        <v>7.88</v>
      </c>
      <c r="DF463">
        <v>8.33</v>
      </c>
      <c r="DG463">
        <v>15.87</v>
      </c>
      <c r="DH463">
        <v>17.010000000000002</v>
      </c>
      <c r="DI463">
        <v>11.22</v>
      </c>
      <c r="DJ463">
        <v>16.66</v>
      </c>
      <c r="DK463">
        <v>22.84</v>
      </c>
      <c r="DL463">
        <v>15.28</v>
      </c>
      <c r="DM463">
        <v>-10.119999999999999</v>
      </c>
      <c r="DN463">
        <v>11.15</v>
      </c>
    </row>
    <row r="464" spans="1:118" x14ac:dyDescent="0.45">
      <c r="A464" s="2" t="s">
        <v>38</v>
      </c>
      <c r="B464" t="s">
        <v>59</v>
      </c>
      <c r="D464" s="4">
        <v>2.3300000000000001E-2</v>
      </c>
      <c r="G464" s="4">
        <v>0.10920000000000001</v>
      </c>
      <c r="H464" s="4">
        <v>0.11409999999999999</v>
      </c>
      <c r="I464" s="4">
        <v>0.113</v>
      </c>
      <c r="J464" s="4">
        <v>0.1169</v>
      </c>
      <c r="K464" s="4">
        <v>0.1133</v>
      </c>
      <c r="L464" s="4">
        <v>0.1079</v>
      </c>
      <c r="M464" s="4">
        <v>0.1023</v>
      </c>
      <c r="N464" s="4">
        <v>9.6199999999999994E-2</v>
      </c>
      <c r="O464" s="4">
        <v>8.5000000000000006E-2</v>
      </c>
      <c r="P464" s="4">
        <v>8.3500000000000005E-2</v>
      </c>
      <c r="Q464" s="4">
        <v>0.1031</v>
      </c>
      <c r="R464" s="4">
        <v>8.3500000000000005E-2</v>
      </c>
      <c r="S464" s="4">
        <v>8.4099999999999994E-2</v>
      </c>
      <c r="T464" s="4">
        <v>7.9600000000000004E-2</v>
      </c>
      <c r="U464" s="4">
        <v>7.0800000000000002E-2</v>
      </c>
      <c r="V464" s="4">
        <v>8.2699999999999996E-2</v>
      </c>
      <c r="W464" s="4">
        <v>7.8700000000000006E-2</v>
      </c>
      <c r="X464" s="4">
        <v>7.6700000000000004E-2</v>
      </c>
      <c r="Y464" s="4">
        <v>5.9799999999999999E-2</v>
      </c>
      <c r="Z464" s="4">
        <v>4.99E-2</v>
      </c>
      <c r="AA464" s="4">
        <v>5.1900000000000002E-2</v>
      </c>
      <c r="AB464" s="4">
        <v>5.3999999999999999E-2</v>
      </c>
      <c r="AC464" s="4">
        <v>5.1499999999999997E-2</v>
      </c>
      <c r="AD464" s="4">
        <v>5.6599999999999998E-2</v>
      </c>
      <c r="AE464" s="4">
        <v>5.9299999999999999E-2</v>
      </c>
      <c r="AF464" s="4">
        <v>5.74E-2</v>
      </c>
      <c r="AG464" s="4">
        <v>6.6600000000000006E-2</v>
      </c>
      <c r="AH464" s="4">
        <v>7.1999999999999995E-2</v>
      </c>
      <c r="AI464" s="4">
        <v>7.9299999999999995E-2</v>
      </c>
      <c r="AJ464" s="4">
        <v>9.3299999999999994E-2</v>
      </c>
      <c r="AK464" s="4">
        <v>0.10440000000000001</v>
      </c>
      <c r="AL464" s="4">
        <v>0.1133</v>
      </c>
      <c r="AM464" s="4">
        <v>0.12139999999999999</v>
      </c>
      <c r="AN464" s="4">
        <v>0.12759999999999999</v>
      </c>
      <c r="AO464" s="4">
        <v>0.1249</v>
      </c>
      <c r="AP464" s="4">
        <v>0.13439999999999999</v>
      </c>
      <c r="AQ464" s="4">
        <v>0.1216</v>
      </c>
      <c r="AR464" s="4">
        <v>0.12809999999999999</v>
      </c>
      <c r="AS464" s="4">
        <v>0.14000000000000001</v>
      </c>
      <c r="AT464" s="4">
        <v>0.1255</v>
      </c>
      <c r="AU464" s="4">
        <v>0.12470000000000001</v>
      </c>
      <c r="AV464" s="4">
        <v>0.12670000000000001</v>
      </c>
      <c r="AW464" s="4">
        <v>0.12889999999999999</v>
      </c>
      <c r="AX464" s="4">
        <v>0.12540000000000001</v>
      </c>
      <c r="AY464" s="4">
        <v>0.1186</v>
      </c>
      <c r="AZ464" s="4">
        <v>0.1089</v>
      </c>
      <c r="BA464" s="4">
        <v>0.10639999999999999</v>
      </c>
      <c r="BB464" s="4">
        <v>9.4700000000000006E-2</v>
      </c>
      <c r="BC464" s="4">
        <v>5.3900000000000003E-2</v>
      </c>
      <c r="BD464" s="4">
        <v>1.8700000000000001E-2</v>
      </c>
      <c r="BE464" s="4">
        <v>8.8999999999999999E-3</v>
      </c>
      <c r="BF464" s="4">
        <v>9.7999999999999997E-3</v>
      </c>
      <c r="BG464" s="4">
        <v>4.3099999999999999E-2</v>
      </c>
      <c r="BH464" s="4">
        <v>6.3500000000000001E-2</v>
      </c>
      <c r="BI464" s="4">
        <v>6.4199999999999993E-2</v>
      </c>
      <c r="BJ464" s="4">
        <v>6.08E-2</v>
      </c>
      <c r="BK464" s="4">
        <v>6.4399999999999999E-2</v>
      </c>
      <c r="BL464" s="4">
        <v>7.3800000000000004E-2</v>
      </c>
      <c r="BM464" s="4">
        <v>5.8500000000000003E-2</v>
      </c>
      <c r="BN464" s="4">
        <v>1.8100000000000002E-2</v>
      </c>
      <c r="BO464" s="4">
        <v>1.26E-2</v>
      </c>
      <c r="BP464" s="4">
        <v>1.0800000000000001E-2</v>
      </c>
      <c r="BQ464" s="4">
        <v>1.04E-2</v>
      </c>
      <c r="BR464" s="4">
        <v>4.8899999999999999E-2</v>
      </c>
      <c r="BS464" s="4">
        <v>3.4200000000000001E-2</v>
      </c>
      <c r="BT464" s="4">
        <v>3.44E-2</v>
      </c>
      <c r="BU464" s="4">
        <v>5.3600000000000002E-2</v>
      </c>
      <c r="BV464" s="4">
        <v>6.2100000000000002E-2</v>
      </c>
      <c r="BW464" s="4">
        <v>8.2000000000000003E-2</v>
      </c>
      <c r="BX464" s="4">
        <v>7.7499999999999999E-2</v>
      </c>
      <c r="BY464" s="4">
        <v>7.6300000000000007E-2</v>
      </c>
      <c r="BZ464" s="4">
        <v>8.72E-2</v>
      </c>
      <c r="CA464" s="4">
        <v>9.6100000000000005E-2</v>
      </c>
      <c r="CB464" s="4">
        <v>0.10539999999999999</v>
      </c>
      <c r="CC464" s="4">
        <v>0.10829999999999999</v>
      </c>
      <c r="CD464" s="4">
        <v>0.1018</v>
      </c>
      <c r="CE464" s="4">
        <v>0.1018</v>
      </c>
      <c r="CF464" s="4">
        <v>9.6100000000000005E-2</v>
      </c>
      <c r="CG464" s="4">
        <v>9.7299999999999998E-2</v>
      </c>
      <c r="CH464" s="4">
        <v>9.0300000000000005E-2</v>
      </c>
      <c r="CI464" s="4">
        <v>8.8800000000000004E-2</v>
      </c>
      <c r="CJ464" s="4">
        <v>9.2999999999999999E-2</v>
      </c>
      <c r="CK464" s="4">
        <v>8.9499999999999996E-2</v>
      </c>
      <c r="CL464" s="4">
        <v>9.1499999999999998E-2</v>
      </c>
      <c r="CM464" s="4">
        <v>8.5800000000000001E-2</v>
      </c>
      <c r="CN464" s="4">
        <v>7.17E-2</v>
      </c>
      <c r="CO464" s="4">
        <v>8.0699999999999994E-2</v>
      </c>
      <c r="CP464" s="4">
        <v>8.3500000000000005E-2</v>
      </c>
      <c r="CQ464" s="4">
        <v>8.9700000000000002E-2</v>
      </c>
      <c r="CR464" s="4">
        <v>9.9500000000000005E-2</v>
      </c>
      <c r="CS464" s="4">
        <v>9.9900000000000003E-2</v>
      </c>
      <c r="CT464" s="4">
        <v>9.7500000000000003E-2</v>
      </c>
      <c r="CU464" s="4">
        <v>0.1089</v>
      </c>
      <c r="CV464" s="4">
        <v>8.4900000000000003E-2</v>
      </c>
      <c r="CW464" s="4">
        <v>6.8599999999999994E-2</v>
      </c>
      <c r="CX464" s="4">
        <v>7.2999999999999995E-2</v>
      </c>
      <c r="CY464" s="4">
        <v>8.2799999999999999E-2</v>
      </c>
      <c r="CZ464" s="4">
        <v>0.1108</v>
      </c>
      <c r="DA464" s="4">
        <v>0.13139999999999999</v>
      </c>
      <c r="DB464" s="4">
        <v>0.1331</v>
      </c>
      <c r="DC464" s="4">
        <v>0.12239999999999999</v>
      </c>
      <c r="DD464" s="4">
        <v>0.1139</v>
      </c>
      <c r="DE464" s="4">
        <v>9.4100000000000003E-2</v>
      </c>
      <c r="DF464" s="4">
        <v>8.8800000000000004E-2</v>
      </c>
      <c r="DG464" s="4">
        <v>8.1799999999999998E-2</v>
      </c>
      <c r="DH464" s="4">
        <v>8.9599999999999999E-2</v>
      </c>
      <c r="DI464" s="4">
        <v>9.5500000000000002E-2</v>
      </c>
      <c r="DJ464" s="4">
        <v>0.1111</v>
      </c>
      <c r="DK464" s="4">
        <v>0.11219999999999999</v>
      </c>
      <c r="DL464" s="4">
        <v>0.1077</v>
      </c>
      <c r="DM464" s="4">
        <v>7.0199999999999999E-2</v>
      </c>
    </row>
    <row r="465" spans="1:118" x14ac:dyDescent="0.45">
      <c r="A465" s="2" t="s">
        <v>38</v>
      </c>
      <c r="B465" t="s">
        <v>62</v>
      </c>
      <c r="C465" s="4">
        <v>3.2000000000000001E-2</v>
      </c>
      <c r="D465" s="4">
        <v>3.1E-2</v>
      </c>
      <c r="E465" s="4">
        <v>3.5999999999999997E-2</v>
      </c>
      <c r="F465" s="4">
        <v>3.5000000000000003E-2</v>
      </c>
      <c r="G465" s="4">
        <v>2.9000000000000001E-2</v>
      </c>
      <c r="H465" s="4">
        <v>2.7E-2</v>
      </c>
      <c r="I465" s="4">
        <v>2.3E-2</v>
      </c>
      <c r="J465" s="4">
        <v>2.1999999999999999E-2</v>
      </c>
      <c r="K465" s="4">
        <v>2.1000000000000001E-2</v>
      </c>
      <c r="L465" s="4">
        <v>2.1000000000000001E-2</v>
      </c>
      <c r="M465" s="4">
        <v>2.5000000000000001E-2</v>
      </c>
      <c r="N465" s="4">
        <v>2.9000000000000001E-2</v>
      </c>
      <c r="O465" s="4">
        <v>2.8000000000000001E-2</v>
      </c>
      <c r="P465" s="4">
        <v>3.2000000000000001E-2</v>
      </c>
      <c r="Q465" s="4">
        <v>0.03</v>
      </c>
      <c r="R465" s="4">
        <v>3.1E-2</v>
      </c>
      <c r="S465" s="4">
        <v>3.4000000000000002E-2</v>
      </c>
      <c r="T465" s="4">
        <v>3.5000000000000003E-2</v>
      </c>
      <c r="U465" s="4">
        <v>3.2000000000000001E-2</v>
      </c>
      <c r="V465" s="4">
        <v>3.4000000000000002E-2</v>
      </c>
      <c r="W465" s="4">
        <v>2.5000000000000001E-2</v>
      </c>
      <c r="X465" s="4">
        <v>2.5999999999999999E-2</v>
      </c>
      <c r="Y465" s="4">
        <v>2.1999999999999999E-2</v>
      </c>
      <c r="Z465" s="4">
        <v>2.5999999999999999E-2</v>
      </c>
      <c r="AA465" s="4">
        <v>2.8000000000000001E-2</v>
      </c>
      <c r="AB465" s="4">
        <v>2.1999999999999999E-2</v>
      </c>
      <c r="AC465" s="4">
        <v>2.1000000000000001E-2</v>
      </c>
      <c r="AD465" s="4">
        <v>2.8000000000000001E-2</v>
      </c>
      <c r="AE465" s="4">
        <v>2.4E-2</v>
      </c>
      <c r="AF465" s="4">
        <v>2.4E-2</v>
      </c>
      <c r="AG465" s="4">
        <v>2.4E-2</v>
      </c>
      <c r="AH465" s="4">
        <v>0.02</v>
      </c>
      <c r="AI465" s="4">
        <v>1.9E-2</v>
      </c>
      <c r="AJ465" s="4">
        <v>1.7999999999999999E-2</v>
      </c>
      <c r="AK465" s="4">
        <v>1.7000000000000001E-2</v>
      </c>
      <c r="AL465" s="4">
        <v>1.7999999999999999E-2</v>
      </c>
      <c r="AM465" s="4">
        <v>1.6E-2</v>
      </c>
      <c r="AN465" s="4">
        <v>1.6E-2</v>
      </c>
      <c r="AO465" s="4">
        <v>1.4999999999999999E-2</v>
      </c>
      <c r="AP465" s="4">
        <v>1.6E-2</v>
      </c>
      <c r="AQ465" s="4">
        <v>1.4999999999999999E-2</v>
      </c>
      <c r="AR465" s="4">
        <v>1.4999999999999999E-2</v>
      </c>
      <c r="AS465" s="4">
        <v>1.4999999999999999E-2</v>
      </c>
      <c r="AT465" s="4">
        <v>1.7000000000000001E-2</v>
      </c>
      <c r="AU465" s="4">
        <v>1.4999999999999999E-2</v>
      </c>
      <c r="AV465" s="4">
        <v>1.7999999999999999E-2</v>
      </c>
      <c r="AW465" s="4">
        <v>1.7000000000000001E-2</v>
      </c>
      <c r="AX465" s="4">
        <v>2.1999999999999999E-2</v>
      </c>
      <c r="AY465" s="4">
        <v>2.1000000000000001E-2</v>
      </c>
      <c r="AZ465" s="4">
        <v>2.1000000000000001E-2</v>
      </c>
      <c r="BA465" s="4">
        <v>2.7E-2</v>
      </c>
      <c r="BB465" s="4">
        <v>2.3E-2</v>
      </c>
      <c r="BC465" s="4">
        <v>2.3E-2</v>
      </c>
      <c r="BD465" s="4">
        <v>4.2999999999999997E-2</v>
      </c>
      <c r="BE465" s="4">
        <v>4.1000000000000002E-2</v>
      </c>
      <c r="BF465" s="4">
        <v>3.3000000000000002E-2</v>
      </c>
      <c r="BG465" s="4">
        <v>3.2000000000000001E-2</v>
      </c>
      <c r="BH465" s="4">
        <v>3.1E-2</v>
      </c>
      <c r="BI465" s="4">
        <v>3.5000000000000003E-2</v>
      </c>
      <c r="BJ465" s="4">
        <v>3.2000000000000001E-2</v>
      </c>
      <c r="BK465" s="4">
        <v>2.9000000000000001E-2</v>
      </c>
      <c r="BL465" s="4">
        <v>0.03</v>
      </c>
      <c r="BM465" s="4">
        <v>3.2000000000000001E-2</v>
      </c>
      <c r="BN465" s="4">
        <v>0.04</v>
      </c>
      <c r="BO465" s="4">
        <v>2.9000000000000001E-2</v>
      </c>
      <c r="BP465" s="4">
        <v>0.03</v>
      </c>
      <c r="BQ465" s="4">
        <v>0.03</v>
      </c>
      <c r="BR465" s="4">
        <v>2.7E-2</v>
      </c>
      <c r="BS465" s="4">
        <v>2.7E-2</v>
      </c>
      <c r="BT465" s="4">
        <v>2.1999999999999999E-2</v>
      </c>
      <c r="BU465" s="4">
        <v>2.3E-2</v>
      </c>
      <c r="BV465" s="4">
        <v>2.1000000000000001E-2</v>
      </c>
      <c r="BW465" s="4">
        <v>1.9E-2</v>
      </c>
      <c r="BX465" s="4">
        <v>2.1999999999999999E-2</v>
      </c>
      <c r="BY465" s="4">
        <v>2.1000000000000001E-2</v>
      </c>
      <c r="BZ465" s="4">
        <v>2.3E-2</v>
      </c>
      <c r="CA465" s="4">
        <v>0.02</v>
      </c>
      <c r="CB465" s="4">
        <v>1.9E-2</v>
      </c>
      <c r="CC465" s="4">
        <v>0.02</v>
      </c>
      <c r="CD465" s="4">
        <v>1.7999999999999999E-2</v>
      </c>
      <c r="CE465" s="4">
        <v>1.7000000000000001E-2</v>
      </c>
      <c r="CF465" s="4">
        <v>1.6E-2</v>
      </c>
      <c r="CG465" s="4">
        <v>1.4999999999999999E-2</v>
      </c>
      <c r="CH465" s="4">
        <v>1.4999999999999999E-2</v>
      </c>
      <c r="CI465" s="4">
        <v>1.4E-2</v>
      </c>
      <c r="CJ465" s="4">
        <v>1.2999999999999999E-2</v>
      </c>
      <c r="CK465" s="4">
        <v>1.2999999999999999E-2</v>
      </c>
      <c r="CL465" s="4">
        <v>1.2E-2</v>
      </c>
      <c r="CM465" s="4">
        <v>1.0999999999999999E-2</v>
      </c>
      <c r="CN465" s="4">
        <v>1.0999999999999999E-2</v>
      </c>
      <c r="CO465" s="4">
        <v>1.2999999999999999E-2</v>
      </c>
      <c r="CP465" s="4">
        <v>1.0999999999999999E-2</v>
      </c>
      <c r="CQ465" s="4">
        <v>1.2E-2</v>
      </c>
      <c r="CR465" s="4">
        <v>1.2E-2</v>
      </c>
      <c r="CS465" s="4">
        <v>0.01</v>
      </c>
      <c r="CT465" s="4">
        <v>1.0999999999999999E-2</v>
      </c>
      <c r="CU465" s="4">
        <v>1.2999999999999999E-2</v>
      </c>
      <c r="CV465" s="4">
        <v>1.7000000000000001E-2</v>
      </c>
      <c r="CW465" s="4">
        <v>1.7000000000000001E-2</v>
      </c>
      <c r="CX465" s="4">
        <v>1.7999999999999999E-2</v>
      </c>
      <c r="CY465" s="4">
        <v>1.4E-2</v>
      </c>
      <c r="CZ465" s="4">
        <v>1.2999999999999999E-2</v>
      </c>
      <c r="DA465" s="4">
        <v>1.2E-2</v>
      </c>
      <c r="DB465" s="4">
        <v>1.2999999999999999E-2</v>
      </c>
      <c r="DC465" s="4">
        <v>1.2999999999999999E-2</v>
      </c>
      <c r="DD465" s="4">
        <v>1.2E-2</v>
      </c>
      <c r="DE465" s="4">
        <v>1.2999999999999999E-2</v>
      </c>
      <c r="DF465" s="4">
        <v>1.4E-2</v>
      </c>
      <c r="DG465" s="4">
        <v>1.2999999999999999E-2</v>
      </c>
      <c r="DH465" s="4">
        <v>1.2E-2</v>
      </c>
      <c r="DI465" s="4">
        <v>1.2E-2</v>
      </c>
      <c r="DJ465" s="4">
        <v>1.2E-2</v>
      </c>
      <c r="DK465" s="4">
        <v>1.2999999999999999E-2</v>
      </c>
      <c r="DL465" s="4">
        <v>1.2E-2</v>
      </c>
      <c r="DM465" s="4">
        <v>1.4E-2</v>
      </c>
      <c r="DN465" s="4">
        <v>1.5800000000000002E-2</v>
      </c>
    </row>
    <row r="466" spans="1:118" x14ac:dyDescent="0.45">
      <c r="A466" s="2" t="s">
        <v>38</v>
      </c>
      <c r="B466" t="s">
        <v>63</v>
      </c>
      <c r="D466" s="4">
        <v>0.46100000000000002</v>
      </c>
      <c r="E466" s="4">
        <v>0.26100000000000001</v>
      </c>
      <c r="F466" s="4">
        <v>0.33300000000000002</v>
      </c>
      <c r="G466" s="4">
        <v>0.21299999999999999</v>
      </c>
      <c r="H466" s="4">
        <v>0.24099999999999999</v>
      </c>
      <c r="I466" s="4">
        <v>0.23699999999999999</v>
      </c>
      <c r="J466" s="4">
        <v>0.219</v>
      </c>
      <c r="K466" s="4">
        <v>0.23300000000000001</v>
      </c>
      <c r="L466" s="4">
        <v>0.255</v>
      </c>
      <c r="M466" s="4">
        <v>0.29799999999999999</v>
      </c>
      <c r="N466" s="4">
        <v>0.30399999999999999</v>
      </c>
      <c r="O466" s="4">
        <v>0.35</v>
      </c>
      <c r="P466" s="4">
        <v>0.28000000000000003</v>
      </c>
      <c r="Q466" s="4">
        <v>0.15</v>
      </c>
      <c r="R466" s="4">
        <v>2.1429999999999998</v>
      </c>
      <c r="S466" s="4">
        <v>0.39500000000000002</v>
      </c>
      <c r="T466" s="4">
        <v>0.34899999999999998</v>
      </c>
      <c r="U466" s="4">
        <v>1.25</v>
      </c>
      <c r="V466" s="4">
        <v>0.68200000000000005</v>
      </c>
      <c r="W466" s="4">
        <v>0.5</v>
      </c>
      <c r="X466" s="4">
        <v>0.441</v>
      </c>
      <c r="Y466" s="4">
        <v>0.41699999999999998</v>
      </c>
      <c r="Z466" s="4">
        <v>1.875</v>
      </c>
      <c r="AA466" s="4">
        <v>0.55600000000000005</v>
      </c>
      <c r="AB466" s="4">
        <v>0.36599999999999999</v>
      </c>
      <c r="AC466" s="4">
        <v>0.45500000000000002</v>
      </c>
      <c r="AD466" s="4">
        <v>0.34899999999999998</v>
      </c>
      <c r="AE466" s="4">
        <v>0.312</v>
      </c>
      <c r="AF466" s="4">
        <v>0.48399999999999999</v>
      </c>
      <c r="AG466" s="4">
        <v>0.19700000000000001</v>
      </c>
      <c r="AH466" s="4">
        <v>0.26800000000000002</v>
      </c>
      <c r="AI466" s="4">
        <v>0.187</v>
      </c>
      <c r="AJ466" s="4">
        <v>0.16300000000000001</v>
      </c>
      <c r="AK466" s="4">
        <v>0.157</v>
      </c>
      <c r="AL466" s="4">
        <v>0.16200000000000001</v>
      </c>
      <c r="AM466" s="4">
        <v>0.115</v>
      </c>
      <c r="AN466" s="4">
        <v>0.14299999999999999</v>
      </c>
      <c r="AO466" s="4">
        <v>0.161</v>
      </c>
      <c r="AP466" s="4">
        <v>0.13100000000000001</v>
      </c>
      <c r="AQ466" s="4">
        <v>0.14399999999999999</v>
      </c>
      <c r="AR466" s="4">
        <v>0.14699999999999999</v>
      </c>
      <c r="AS466" s="4">
        <v>0.14299999999999999</v>
      </c>
      <c r="AT466" s="4">
        <v>0.159</v>
      </c>
      <c r="AU466" s="4">
        <v>0.13900000000000001</v>
      </c>
      <c r="AV466" s="4">
        <v>0.17599999999999999</v>
      </c>
      <c r="AW466" s="4">
        <v>0.17399999999999999</v>
      </c>
      <c r="AX466" s="4">
        <v>0.16700000000000001</v>
      </c>
      <c r="AY466" s="4">
        <v>0.186</v>
      </c>
      <c r="AZ466" s="4">
        <v>0.33300000000000002</v>
      </c>
      <c r="BA466" s="4">
        <v>0.23599999999999999</v>
      </c>
      <c r="BB466" s="4">
        <v>0.76500000000000001</v>
      </c>
      <c r="BC466" s="4">
        <v>-0.48099999999999998</v>
      </c>
      <c r="BD466" s="4">
        <v>-0.52</v>
      </c>
      <c r="BE466" s="4">
        <v>0.433</v>
      </c>
      <c r="BF466" s="4">
        <v>0.52</v>
      </c>
      <c r="BG466" s="4">
        <v>0.33300000000000002</v>
      </c>
      <c r="BH466" s="4">
        <v>1.1819999999999999</v>
      </c>
      <c r="BI466" s="4">
        <v>0.371</v>
      </c>
      <c r="BJ466" s="4">
        <v>0.40600000000000003</v>
      </c>
      <c r="BK466" s="4">
        <v>0.27100000000000002</v>
      </c>
      <c r="BL466" s="4">
        <v>0.34200000000000003</v>
      </c>
      <c r="BM466" s="4">
        <v>4.3330000000000002</v>
      </c>
      <c r="BN466" s="4">
        <v>-0.39400000000000002</v>
      </c>
      <c r="BO466" s="4">
        <v>0.38200000000000001</v>
      </c>
      <c r="BP466" s="4">
        <v>0.39400000000000002</v>
      </c>
      <c r="BQ466" s="4">
        <v>13</v>
      </c>
      <c r="BR466" s="4">
        <v>0.39400000000000002</v>
      </c>
      <c r="BS466" s="4">
        <v>6.5</v>
      </c>
      <c r="BT466" s="4">
        <v>0.34200000000000003</v>
      </c>
      <c r="BU466" s="4">
        <v>0.26500000000000001</v>
      </c>
      <c r="BV466" s="4">
        <v>0.22</v>
      </c>
      <c r="BW466" s="4">
        <v>0.28899999999999998</v>
      </c>
      <c r="BX466" s="4">
        <v>0.40600000000000003</v>
      </c>
      <c r="BY466" s="4">
        <v>0.25</v>
      </c>
      <c r="BZ466" s="4">
        <v>0.13800000000000001</v>
      </c>
      <c r="CA466" s="4">
        <v>0.192</v>
      </c>
      <c r="CB466" s="4">
        <v>0.2</v>
      </c>
      <c r="CC466" s="4">
        <v>0.23699999999999999</v>
      </c>
      <c r="CD466" s="4">
        <v>0.17100000000000001</v>
      </c>
      <c r="CE466" s="4">
        <v>0.19</v>
      </c>
      <c r="CF466" s="4">
        <v>0.23400000000000001</v>
      </c>
      <c r="CG466" s="4">
        <v>0.2</v>
      </c>
      <c r="CH466" s="4">
        <v>0.22700000000000001</v>
      </c>
      <c r="CI466" s="4">
        <v>0.23499999999999999</v>
      </c>
      <c r="CJ466" s="4">
        <v>0.184</v>
      </c>
      <c r="CK466" s="4">
        <v>0.22500000000000001</v>
      </c>
      <c r="CL466" s="4">
        <v>0.2</v>
      </c>
      <c r="CM466" s="4">
        <v>0.34599999999999997</v>
      </c>
      <c r="CN466" s="4">
        <v>0.56200000000000006</v>
      </c>
      <c r="CO466" s="4">
        <v>0.18</v>
      </c>
      <c r="CP466" s="4">
        <v>0.191</v>
      </c>
      <c r="CQ466" s="4">
        <v>0.25600000000000001</v>
      </c>
      <c r="CR466" s="4">
        <v>0.192</v>
      </c>
      <c r="CS466" s="4">
        <v>0.16400000000000001</v>
      </c>
      <c r="CT466" s="4">
        <v>0.21299999999999999</v>
      </c>
      <c r="CU466" s="4">
        <v>0.16800000000000001</v>
      </c>
      <c r="CV466" s="4">
        <v>0.88500000000000001</v>
      </c>
      <c r="CW466" s="4">
        <v>0.40400000000000003</v>
      </c>
      <c r="CX466" s="4">
        <v>0.19700000000000001</v>
      </c>
      <c r="CY466" s="4">
        <v>0.11700000000000001</v>
      </c>
      <c r="CZ466" s="4">
        <v>0.14000000000000001</v>
      </c>
      <c r="DA466" s="4">
        <v>0.126</v>
      </c>
      <c r="DB466" s="4">
        <v>0.21</v>
      </c>
      <c r="DC466" s="4">
        <v>0.17499999999999999</v>
      </c>
      <c r="DD466" s="4">
        <v>0.315</v>
      </c>
      <c r="DE466" s="4">
        <v>0.45200000000000001</v>
      </c>
      <c r="DF466" s="4">
        <v>0.41799999999999998</v>
      </c>
      <c r="DG466" s="4">
        <v>0.216</v>
      </c>
      <c r="DH466" s="4">
        <v>0.20100000000000001</v>
      </c>
      <c r="DI466" s="4">
        <v>0.32300000000000001</v>
      </c>
      <c r="DJ466" s="4">
        <v>0.21</v>
      </c>
      <c r="DK466" s="4">
        <v>0.17299999999999999</v>
      </c>
      <c r="DL466" s="4">
        <v>0.26500000000000001</v>
      </c>
      <c r="DM466" s="4">
        <v>-0.32400000000000001</v>
      </c>
      <c r="DN466" s="4">
        <v>0.40910000000000002</v>
      </c>
    </row>
    <row r="467" spans="1:118" x14ac:dyDescent="0.45">
      <c r="A467" s="2" t="s">
        <v>38</v>
      </c>
      <c r="B467" t="s">
        <v>60</v>
      </c>
      <c r="K467" s="4">
        <v>-2.0999999999999999E-3</v>
      </c>
      <c r="L467" s="4">
        <v>-6.7999999999999996E-3</v>
      </c>
      <c r="M467" s="4">
        <v>-7.6E-3</v>
      </c>
      <c r="N467" s="4">
        <v>7.3000000000000001E-3</v>
      </c>
      <c r="O467" s="4">
        <v>3.8600000000000002E-2</v>
      </c>
      <c r="P467" s="4">
        <v>4.4299999999999999E-2</v>
      </c>
      <c r="Q467" s="4">
        <v>5.2900000000000003E-2</v>
      </c>
      <c r="R467" s="4">
        <v>4.6600000000000003E-2</v>
      </c>
      <c r="S467" s="4">
        <v>2.6700000000000002E-2</v>
      </c>
      <c r="T467" s="4">
        <v>7.0099999999999996E-2</v>
      </c>
      <c r="U467" s="4">
        <v>6.8400000000000002E-2</v>
      </c>
      <c r="V467" s="4">
        <v>7.6700000000000004E-2</v>
      </c>
      <c r="W467" s="4">
        <v>8.5800000000000001E-2</v>
      </c>
      <c r="X467" s="4">
        <v>4.19E-2</v>
      </c>
      <c r="Y467" s="4">
        <v>3.0499999999999999E-2</v>
      </c>
      <c r="Z467" s="4">
        <v>8.9999999999999993E-3</v>
      </c>
      <c r="AA467" s="4">
        <v>-1.37E-2</v>
      </c>
      <c r="AB467" s="4">
        <v>-2.3400000000000001E-2</v>
      </c>
      <c r="AC467" s="4">
        <v>-2.2200000000000001E-2</v>
      </c>
      <c r="AD467" s="4">
        <v>-3.8100000000000002E-2</v>
      </c>
      <c r="AE467" s="4">
        <v>-3.7600000000000001E-2</v>
      </c>
      <c r="AF467" s="4">
        <v>-4.3099999999999999E-2</v>
      </c>
      <c r="AG467" s="4">
        <v>-4.0599999999999997E-2</v>
      </c>
      <c r="AH467" s="4">
        <v>-2.41E-2</v>
      </c>
      <c r="AI467" s="4">
        <v>-2.8000000000000001E-2</v>
      </c>
      <c r="AJ467" s="4">
        <v>-1.7999999999999999E-2</v>
      </c>
      <c r="AK467" s="4">
        <v>-3.0800000000000001E-2</v>
      </c>
      <c r="AL467" s="4">
        <v>-2.9600000000000001E-2</v>
      </c>
      <c r="AM467" s="4">
        <v>-2.2200000000000001E-2</v>
      </c>
      <c r="AN467" s="4">
        <v>-2.4400000000000002E-2</v>
      </c>
      <c r="AO467" s="4">
        <v>-2.3199999999999998E-2</v>
      </c>
      <c r="AP467" s="4">
        <v>-2.0899999999999998E-2</v>
      </c>
      <c r="AQ467" s="4">
        <v>-1.6E-2</v>
      </c>
      <c r="AR467" s="4">
        <v>-1.6400000000000001E-2</v>
      </c>
      <c r="AS467" s="4">
        <v>2.9899999999999999E-2</v>
      </c>
      <c r="AT467" s="4">
        <v>-2.7699999999999999E-2</v>
      </c>
      <c r="AU467" s="4">
        <v>-1.67E-2</v>
      </c>
      <c r="AV467" s="4">
        <v>-2.3999999999999998E-3</v>
      </c>
      <c r="AW467" s="4">
        <v>3.0999999999999999E-3</v>
      </c>
      <c r="AX467" s="4">
        <v>8.3500000000000005E-2</v>
      </c>
      <c r="AY467" s="4">
        <v>7.4800000000000005E-2</v>
      </c>
      <c r="AZ467" s="4">
        <v>5.4800000000000001E-2</v>
      </c>
      <c r="BA467" s="4">
        <v>2.8299999999999999E-2</v>
      </c>
      <c r="BB467" s="4">
        <v>1.49E-2</v>
      </c>
      <c r="BC467" s="4">
        <v>5.8999999999999999E-3</v>
      </c>
      <c r="BD467" s="4">
        <v>2.1700000000000001E-2</v>
      </c>
      <c r="BE467" s="4">
        <v>9.1000000000000004E-3</v>
      </c>
      <c r="BF467" s="4">
        <v>-6.3E-3</v>
      </c>
      <c r="BG467" s="4">
        <v>-5.7999999999999996E-3</v>
      </c>
      <c r="BH467" s="4">
        <v>-8.9999999999999993E-3</v>
      </c>
      <c r="BI467" s="4">
        <v>-8.2000000000000007E-3</v>
      </c>
      <c r="BJ467" s="4">
        <v>-7.7000000000000002E-3</v>
      </c>
      <c r="BK467" s="4">
        <v>-8.2000000000000007E-3</v>
      </c>
      <c r="BL467" s="4">
        <v>-1.43E-2</v>
      </c>
      <c r="BM467" s="4">
        <v>-1.44E-2</v>
      </c>
      <c r="BN467" s="4">
        <v>-1.4E-2</v>
      </c>
      <c r="BO467" s="4">
        <v>-1.32E-2</v>
      </c>
      <c r="BP467" s="4">
        <v>-1.4999999999999999E-2</v>
      </c>
      <c r="BQ467" s="4">
        <v>-1.46E-2</v>
      </c>
      <c r="BR467" s="4">
        <v>-1.4500000000000001E-2</v>
      </c>
      <c r="BS467" s="4">
        <v>-1.44E-2</v>
      </c>
      <c r="BT467" s="4">
        <v>-1.2999999999999999E-2</v>
      </c>
      <c r="BU467" s="4">
        <v>-1.32E-2</v>
      </c>
      <c r="BV467" s="4">
        <v>-1.41E-2</v>
      </c>
      <c r="BW467" s="4">
        <v>-1.41E-2</v>
      </c>
      <c r="BX467" s="4">
        <v>-1.2699999999999999E-2</v>
      </c>
      <c r="BY467" s="4">
        <v>-1.24E-2</v>
      </c>
      <c r="BZ467" s="4">
        <v>-1.1599999999999999E-2</v>
      </c>
      <c r="CA467" s="4">
        <v>-1.1599999999999999E-2</v>
      </c>
      <c r="CB467" s="4">
        <v>-1.2800000000000001E-2</v>
      </c>
      <c r="CC467" s="4">
        <v>-1.2999999999999999E-2</v>
      </c>
      <c r="CD467" s="4">
        <v>-1.3100000000000001E-2</v>
      </c>
      <c r="CE467" s="4">
        <v>-1.37E-2</v>
      </c>
      <c r="CF467" s="4">
        <v>-1.2500000000000001E-2</v>
      </c>
      <c r="CG467" s="4">
        <v>-1.2200000000000001E-2</v>
      </c>
      <c r="CH467" s="4">
        <v>-1.23E-2</v>
      </c>
      <c r="CI467" s="4">
        <v>-1.1599999999999999E-2</v>
      </c>
      <c r="CJ467" s="4">
        <v>-1.0699999999999999E-2</v>
      </c>
      <c r="CK467" s="4">
        <v>-1.0500000000000001E-2</v>
      </c>
      <c r="CL467" s="4">
        <v>-9.4999999999999998E-3</v>
      </c>
      <c r="CM467" s="4">
        <v>-9.1999999999999998E-3</v>
      </c>
      <c r="CN467" s="4">
        <v>-8.8000000000000005E-3</v>
      </c>
      <c r="CO467" s="4">
        <v>-8.6E-3</v>
      </c>
      <c r="CP467" s="4">
        <v>-8.0999999999999996E-3</v>
      </c>
      <c r="CQ467" s="4">
        <v>-8.5000000000000006E-3</v>
      </c>
      <c r="CR467" s="4">
        <v>-4.1999999999999997E-3</v>
      </c>
      <c r="CS467" s="4">
        <v>-8.2000000000000007E-3</v>
      </c>
      <c r="CT467" s="4">
        <v>-9.1000000000000004E-3</v>
      </c>
      <c r="CU467" s="4">
        <v>-8.6999999999999994E-3</v>
      </c>
      <c r="CV467" s="4">
        <v>-1.1900000000000001E-2</v>
      </c>
      <c r="CW467" s="4">
        <v>-8.0000000000000002E-3</v>
      </c>
      <c r="CX467" s="4">
        <v>-7.4000000000000003E-3</v>
      </c>
      <c r="CY467" s="4">
        <v>-7.3000000000000001E-3</v>
      </c>
      <c r="CZ467" s="4">
        <v>-3.5999999999999999E-3</v>
      </c>
      <c r="DA467" s="4">
        <v>-5.3E-3</v>
      </c>
      <c r="DB467" s="4">
        <v>-4.8999999999999998E-3</v>
      </c>
      <c r="DC467" s="4">
        <v>-4.7999999999999996E-3</v>
      </c>
      <c r="DD467" s="4">
        <v>-5.1000000000000004E-3</v>
      </c>
      <c r="DE467" s="4">
        <v>-5.4999999999999997E-3</v>
      </c>
      <c r="DF467" s="4">
        <v>-3.7000000000000002E-3</v>
      </c>
      <c r="DG467" s="4">
        <v>-2.5000000000000001E-3</v>
      </c>
      <c r="DH467" s="4">
        <v>-2.5000000000000001E-3</v>
      </c>
      <c r="DI467" s="4">
        <v>-2.3E-3</v>
      </c>
      <c r="DJ467" s="4">
        <v>-3.8999999999999998E-3</v>
      </c>
      <c r="DK467" s="4">
        <v>-5.1999999999999998E-3</v>
      </c>
      <c r="DL467" s="4">
        <v>-5.0000000000000001E-3</v>
      </c>
      <c r="DM467" s="4">
        <v>-4.8999999999999998E-3</v>
      </c>
      <c r="DN467" s="4">
        <v>-5.0000000000000001E-3</v>
      </c>
    </row>
    <row r="468" spans="1:118" x14ac:dyDescent="0.45">
      <c r="A468" s="2" t="s">
        <v>38</v>
      </c>
      <c r="B468" t="s">
        <v>61</v>
      </c>
      <c r="C468" s="4">
        <v>3.2000000000000001E-2</v>
      </c>
      <c r="D468" s="4">
        <v>3.1E-2</v>
      </c>
      <c r="E468" s="4">
        <v>3.5999999999999997E-2</v>
      </c>
      <c r="F468" s="4">
        <v>3.5000000000000003E-2</v>
      </c>
      <c r="G468" s="4">
        <v>2.9000000000000001E-2</v>
      </c>
      <c r="H468" s="4">
        <v>2.7E-2</v>
      </c>
      <c r="I468" s="4">
        <v>2.3E-2</v>
      </c>
      <c r="J468" s="4">
        <v>2.1999999999999999E-2</v>
      </c>
      <c r="K468" s="4">
        <v>1.89E-2</v>
      </c>
      <c r="L468" s="4">
        <v>1.4200000000000001E-2</v>
      </c>
      <c r="M468" s="4">
        <v>1.7399999999999999E-2</v>
      </c>
      <c r="N468" s="4">
        <v>3.6299999999999999E-2</v>
      </c>
      <c r="O468" s="4">
        <v>6.6600000000000006E-2</v>
      </c>
      <c r="P468" s="4">
        <v>7.6300000000000007E-2</v>
      </c>
      <c r="Q468" s="4">
        <v>8.2900000000000001E-2</v>
      </c>
      <c r="R468" s="4">
        <v>7.7600000000000002E-2</v>
      </c>
      <c r="S468" s="4">
        <v>6.0699999999999997E-2</v>
      </c>
      <c r="T468" s="4">
        <v>0.1051</v>
      </c>
      <c r="U468" s="4">
        <v>0.1004</v>
      </c>
      <c r="V468" s="4">
        <v>0.11070000000000001</v>
      </c>
      <c r="W468" s="4">
        <v>0.1108</v>
      </c>
      <c r="X468" s="4">
        <v>6.7900000000000002E-2</v>
      </c>
      <c r="Y468" s="4">
        <v>5.2499999999999998E-2</v>
      </c>
      <c r="Z468" s="4">
        <v>3.5000000000000003E-2</v>
      </c>
      <c r="AA468" s="4">
        <v>1.43E-2</v>
      </c>
      <c r="AB468" s="4">
        <v>-1.4E-3</v>
      </c>
      <c r="AC468" s="4">
        <v>-1.1999999999999999E-3</v>
      </c>
      <c r="AD468" s="4">
        <v>-1.01E-2</v>
      </c>
      <c r="AE468" s="4">
        <v>-1.3599999999999999E-2</v>
      </c>
      <c r="AF468" s="4">
        <v>-1.9099999999999999E-2</v>
      </c>
      <c r="AG468" s="4">
        <v>-1.66E-2</v>
      </c>
      <c r="AH468" s="4">
        <v>-4.1000000000000003E-3</v>
      </c>
      <c r="AI468" s="4">
        <v>-8.9999999999999993E-3</v>
      </c>
      <c r="AJ468" s="4">
        <v>0</v>
      </c>
      <c r="AK468" s="4">
        <v>-1.38E-2</v>
      </c>
      <c r="AL468" s="4">
        <v>-1.1599999999999999E-2</v>
      </c>
      <c r="AM468" s="4">
        <v>-6.1999999999999998E-3</v>
      </c>
      <c r="AN468" s="4">
        <v>-8.3999999999999995E-3</v>
      </c>
      <c r="AO468" s="4">
        <v>-8.2000000000000007E-3</v>
      </c>
      <c r="AP468" s="4">
        <v>-4.8999999999999998E-3</v>
      </c>
      <c r="AQ468" s="4">
        <v>-1E-3</v>
      </c>
      <c r="AR468" s="4">
        <v>-1.4E-3</v>
      </c>
      <c r="AS468" s="4">
        <v>4.4900000000000002E-2</v>
      </c>
      <c r="AT468" s="4">
        <v>-1.0699999999999999E-2</v>
      </c>
      <c r="AU468" s="4">
        <v>-1.6999999999999999E-3</v>
      </c>
      <c r="AV468" s="4">
        <v>1.5599999999999999E-2</v>
      </c>
      <c r="AW468" s="4">
        <v>2.01E-2</v>
      </c>
      <c r="AX468" s="4">
        <v>0.1055</v>
      </c>
      <c r="AY468" s="4">
        <v>9.5799999999999996E-2</v>
      </c>
      <c r="AZ468" s="4">
        <v>7.5800000000000006E-2</v>
      </c>
      <c r="BA468" s="4">
        <v>5.5300000000000002E-2</v>
      </c>
      <c r="BB468" s="4">
        <v>3.7900000000000003E-2</v>
      </c>
      <c r="BC468" s="4">
        <v>2.8899999999999999E-2</v>
      </c>
      <c r="BD468" s="4">
        <v>6.4699999999999994E-2</v>
      </c>
      <c r="BE468" s="4">
        <v>5.0099999999999999E-2</v>
      </c>
      <c r="BF468" s="4">
        <v>2.6700000000000002E-2</v>
      </c>
      <c r="BG468" s="4">
        <v>2.6200000000000001E-2</v>
      </c>
      <c r="BH468" s="4">
        <v>2.1999999999999999E-2</v>
      </c>
      <c r="BI468" s="4">
        <v>2.6800000000000001E-2</v>
      </c>
      <c r="BJ468" s="4">
        <v>2.4299999999999999E-2</v>
      </c>
      <c r="BK468" s="4">
        <v>2.0799999999999999E-2</v>
      </c>
      <c r="BL468" s="4">
        <v>1.5699999999999999E-2</v>
      </c>
      <c r="BM468" s="4">
        <v>1.7600000000000001E-2</v>
      </c>
      <c r="BN468" s="4">
        <v>2.5999999999999999E-2</v>
      </c>
      <c r="BO468" s="4">
        <v>1.5800000000000002E-2</v>
      </c>
      <c r="BP468" s="4">
        <v>1.4999999999999999E-2</v>
      </c>
      <c r="BQ468" s="4">
        <v>1.54E-2</v>
      </c>
      <c r="BR468" s="4">
        <v>1.2500000000000001E-2</v>
      </c>
      <c r="BS468" s="4">
        <v>1.26E-2</v>
      </c>
      <c r="BT468" s="4">
        <v>8.9999999999999993E-3</v>
      </c>
      <c r="BU468" s="4">
        <v>9.7999999999999997E-3</v>
      </c>
      <c r="BV468" s="4">
        <v>6.8999999999999999E-3</v>
      </c>
      <c r="BW468" s="4">
        <v>4.8999999999999998E-3</v>
      </c>
      <c r="BX468" s="4">
        <v>9.2999999999999992E-3</v>
      </c>
      <c r="BY468" s="4">
        <v>8.6E-3</v>
      </c>
      <c r="BZ468" s="4">
        <v>1.14E-2</v>
      </c>
      <c r="CA468" s="4">
        <v>8.3999999999999995E-3</v>
      </c>
      <c r="CB468" s="4">
        <v>6.1999999999999998E-3</v>
      </c>
      <c r="CC468" s="4">
        <v>7.0000000000000001E-3</v>
      </c>
      <c r="CD468" s="4">
        <v>4.8999999999999998E-3</v>
      </c>
      <c r="CE468" s="4">
        <v>3.3E-3</v>
      </c>
      <c r="CF468" s="4">
        <v>3.5000000000000001E-3</v>
      </c>
      <c r="CG468" s="4">
        <v>2.8E-3</v>
      </c>
      <c r="CH468" s="4">
        <v>2.7000000000000001E-3</v>
      </c>
      <c r="CI468" s="4">
        <v>2.3999999999999998E-3</v>
      </c>
      <c r="CJ468" s="4">
        <v>2.3E-3</v>
      </c>
      <c r="CK468" s="4">
        <v>2.5000000000000001E-3</v>
      </c>
      <c r="CL468" s="4">
        <v>2.5000000000000001E-3</v>
      </c>
      <c r="CM468" s="4">
        <v>1.8E-3</v>
      </c>
      <c r="CN468" s="4">
        <v>2.2000000000000001E-3</v>
      </c>
      <c r="CO468" s="4">
        <v>4.4000000000000003E-3</v>
      </c>
      <c r="CP468" s="4">
        <v>2.8999999999999998E-3</v>
      </c>
      <c r="CQ468" s="4">
        <v>3.5000000000000001E-3</v>
      </c>
      <c r="CR468" s="4">
        <v>7.7999999999999996E-3</v>
      </c>
      <c r="CS468" s="4">
        <v>1.8E-3</v>
      </c>
      <c r="CT468" s="4">
        <v>1.9E-3</v>
      </c>
      <c r="CU468" s="4">
        <v>4.3E-3</v>
      </c>
      <c r="CV468" s="4">
        <v>5.1000000000000004E-3</v>
      </c>
      <c r="CW468" s="4">
        <v>8.9999999999999993E-3</v>
      </c>
      <c r="CX468" s="4">
        <v>1.06E-2</v>
      </c>
      <c r="CY468" s="4">
        <v>6.7000000000000002E-3</v>
      </c>
      <c r="CZ468" s="4">
        <v>9.4000000000000004E-3</v>
      </c>
      <c r="DA468" s="4">
        <v>6.7000000000000002E-3</v>
      </c>
      <c r="DB468" s="4">
        <v>8.0999999999999996E-3</v>
      </c>
      <c r="DC468" s="4">
        <v>8.2000000000000007E-3</v>
      </c>
      <c r="DD468" s="4">
        <v>6.8999999999999999E-3</v>
      </c>
      <c r="DE468" s="4">
        <v>7.4999999999999997E-3</v>
      </c>
      <c r="DF468" s="4">
        <v>1.03E-2</v>
      </c>
      <c r="DG468" s="4">
        <v>1.0500000000000001E-2</v>
      </c>
      <c r="DH468" s="4">
        <v>9.4999999999999998E-3</v>
      </c>
      <c r="DI468" s="4">
        <v>9.7000000000000003E-3</v>
      </c>
      <c r="DJ468" s="4">
        <v>8.0999999999999996E-3</v>
      </c>
      <c r="DK468" s="4">
        <v>7.7999999999999996E-3</v>
      </c>
      <c r="DL468" s="4">
        <v>7.0000000000000001E-3</v>
      </c>
      <c r="DM468" s="4">
        <v>9.1000000000000004E-3</v>
      </c>
      <c r="DN468" s="4">
        <v>1.1299999999999999E-2</v>
      </c>
    </row>
    <row r="469" spans="1:118" x14ac:dyDescent="0.45">
      <c r="A469" s="3" t="s">
        <v>39</v>
      </c>
      <c r="B469" t="s">
        <v>49</v>
      </c>
      <c r="G469">
        <v>959</v>
      </c>
      <c r="H469">
        <v>1048</v>
      </c>
      <c r="I469">
        <v>1138</v>
      </c>
      <c r="J469">
        <v>1269</v>
      </c>
      <c r="K469">
        <v>1272</v>
      </c>
      <c r="L469">
        <v>1546</v>
      </c>
      <c r="M469">
        <v>1518</v>
      </c>
      <c r="N469">
        <v>1287</v>
      </c>
      <c r="O469">
        <v>1212</v>
      </c>
      <c r="P469">
        <v>966</v>
      </c>
      <c r="Q469">
        <v>1119</v>
      </c>
      <c r="R469">
        <v>1059</v>
      </c>
      <c r="S469">
        <v>805</v>
      </c>
      <c r="T469">
        <v>766</v>
      </c>
      <c r="U469">
        <v>613</v>
      </c>
      <c r="V469">
        <v>664</v>
      </c>
      <c r="W469">
        <v>866</v>
      </c>
      <c r="X469">
        <v>717</v>
      </c>
      <c r="Y469">
        <v>873</v>
      </c>
      <c r="Z469">
        <v>717</v>
      </c>
      <c r="AA469">
        <v>864</v>
      </c>
      <c r="AB469">
        <v>918</v>
      </c>
      <c r="AC469">
        <v>763</v>
      </c>
      <c r="AD469">
        <v>600</v>
      </c>
      <c r="AE469">
        <v>626</v>
      </c>
      <c r="AF469">
        <v>560</v>
      </c>
      <c r="AG469">
        <v>689</v>
      </c>
      <c r="AH469">
        <v>620</v>
      </c>
      <c r="AI469">
        <v>597</v>
      </c>
      <c r="AJ469">
        <v>672</v>
      </c>
      <c r="AK469">
        <v>747</v>
      </c>
      <c r="AL469">
        <v>752</v>
      </c>
      <c r="AM469">
        <v>817</v>
      </c>
      <c r="AN469">
        <v>760</v>
      </c>
      <c r="AO469">
        <v>807</v>
      </c>
      <c r="AP469">
        <v>849</v>
      </c>
      <c r="AQ469">
        <v>815</v>
      </c>
      <c r="AR469">
        <v>808</v>
      </c>
      <c r="AS469">
        <v>729</v>
      </c>
      <c r="AT469">
        <v>827</v>
      </c>
      <c r="AU469">
        <v>870</v>
      </c>
      <c r="AV469">
        <v>886</v>
      </c>
      <c r="AW469">
        <v>917</v>
      </c>
      <c r="AX469">
        <v>853</v>
      </c>
      <c r="AY469">
        <v>821</v>
      </c>
      <c r="AZ469">
        <v>710</v>
      </c>
      <c r="BA469">
        <v>570</v>
      </c>
      <c r="BB469">
        <v>503</v>
      </c>
      <c r="BC469">
        <v>359</v>
      </c>
      <c r="BD469">
        <v>328</v>
      </c>
      <c r="BE469">
        <v>391</v>
      </c>
      <c r="BF469">
        <v>547</v>
      </c>
      <c r="BG469">
        <v>490</v>
      </c>
      <c r="BH469">
        <v>591</v>
      </c>
      <c r="BI469">
        <v>600</v>
      </c>
      <c r="BJ469">
        <v>701</v>
      </c>
      <c r="BK469">
        <v>713</v>
      </c>
      <c r="BL469">
        <v>668</v>
      </c>
      <c r="BM469">
        <v>623</v>
      </c>
      <c r="BN469">
        <v>455</v>
      </c>
      <c r="BO469">
        <v>547</v>
      </c>
      <c r="BP469">
        <v>702</v>
      </c>
      <c r="BQ469">
        <v>693</v>
      </c>
      <c r="BR469">
        <v>713</v>
      </c>
      <c r="BS469">
        <v>786</v>
      </c>
      <c r="BT469">
        <v>826</v>
      </c>
      <c r="BU469">
        <v>968</v>
      </c>
      <c r="BV469">
        <v>1134</v>
      </c>
      <c r="BW469">
        <v>1272</v>
      </c>
      <c r="BX469">
        <v>1177</v>
      </c>
      <c r="BY469">
        <v>1274</v>
      </c>
      <c r="BZ469">
        <v>1167</v>
      </c>
      <c r="CA469">
        <v>1391</v>
      </c>
      <c r="CB469">
        <v>1405</v>
      </c>
      <c r="CC469">
        <v>1497</v>
      </c>
      <c r="CD469">
        <v>1368</v>
      </c>
      <c r="CE469">
        <v>1350</v>
      </c>
      <c r="CF469">
        <v>1280</v>
      </c>
      <c r="CG469">
        <v>1356</v>
      </c>
      <c r="CH469">
        <v>1472</v>
      </c>
      <c r="CI469">
        <v>1721</v>
      </c>
      <c r="CJ469">
        <v>1656</v>
      </c>
      <c r="CK469">
        <v>1533</v>
      </c>
      <c r="CL469">
        <v>1600</v>
      </c>
      <c r="CM469">
        <v>1793</v>
      </c>
      <c r="CN469">
        <v>1743</v>
      </c>
      <c r="CO469">
        <v>1824</v>
      </c>
      <c r="CP469">
        <v>1842</v>
      </c>
      <c r="CQ469">
        <v>1533</v>
      </c>
      <c r="CR469">
        <v>1443</v>
      </c>
      <c r="CS469">
        <v>1658</v>
      </c>
      <c r="CT469">
        <v>1909</v>
      </c>
      <c r="CU469">
        <v>1800</v>
      </c>
      <c r="CV469">
        <v>1510</v>
      </c>
      <c r="CW469">
        <v>1517</v>
      </c>
      <c r="CX469">
        <v>1381</v>
      </c>
      <c r="CY469">
        <v>1741</v>
      </c>
      <c r="CZ469">
        <v>1790</v>
      </c>
      <c r="DA469">
        <v>1552</v>
      </c>
      <c r="DB469">
        <v>1651</v>
      </c>
      <c r="DC469">
        <v>1606</v>
      </c>
      <c r="DD469">
        <v>1730</v>
      </c>
      <c r="DE469">
        <v>1590</v>
      </c>
      <c r="DF469">
        <v>1443</v>
      </c>
      <c r="DG469">
        <v>1528</v>
      </c>
      <c r="DH469">
        <v>1367</v>
      </c>
      <c r="DI469">
        <v>1211</v>
      </c>
      <c r="DJ469">
        <v>1200</v>
      </c>
      <c r="DK469">
        <v>1335</v>
      </c>
      <c r="DL469">
        <v>1512</v>
      </c>
      <c r="DM469">
        <v>1336</v>
      </c>
      <c r="DN469">
        <v>1509</v>
      </c>
    </row>
    <row r="470" spans="1:118" x14ac:dyDescent="0.45">
      <c r="A470" s="3" t="s">
        <v>39</v>
      </c>
      <c r="B470" t="s">
        <v>50</v>
      </c>
      <c r="K470" s="4">
        <v>0.32679999999999998</v>
      </c>
      <c r="L470" s="4">
        <v>0.47610000000000002</v>
      </c>
      <c r="M470" s="4">
        <v>0.33429999999999999</v>
      </c>
      <c r="N470" s="4">
        <v>1.47E-2</v>
      </c>
      <c r="O470" s="4">
        <v>-4.7100000000000003E-2</v>
      </c>
      <c r="P470" s="4">
        <v>-0.37540000000000001</v>
      </c>
      <c r="Q470" s="4">
        <v>-0.2631</v>
      </c>
      <c r="R470" s="4">
        <v>-0.1774</v>
      </c>
      <c r="S470" s="4">
        <v>-0.33589999999999998</v>
      </c>
      <c r="T470" s="4">
        <v>-0.20669999999999999</v>
      </c>
      <c r="U470" s="4">
        <v>-0.45179999999999998</v>
      </c>
      <c r="V470" s="4">
        <v>-0.37319999999999998</v>
      </c>
      <c r="W470" s="4">
        <v>7.6100000000000001E-2</v>
      </c>
      <c r="X470" s="4">
        <v>-6.3700000000000007E-2</v>
      </c>
      <c r="Y470" s="4">
        <v>0.42380000000000001</v>
      </c>
      <c r="Z470" s="4">
        <v>7.9699999999999993E-2</v>
      </c>
      <c r="AA470" s="4">
        <v>-2.3E-3</v>
      </c>
      <c r="AB470" s="4">
        <v>0.2802</v>
      </c>
      <c r="AC470" s="4">
        <v>-0.1268</v>
      </c>
      <c r="AD470" s="4">
        <v>-0.16200000000000001</v>
      </c>
      <c r="AE470" s="4">
        <v>-0.27529999999999999</v>
      </c>
      <c r="AF470" s="4">
        <v>-0.38990000000000002</v>
      </c>
      <c r="AG470" s="4">
        <v>-9.6799999999999997E-2</v>
      </c>
      <c r="AH470" s="4">
        <v>3.2300000000000002E-2</v>
      </c>
      <c r="AI470" s="4">
        <v>-4.7E-2</v>
      </c>
      <c r="AJ470" s="4">
        <v>0.1988</v>
      </c>
      <c r="AK470" s="4">
        <v>8.43E-2</v>
      </c>
      <c r="AL470" s="4">
        <v>0.21279999999999999</v>
      </c>
      <c r="AM470" s="4">
        <v>0.36849999999999999</v>
      </c>
      <c r="AN470" s="4">
        <v>0.1323</v>
      </c>
      <c r="AO470" s="4">
        <v>8.0699999999999994E-2</v>
      </c>
      <c r="AP470" s="4">
        <v>0.12939999999999999</v>
      </c>
      <c r="AQ470" s="4">
        <v>-2.7000000000000001E-3</v>
      </c>
      <c r="AR470" s="4">
        <v>6.2799999999999995E-2</v>
      </c>
      <c r="AS470" s="4">
        <v>-9.7000000000000003E-2</v>
      </c>
      <c r="AT470" s="4">
        <v>-2.6200000000000001E-2</v>
      </c>
      <c r="AU470" s="4">
        <v>6.7599999999999993E-2</v>
      </c>
      <c r="AV470" s="4">
        <v>9.6600000000000005E-2</v>
      </c>
      <c r="AW470" s="4">
        <v>0.25869999999999999</v>
      </c>
      <c r="AX470" s="4">
        <v>3.1800000000000002E-2</v>
      </c>
      <c r="AY470" s="4">
        <v>-5.6000000000000001E-2</v>
      </c>
      <c r="AZ470" s="4">
        <v>-0.1986</v>
      </c>
      <c r="BA470" s="4">
        <v>-0.37919999999999998</v>
      </c>
      <c r="BB470" s="4">
        <v>-0.4108</v>
      </c>
      <c r="BC470" s="4">
        <v>-0.56269999999999998</v>
      </c>
      <c r="BD470" s="4">
        <v>-0.53849999999999998</v>
      </c>
      <c r="BE470" s="4">
        <v>-0.31430000000000002</v>
      </c>
      <c r="BF470" s="4">
        <v>8.8700000000000001E-2</v>
      </c>
      <c r="BG470" s="4">
        <v>0.3644</v>
      </c>
      <c r="BH470" s="4">
        <v>0.80149999999999999</v>
      </c>
      <c r="BI470" s="4">
        <v>0.53669999999999995</v>
      </c>
      <c r="BJ470" s="4">
        <v>0.28000000000000003</v>
      </c>
      <c r="BK470" s="4">
        <v>0.45469999999999999</v>
      </c>
      <c r="BL470" s="4">
        <v>0.1313</v>
      </c>
      <c r="BM470" s="4">
        <v>3.7499999999999999E-2</v>
      </c>
      <c r="BN470" s="4">
        <v>-0.3498</v>
      </c>
      <c r="BO470" s="4">
        <v>-0.23169999999999999</v>
      </c>
      <c r="BP470" s="4">
        <v>5.0500000000000003E-2</v>
      </c>
      <c r="BQ470" s="4">
        <v>0.11360000000000001</v>
      </c>
      <c r="BR470" s="4">
        <v>0.56579999999999997</v>
      </c>
      <c r="BS470" s="4">
        <v>0.43580000000000002</v>
      </c>
      <c r="BT470" s="4">
        <v>0.17680000000000001</v>
      </c>
      <c r="BU470" s="4">
        <v>0.39560000000000001</v>
      </c>
      <c r="BV470" s="4">
        <v>0.59050000000000002</v>
      </c>
      <c r="BW470" s="4">
        <v>0.61819999999999997</v>
      </c>
      <c r="BX470" s="4">
        <v>0.4244</v>
      </c>
      <c r="BY470" s="4">
        <v>0.31619999999999998</v>
      </c>
      <c r="BZ470" s="4">
        <v>2.8899999999999999E-2</v>
      </c>
      <c r="CA470" s="4">
        <v>9.3399999999999997E-2</v>
      </c>
      <c r="CB470" s="4">
        <v>0.1943</v>
      </c>
      <c r="CC470" s="4">
        <v>0.17519999999999999</v>
      </c>
      <c r="CD470" s="4">
        <v>0.1719</v>
      </c>
      <c r="CE470" s="4">
        <v>-2.9000000000000001E-2</v>
      </c>
      <c r="CF470" s="4">
        <v>-8.8999999999999996E-2</v>
      </c>
      <c r="CG470" s="4">
        <v>-9.4200000000000006E-2</v>
      </c>
      <c r="CH470" s="4">
        <v>7.6300000000000007E-2</v>
      </c>
      <c r="CI470" s="4">
        <v>0.27429999999999999</v>
      </c>
      <c r="CJ470" s="4">
        <v>0.29360000000000003</v>
      </c>
      <c r="CK470" s="4">
        <v>0.1303</v>
      </c>
      <c r="CL470" s="4">
        <v>8.7300000000000003E-2</v>
      </c>
      <c r="CM470" s="4">
        <v>4.2200000000000001E-2</v>
      </c>
      <c r="CN470" s="4">
        <v>5.28E-2</v>
      </c>
      <c r="CO470" s="4">
        <v>0.19009999999999999</v>
      </c>
      <c r="CP470" s="4">
        <v>0.15060000000000001</v>
      </c>
      <c r="CQ470" s="4">
        <v>-0.14510000000000001</v>
      </c>
      <c r="CR470" s="4">
        <v>-0.17219999999999999</v>
      </c>
      <c r="CS470" s="4">
        <v>-9.0899999999999995E-2</v>
      </c>
      <c r="CT470" s="4">
        <v>3.6499999999999998E-2</v>
      </c>
      <c r="CU470" s="4">
        <v>0.17380000000000001</v>
      </c>
      <c r="CV470" s="4">
        <v>4.6300000000000001E-2</v>
      </c>
      <c r="CW470" s="4">
        <v>-8.5300000000000001E-2</v>
      </c>
      <c r="CX470" s="4">
        <v>-0.27650000000000002</v>
      </c>
      <c r="CY470" s="4">
        <v>-3.2599999999999997E-2</v>
      </c>
      <c r="CZ470" s="4">
        <v>0.18540000000000001</v>
      </c>
      <c r="DA470" s="4">
        <v>2.35E-2</v>
      </c>
      <c r="DB470" s="4">
        <v>0.19539999999999999</v>
      </c>
      <c r="DC470" s="4">
        <v>-7.7799999999999994E-2</v>
      </c>
      <c r="DD470" s="4">
        <v>-3.3599999999999998E-2</v>
      </c>
      <c r="DE470" s="4">
        <v>2.4400000000000002E-2</v>
      </c>
      <c r="DF470" s="4">
        <v>-0.12570000000000001</v>
      </c>
      <c r="DG470" s="4">
        <v>-4.8099999999999997E-2</v>
      </c>
      <c r="DH470" s="4">
        <v>-0.20960000000000001</v>
      </c>
      <c r="DI470" s="4">
        <v>-0.2382</v>
      </c>
      <c r="DJ470" s="4">
        <v>-0.1686</v>
      </c>
      <c r="DK470" s="4">
        <v>-0.1263</v>
      </c>
      <c r="DL470" s="4">
        <v>0.106</v>
      </c>
      <c r="DM470" s="4">
        <v>0.10299999999999999</v>
      </c>
      <c r="DN470" s="4">
        <v>0.10299999999999999</v>
      </c>
    </row>
    <row r="471" spans="1:118" x14ac:dyDescent="0.45">
      <c r="A471" s="3" t="s">
        <v>39</v>
      </c>
      <c r="B471" t="s">
        <v>51</v>
      </c>
      <c r="C471">
        <v>165</v>
      </c>
      <c r="G471">
        <v>1079</v>
      </c>
      <c r="H471">
        <v>1175</v>
      </c>
      <c r="I471">
        <v>1271</v>
      </c>
      <c r="J471">
        <v>1396</v>
      </c>
      <c r="K471">
        <v>1413</v>
      </c>
      <c r="L471">
        <v>1678</v>
      </c>
      <c r="M471">
        <v>1651</v>
      </c>
      <c r="N471">
        <v>1419</v>
      </c>
      <c r="O471">
        <v>1350</v>
      </c>
      <c r="P471">
        <v>1100</v>
      </c>
      <c r="Q471">
        <v>1249</v>
      </c>
      <c r="R471">
        <v>1189</v>
      </c>
      <c r="S471">
        <v>931</v>
      </c>
      <c r="T471">
        <v>896</v>
      </c>
      <c r="U471">
        <v>731</v>
      </c>
      <c r="V471">
        <v>791</v>
      </c>
      <c r="W471">
        <v>994</v>
      </c>
      <c r="X471">
        <v>848</v>
      </c>
      <c r="Y471">
        <v>1003</v>
      </c>
      <c r="Z471">
        <v>842</v>
      </c>
      <c r="AA471">
        <v>983</v>
      </c>
      <c r="AB471">
        <v>1038</v>
      </c>
      <c r="AC471">
        <v>955</v>
      </c>
      <c r="AD471">
        <v>778</v>
      </c>
      <c r="AE471">
        <v>711</v>
      </c>
      <c r="AF471">
        <v>674</v>
      </c>
      <c r="AG471">
        <v>795</v>
      </c>
      <c r="AH471">
        <v>717</v>
      </c>
      <c r="AI471">
        <v>767</v>
      </c>
      <c r="AJ471">
        <v>810</v>
      </c>
      <c r="AK471">
        <v>895</v>
      </c>
      <c r="AL471">
        <v>897</v>
      </c>
      <c r="AM471">
        <v>986</v>
      </c>
      <c r="AN471">
        <v>930</v>
      </c>
      <c r="AO471">
        <v>998</v>
      </c>
      <c r="AP471">
        <v>1040</v>
      </c>
      <c r="AQ471">
        <v>1005</v>
      </c>
      <c r="AR471">
        <v>995</v>
      </c>
      <c r="AS471">
        <v>970</v>
      </c>
      <c r="AT471">
        <v>1059</v>
      </c>
      <c r="AU471">
        <v>1088</v>
      </c>
      <c r="AV471">
        <v>1112</v>
      </c>
      <c r="AW471">
        <v>1108</v>
      </c>
      <c r="AX471">
        <v>1044</v>
      </c>
      <c r="AY471">
        <v>1007</v>
      </c>
      <c r="AZ471">
        <v>901</v>
      </c>
      <c r="BA471">
        <v>758</v>
      </c>
      <c r="BB471">
        <v>687</v>
      </c>
      <c r="BC471">
        <v>587</v>
      </c>
      <c r="BD471">
        <v>553</v>
      </c>
      <c r="BE471">
        <v>604</v>
      </c>
      <c r="BF471">
        <v>768</v>
      </c>
      <c r="BG471">
        <v>720</v>
      </c>
      <c r="BH471">
        <v>810</v>
      </c>
      <c r="BI471">
        <v>822</v>
      </c>
      <c r="BJ471">
        <v>897</v>
      </c>
      <c r="BK471">
        <v>944</v>
      </c>
      <c r="BL471">
        <v>869</v>
      </c>
      <c r="BM471">
        <v>822</v>
      </c>
      <c r="BN471">
        <v>652</v>
      </c>
      <c r="BO471">
        <v>778</v>
      </c>
      <c r="BP471">
        <v>904</v>
      </c>
      <c r="BQ471">
        <v>900</v>
      </c>
      <c r="BR471">
        <v>909</v>
      </c>
      <c r="BS471">
        <v>1009</v>
      </c>
      <c r="BT471">
        <v>1014</v>
      </c>
      <c r="BU471">
        <v>1168</v>
      </c>
      <c r="BV471">
        <v>1326</v>
      </c>
      <c r="BW471">
        <v>1492</v>
      </c>
      <c r="BX471">
        <v>1380</v>
      </c>
      <c r="BY471">
        <v>1467</v>
      </c>
      <c r="BZ471">
        <v>1364</v>
      </c>
      <c r="CA471">
        <v>1617</v>
      </c>
      <c r="CB471">
        <v>1599</v>
      </c>
      <c r="CC471">
        <v>1689</v>
      </c>
      <c r="CD471">
        <v>1556</v>
      </c>
      <c r="CE471">
        <v>1582</v>
      </c>
      <c r="CF471">
        <v>1477</v>
      </c>
      <c r="CG471">
        <v>1552</v>
      </c>
      <c r="CH471">
        <v>1666</v>
      </c>
      <c r="CI471">
        <v>1951</v>
      </c>
      <c r="CJ471">
        <v>1897</v>
      </c>
      <c r="CK471">
        <v>1764</v>
      </c>
      <c r="CL471">
        <v>1841</v>
      </c>
      <c r="CM471">
        <v>2083</v>
      </c>
      <c r="CN471">
        <v>2017</v>
      </c>
      <c r="CO471">
        <v>2113</v>
      </c>
      <c r="CP471">
        <v>2133</v>
      </c>
      <c r="CQ471">
        <v>1819</v>
      </c>
      <c r="CR471">
        <v>1734</v>
      </c>
      <c r="CS471">
        <v>1948</v>
      </c>
      <c r="CT471">
        <v>2302</v>
      </c>
      <c r="CU471">
        <v>2207</v>
      </c>
      <c r="CV471">
        <v>1902</v>
      </c>
      <c r="CW471">
        <v>1871</v>
      </c>
      <c r="CX471">
        <v>1753</v>
      </c>
      <c r="CY471">
        <v>2156</v>
      </c>
      <c r="CZ471">
        <v>2188</v>
      </c>
      <c r="DA471">
        <v>1936</v>
      </c>
      <c r="DB471">
        <v>1999</v>
      </c>
      <c r="DC471">
        <v>1974</v>
      </c>
      <c r="DD471">
        <v>2183</v>
      </c>
      <c r="DE471">
        <v>2038</v>
      </c>
      <c r="DF471">
        <v>1905</v>
      </c>
      <c r="DG471">
        <v>1984</v>
      </c>
      <c r="DH471">
        <v>1838</v>
      </c>
      <c r="DI471">
        <v>1686</v>
      </c>
      <c r="DJ471">
        <v>1712</v>
      </c>
      <c r="DK471">
        <v>1852</v>
      </c>
      <c r="DL471">
        <v>2038</v>
      </c>
      <c r="DM471">
        <v>1868</v>
      </c>
      <c r="DN471">
        <v>2088</v>
      </c>
    </row>
    <row r="472" spans="1:118" x14ac:dyDescent="0.45">
      <c r="A472" s="3" t="s">
        <v>39</v>
      </c>
      <c r="B472" t="s">
        <v>52</v>
      </c>
      <c r="G472">
        <v>14.83</v>
      </c>
      <c r="H472">
        <v>15.27</v>
      </c>
      <c r="I472">
        <v>15.71</v>
      </c>
      <c r="J472">
        <v>17.12</v>
      </c>
      <c r="K472">
        <v>15.22</v>
      </c>
      <c r="L472">
        <v>17.850000000000001</v>
      </c>
      <c r="M472">
        <v>18.66</v>
      </c>
      <c r="N472">
        <v>14.57</v>
      </c>
      <c r="O472">
        <v>14.21</v>
      </c>
      <c r="P472">
        <v>12.09</v>
      </c>
      <c r="Q472">
        <v>14.98</v>
      </c>
      <c r="R472">
        <v>23.91</v>
      </c>
      <c r="S472">
        <v>18.09</v>
      </c>
      <c r="T472">
        <v>19.07</v>
      </c>
      <c r="U472">
        <v>15.55</v>
      </c>
      <c r="V472">
        <v>11.62</v>
      </c>
      <c r="W472">
        <v>41.56</v>
      </c>
      <c r="X472">
        <v>28.91</v>
      </c>
      <c r="Y472">
        <v>85.58</v>
      </c>
      <c r="Z472">
        <v>101.56</v>
      </c>
      <c r="AA472">
        <v>33.78</v>
      </c>
      <c r="AB472">
        <v>37.54</v>
      </c>
      <c r="AC472">
        <v>69</v>
      </c>
      <c r="AD472">
        <v>236.03</v>
      </c>
      <c r="AE472">
        <v>55.26</v>
      </c>
      <c r="AF472">
        <v>145.1</v>
      </c>
      <c r="AG472">
        <v>28.37</v>
      </c>
      <c r="AH472">
        <v>65.510000000000005</v>
      </c>
      <c r="AI472">
        <v>31.45</v>
      </c>
      <c r="AJ472">
        <v>20.62</v>
      </c>
      <c r="AK472">
        <v>15.11</v>
      </c>
      <c r="AL472">
        <v>14.73</v>
      </c>
      <c r="AM472">
        <v>14.5</v>
      </c>
      <c r="AN472">
        <v>12.41</v>
      </c>
      <c r="AO472">
        <v>10.64</v>
      </c>
      <c r="AP472">
        <v>9.49</v>
      </c>
      <c r="AQ472">
        <v>10.54</v>
      </c>
      <c r="AR472">
        <v>10.94</v>
      </c>
      <c r="AS472">
        <v>10.74</v>
      </c>
      <c r="AT472">
        <v>9.6</v>
      </c>
      <c r="AU472">
        <v>8.81</v>
      </c>
      <c r="AV472">
        <v>8.98</v>
      </c>
      <c r="AW472">
        <v>9.7200000000000006</v>
      </c>
      <c r="AX472">
        <v>9.1300000000000008</v>
      </c>
      <c r="AY472">
        <v>9.92</v>
      </c>
      <c r="AZ472">
        <v>9.6300000000000008</v>
      </c>
      <c r="BA472">
        <v>10.33</v>
      </c>
      <c r="BB472">
        <v>83.48</v>
      </c>
      <c r="BC472">
        <v>32.880000000000003</v>
      </c>
      <c r="BD472">
        <v>32.479999999999997</v>
      </c>
      <c r="BE472">
        <v>16.170000000000002</v>
      </c>
      <c r="BF472">
        <v>7.37</v>
      </c>
      <c r="BG472">
        <v>6.67</v>
      </c>
      <c r="BH472">
        <v>7.15</v>
      </c>
      <c r="BI472">
        <v>6.9</v>
      </c>
      <c r="BJ472">
        <v>7.97</v>
      </c>
      <c r="BK472">
        <v>8.89</v>
      </c>
      <c r="BL472">
        <v>8.02</v>
      </c>
      <c r="BM472">
        <v>12.84</v>
      </c>
      <c r="BN472">
        <v>8.76</v>
      </c>
      <c r="BO472">
        <v>7.76</v>
      </c>
      <c r="BP472">
        <v>9.83</v>
      </c>
      <c r="BQ472">
        <v>7.2</v>
      </c>
      <c r="BR472">
        <v>6.8</v>
      </c>
      <c r="BS472">
        <v>7.57</v>
      </c>
      <c r="BT472">
        <v>7.93</v>
      </c>
      <c r="BU472">
        <v>8.26</v>
      </c>
      <c r="BV472">
        <v>10.46</v>
      </c>
      <c r="BW472">
        <v>11.47</v>
      </c>
      <c r="BX472">
        <v>10.48</v>
      </c>
      <c r="BY472">
        <v>11.94</v>
      </c>
      <c r="BZ472">
        <v>10.76</v>
      </c>
      <c r="CA472">
        <v>13.34</v>
      </c>
      <c r="CB472">
        <v>12.76</v>
      </c>
      <c r="CC472">
        <v>14.14</v>
      </c>
      <c r="CD472">
        <v>13.34</v>
      </c>
      <c r="CE472">
        <v>14.45</v>
      </c>
      <c r="CF472">
        <v>15.17</v>
      </c>
      <c r="CG472">
        <v>16.940000000000001</v>
      </c>
      <c r="CH472">
        <v>17.32</v>
      </c>
      <c r="CI472">
        <v>20.54</v>
      </c>
      <c r="CJ472">
        <v>22.4</v>
      </c>
      <c r="CK472">
        <v>23.82</v>
      </c>
      <c r="CL472">
        <v>25.03</v>
      </c>
      <c r="CM472">
        <v>10.58</v>
      </c>
      <c r="CN472">
        <v>10</v>
      </c>
      <c r="CO472">
        <v>10.25</v>
      </c>
      <c r="CP472">
        <v>11.23</v>
      </c>
      <c r="CQ472">
        <v>83.59</v>
      </c>
      <c r="CR472">
        <v>47.54</v>
      </c>
      <c r="CS472">
        <v>14.02</v>
      </c>
      <c r="CT472">
        <v>14.55</v>
      </c>
      <c r="CU472">
        <v>9.76</v>
      </c>
      <c r="CV472">
        <v>8.84</v>
      </c>
      <c r="CW472">
        <v>14.12</v>
      </c>
      <c r="CX472">
        <v>11.66</v>
      </c>
      <c r="CY472">
        <v>13.06</v>
      </c>
      <c r="CZ472">
        <v>11.62</v>
      </c>
      <c r="DA472">
        <v>9.1199999999999992</v>
      </c>
      <c r="DB472">
        <v>11</v>
      </c>
      <c r="DC472">
        <v>9.42</v>
      </c>
      <c r="DD472">
        <v>11.43</v>
      </c>
      <c r="DE472">
        <v>15.82</v>
      </c>
      <c r="DF472">
        <v>13.8</v>
      </c>
      <c r="DG472">
        <v>77.19</v>
      </c>
      <c r="DH472">
        <v>224.13</v>
      </c>
      <c r="DI472">
        <v>-484.57</v>
      </c>
      <c r="DJ472">
        <v>-107.14</v>
      </c>
      <c r="DK472">
        <v>29.67</v>
      </c>
      <c r="DL472">
        <v>23.3</v>
      </c>
      <c r="DM472">
        <v>16.399999999999999</v>
      </c>
      <c r="DN472">
        <v>18.79</v>
      </c>
    </row>
    <row r="473" spans="1:118" x14ac:dyDescent="0.45">
      <c r="A473" s="3" t="s">
        <v>39</v>
      </c>
      <c r="B473" t="s">
        <v>53</v>
      </c>
      <c r="G473">
        <v>1.36</v>
      </c>
      <c r="H473">
        <v>1.47</v>
      </c>
      <c r="I473">
        <v>1.57</v>
      </c>
      <c r="J473">
        <v>1.73</v>
      </c>
      <c r="K473">
        <v>1.7</v>
      </c>
      <c r="L473">
        <v>2.0299999999999998</v>
      </c>
      <c r="M473">
        <v>1.98</v>
      </c>
      <c r="N473">
        <v>1.65</v>
      </c>
      <c r="O473">
        <v>1.56</v>
      </c>
      <c r="P473">
        <v>1.25</v>
      </c>
      <c r="Q473">
        <v>1.46</v>
      </c>
      <c r="R473">
        <v>1.38</v>
      </c>
      <c r="S473">
        <v>1.04</v>
      </c>
      <c r="T473">
        <v>0.99</v>
      </c>
      <c r="U473">
        <v>0.78</v>
      </c>
      <c r="V473">
        <v>0.84</v>
      </c>
      <c r="W473">
        <v>1.1100000000000001</v>
      </c>
      <c r="X473">
        <v>0.91</v>
      </c>
      <c r="Y473">
        <v>1.1100000000000001</v>
      </c>
      <c r="Z473">
        <v>0.9</v>
      </c>
      <c r="AA473">
        <v>1.07</v>
      </c>
      <c r="AB473">
        <v>1.1399999999999999</v>
      </c>
      <c r="AC473">
        <v>0.98</v>
      </c>
      <c r="AD473">
        <v>0.79</v>
      </c>
      <c r="AE473">
        <v>0.81</v>
      </c>
      <c r="AF473">
        <v>0.73</v>
      </c>
      <c r="AG473">
        <v>0.85</v>
      </c>
      <c r="AH473">
        <v>0.75</v>
      </c>
      <c r="AI473">
        <v>0.7</v>
      </c>
      <c r="AJ473">
        <v>0.77</v>
      </c>
      <c r="AK473">
        <v>0.85</v>
      </c>
      <c r="AL473">
        <v>0.85</v>
      </c>
      <c r="AM473">
        <v>0.93</v>
      </c>
      <c r="AN473">
        <v>0.87</v>
      </c>
      <c r="AO473">
        <v>0.91</v>
      </c>
      <c r="AP473">
        <v>0.97</v>
      </c>
      <c r="AQ473">
        <v>0.93</v>
      </c>
      <c r="AR473">
        <v>0.92</v>
      </c>
      <c r="AS473">
        <v>0.84</v>
      </c>
      <c r="AT473">
        <v>0.94</v>
      </c>
      <c r="AU473">
        <v>0.98</v>
      </c>
      <c r="AV473">
        <v>0.99</v>
      </c>
      <c r="AW473">
        <v>1.02</v>
      </c>
      <c r="AX473">
        <v>0.94</v>
      </c>
      <c r="AY473">
        <v>0.93</v>
      </c>
      <c r="AZ473">
        <v>0.8</v>
      </c>
      <c r="BA473">
        <v>0.65</v>
      </c>
      <c r="BB473">
        <v>0.6</v>
      </c>
      <c r="BC473">
        <v>0.43</v>
      </c>
      <c r="BD473">
        <v>0.39</v>
      </c>
      <c r="BE473">
        <v>0.45</v>
      </c>
      <c r="BF473">
        <v>0.59</v>
      </c>
      <c r="BG473">
        <v>0.52</v>
      </c>
      <c r="BH473">
        <v>0.62</v>
      </c>
      <c r="BI473">
        <v>0.62</v>
      </c>
      <c r="BJ473">
        <v>0.72</v>
      </c>
      <c r="BK473">
        <v>0.73</v>
      </c>
      <c r="BL473">
        <v>0.68</v>
      </c>
      <c r="BM473">
        <v>0.64</v>
      </c>
      <c r="BN473">
        <v>0.46</v>
      </c>
      <c r="BO473">
        <v>0.55000000000000004</v>
      </c>
      <c r="BP473">
        <v>0.7</v>
      </c>
      <c r="BQ473">
        <v>0.69</v>
      </c>
      <c r="BR473">
        <v>0.71</v>
      </c>
      <c r="BS473">
        <v>0.78</v>
      </c>
      <c r="BT473">
        <v>0.81</v>
      </c>
      <c r="BU473">
        <v>0.94</v>
      </c>
      <c r="BV473">
        <v>1.1000000000000001</v>
      </c>
      <c r="BW473">
        <v>1.23</v>
      </c>
      <c r="BX473">
        <v>1.1299999999999999</v>
      </c>
      <c r="BY473">
        <v>1.23</v>
      </c>
      <c r="BZ473">
        <v>1.1100000000000001</v>
      </c>
      <c r="CA473">
        <v>1.31</v>
      </c>
      <c r="CB473">
        <v>1.31</v>
      </c>
      <c r="CC473">
        <v>1.4</v>
      </c>
      <c r="CD473">
        <v>1.27</v>
      </c>
      <c r="CE473">
        <v>1.25</v>
      </c>
      <c r="CF473">
        <v>1.18</v>
      </c>
      <c r="CG473">
        <v>1.24</v>
      </c>
      <c r="CH473">
        <v>1.31</v>
      </c>
      <c r="CI473">
        <v>1.52</v>
      </c>
      <c r="CJ473">
        <v>1.45</v>
      </c>
      <c r="CK473">
        <v>1.33</v>
      </c>
      <c r="CL473">
        <v>1.39</v>
      </c>
      <c r="CM473">
        <v>1.53</v>
      </c>
      <c r="CN473">
        <v>1.48</v>
      </c>
      <c r="CO473">
        <v>1.53</v>
      </c>
      <c r="CP473">
        <v>1.51</v>
      </c>
      <c r="CQ473">
        <v>1.29</v>
      </c>
      <c r="CR473">
        <v>1.19</v>
      </c>
      <c r="CS473">
        <v>1.22</v>
      </c>
      <c r="CT473">
        <v>1.38</v>
      </c>
      <c r="CU473">
        <v>1.26</v>
      </c>
      <c r="CV473">
        <v>1.06</v>
      </c>
      <c r="CW473">
        <v>1.18</v>
      </c>
      <c r="CX473">
        <v>1.08</v>
      </c>
      <c r="CY473">
        <v>1.33</v>
      </c>
      <c r="CZ473">
        <v>1.35</v>
      </c>
      <c r="DA473">
        <v>1.1399999999999999</v>
      </c>
      <c r="DB473">
        <v>1.22</v>
      </c>
      <c r="DC473">
        <v>1.21</v>
      </c>
      <c r="DD473">
        <v>1.28</v>
      </c>
      <c r="DE473">
        <v>1.18</v>
      </c>
      <c r="DF473">
        <v>1.06</v>
      </c>
      <c r="DG473">
        <v>1.1100000000000001</v>
      </c>
      <c r="DH473">
        <v>0.98</v>
      </c>
      <c r="DI473">
        <v>0.87</v>
      </c>
      <c r="DJ473">
        <v>0.84</v>
      </c>
      <c r="DK473">
        <v>0.9</v>
      </c>
      <c r="DL473">
        <v>0.99</v>
      </c>
      <c r="DM473">
        <v>0.86</v>
      </c>
      <c r="DN473">
        <v>0.98</v>
      </c>
    </row>
    <row r="474" spans="1:118" x14ac:dyDescent="0.45">
      <c r="A474" s="3" t="s">
        <v>39</v>
      </c>
      <c r="B474" t="s">
        <v>54</v>
      </c>
      <c r="G474">
        <v>1.98</v>
      </c>
      <c r="H474">
        <v>2.2400000000000002</v>
      </c>
      <c r="I474">
        <v>2.44</v>
      </c>
      <c r="J474">
        <v>2.56</v>
      </c>
      <c r="K474">
        <v>2.5099999999999998</v>
      </c>
      <c r="L474">
        <v>3.04</v>
      </c>
      <c r="M474">
        <v>3.12</v>
      </c>
      <c r="N474">
        <v>2.5299999999999998</v>
      </c>
      <c r="O474">
        <v>2.44</v>
      </c>
      <c r="P474">
        <v>2.04</v>
      </c>
      <c r="Q474">
        <v>2.58</v>
      </c>
      <c r="R474">
        <v>2.59</v>
      </c>
      <c r="S474">
        <v>2.0099999999999998</v>
      </c>
      <c r="T474">
        <v>1.87</v>
      </c>
      <c r="U474">
        <v>1.53</v>
      </c>
      <c r="V474">
        <v>1.58</v>
      </c>
      <c r="W474">
        <v>2.02</v>
      </c>
      <c r="X474">
        <v>1.53</v>
      </c>
      <c r="Y474">
        <v>1.97</v>
      </c>
      <c r="Z474">
        <v>1.48</v>
      </c>
      <c r="AA474">
        <v>1.88</v>
      </c>
      <c r="AB474">
        <v>2.09</v>
      </c>
      <c r="AC474">
        <v>1.74</v>
      </c>
      <c r="AD474">
        <v>1.23</v>
      </c>
      <c r="AE474">
        <v>1.18</v>
      </c>
      <c r="AF474">
        <v>1.03</v>
      </c>
      <c r="AG474">
        <v>1.17</v>
      </c>
      <c r="AH474">
        <v>1.1599999999999999</v>
      </c>
      <c r="AI474">
        <v>1.1299999999999999</v>
      </c>
      <c r="AJ474">
        <v>1.17</v>
      </c>
      <c r="AK474">
        <v>1.48</v>
      </c>
      <c r="AL474">
        <v>1.38</v>
      </c>
      <c r="AM474">
        <v>1.42</v>
      </c>
      <c r="AN474">
        <v>1.36</v>
      </c>
      <c r="AO474">
        <v>1.27</v>
      </c>
      <c r="AP474">
        <v>1.45</v>
      </c>
      <c r="AQ474">
        <v>1.4</v>
      </c>
      <c r="AR474">
        <v>1.46</v>
      </c>
      <c r="AS474">
        <v>1.35</v>
      </c>
      <c r="AT474">
        <v>1.34</v>
      </c>
      <c r="AU474">
        <v>1.32</v>
      </c>
      <c r="AV474">
        <v>1.31</v>
      </c>
      <c r="AW474">
        <v>1.41</v>
      </c>
      <c r="AX474">
        <v>1.25</v>
      </c>
      <c r="AY474">
        <v>1.18</v>
      </c>
      <c r="AZ474">
        <v>1.1100000000000001</v>
      </c>
      <c r="BA474">
        <v>0.96</v>
      </c>
      <c r="BB474">
        <v>1.0900000000000001</v>
      </c>
      <c r="BC474">
        <v>0.8</v>
      </c>
      <c r="BD474">
        <v>0.74</v>
      </c>
      <c r="BE474">
        <v>0.7</v>
      </c>
      <c r="BF474">
        <v>0.75</v>
      </c>
      <c r="BG474">
        <v>0.68</v>
      </c>
      <c r="BH474">
        <v>0.76</v>
      </c>
      <c r="BI474">
        <v>0.69</v>
      </c>
      <c r="BJ474">
        <v>0.72</v>
      </c>
      <c r="BK474">
        <v>0.81</v>
      </c>
      <c r="BL474">
        <v>0.74</v>
      </c>
      <c r="BM474">
        <v>0.67</v>
      </c>
      <c r="BN474">
        <v>0.43</v>
      </c>
      <c r="BO474">
        <v>0.52</v>
      </c>
      <c r="BP474">
        <v>0.65</v>
      </c>
      <c r="BQ474">
        <v>0.61</v>
      </c>
      <c r="BR474">
        <v>0.57999999999999996</v>
      </c>
      <c r="BS474">
        <v>0.63</v>
      </c>
      <c r="BT474">
        <v>0.66</v>
      </c>
      <c r="BU474">
        <v>0.88</v>
      </c>
      <c r="BV474">
        <v>1.04</v>
      </c>
      <c r="BW474">
        <v>1.1599999999999999</v>
      </c>
      <c r="BX474">
        <v>0.98</v>
      </c>
      <c r="BY474">
        <v>0.99</v>
      </c>
      <c r="BZ474">
        <v>0.91</v>
      </c>
      <c r="CA474">
        <v>1.04</v>
      </c>
      <c r="CB474">
        <v>1</v>
      </c>
      <c r="CC474">
        <v>1.1499999999999999</v>
      </c>
      <c r="CD474">
        <v>1.05</v>
      </c>
      <c r="CE474">
        <v>1.07</v>
      </c>
      <c r="CF474">
        <v>0.96</v>
      </c>
      <c r="CG474">
        <v>0.96</v>
      </c>
      <c r="CH474">
        <v>1.02</v>
      </c>
      <c r="CI474">
        <v>1.33</v>
      </c>
      <c r="CJ474">
        <v>1.25</v>
      </c>
      <c r="CK474">
        <v>1.1299999999999999</v>
      </c>
      <c r="CL474">
        <v>1.1499999999999999</v>
      </c>
      <c r="CM474">
        <v>1.19</v>
      </c>
      <c r="CN474">
        <v>1.24</v>
      </c>
      <c r="CO474">
        <v>1.35</v>
      </c>
      <c r="CP474">
        <v>1.41</v>
      </c>
      <c r="CQ474">
        <v>1.19</v>
      </c>
      <c r="CR474">
        <v>1.01</v>
      </c>
      <c r="CS474">
        <v>1.1100000000000001</v>
      </c>
      <c r="CT474">
        <v>1.21</v>
      </c>
      <c r="CU474">
        <v>1.1499999999999999</v>
      </c>
      <c r="CV474">
        <v>1.02</v>
      </c>
      <c r="CW474">
        <v>0.93</v>
      </c>
      <c r="CX474">
        <v>0.81</v>
      </c>
      <c r="CY474">
        <v>0.97</v>
      </c>
      <c r="CZ474">
        <v>1.06</v>
      </c>
      <c r="DA474">
        <v>0.86</v>
      </c>
      <c r="DB474">
        <v>0.92</v>
      </c>
      <c r="DC474">
        <v>0.89</v>
      </c>
      <c r="DD474">
        <v>1.1299999999999999</v>
      </c>
      <c r="DE474">
        <v>1.26</v>
      </c>
      <c r="DF474">
        <v>1.34</v>
      </c>
      <c r="DG474">
        <v>1.39</v>
      </c>
      <c r="DH474">
        <v>1.2</v>
      </c>
      <c r="DI474">
        <v>1.1000000000000001</v>
      </c>
      <c r="DJ474">
        <v>1.1399999999999999</v>
      </c>
      <c r="DK474">
        <v>1.1399999999999999</v>
      </c>
      <c r="DL474">
        <v>1.25</v>
      </c>
      <c r="DM474">
        <v>1.1100000000000001</v>
      </c>
      <c r="DN474">
        <v>1.25</v>
      </c>
    </row>
    <row r="475" spans="1:118" x14ac:dyDescent="0.45">
      <c r="A475" s="3" t="s">
        <v>39</v>
      </c>
      <c r="B475" t="s">
        <v>55</v>
      </c>
      <c r="G475">
        <v>6.89</v>
      </c>
      <c r="H475">
        <v>9.2899999999999991</v>
      </c>
      <c r="I475">
        <v>10.62</v>
      </c>
      <c r="J475">
        <v>11.27</v>
      </c>
      <c r="K475">
        <v>12.18</v>
      </c>
      <c r="L475">
        <v>10.94</v>
      </c>
      <c r="M475">
        <v>11.68</v>
      </c>
      <c r="N475">
        <v>10.42</v>
      </c>
      <c r="O475">
        <v>9.41</v>
      </c>
      <c r="P475">
        <v>8.1999999999999993</v>
      </c>
      <c r="Q475">
        <v>8.5399999999999991</v>
      </c>
      <c r="R475">
        <v>7.32</v>
      </c>
      <c r="S475">
        <v>5.44</v>
      </c>
      <c r="T475">
        <v>5.22</v>
      </c>
      <c r="U475">
        <v>4.46</v>
      </c>
      <c r="V475">
        <v>4.7300000000000004</v>
      </c>
      <c r="W475">
        <v>6.97</v>
      </c>
      <c r="X475">
        <v>5.96</v>
      </c>
      <c r="Y475">
        <v>6.12</v>
      </c>
      <c r="Z475">
        <v>5.36</v>
      </c>
      <c r="AA475">
        <v>5.81</v>
      </c>
      <c r="AB475">
        <v>6.22</v>
      </c>
      <c r="AC475">
        <v>5.37</v>
      </c>
      <c r="AD475">
        <v>4.04</v>
      </c>
      <c r="AE475">
        <v>4.0599999999999996</v>
      </c>
      <c r="AF475">
        <v>4.0599999999999996</v>
      </c>
      <c r="AG475">
        <v>4.8099999999999996</v>
      </c>
      <c r="AH475">
        <v>4.03</v>
      </c>
      <c r="AI475">
        <v>4.9000000000000004</v>
      </c>
      <c r="AJ475">
        <v>4.0199999999999996</v>
      </c>
      <c r="AK475">
        <v>4.13</v>
      </c>
      <c r="AL475">
        <v>4.5999999999999996</v>
      </c>
      <c r="AM475">
        <v>4.88</v>
      </c>
      <c r="AN475">
        <v>4.6399999999999997</v>
      </c>
      <c r="AO475">
        <v>4.8600000000000003</v>
      </c>
      <c r="AP475">
        <v>4.54</v>
      </c>
      <c r="AQ475">
        <v>4.93</v>
      </c>
      <c r="AR475">
        <v>5.07</v>
      </c>
      <c r="AS475">
        <v>4.5999999999999996</v>
      </c>
      <c r="AT475">
        <v>5.74</v>
      </c>
      <c r="AU475">
        <v>4.68</v>
      </c>
      <c r="AV475">
        <v>4.4800000000000004</v>
      </c>
      <c r="AW475">
        <v>4.78</v>
      </c>
      <c r="AX475">
        <v>4.3099999999999996</v>
      </c>
      <c r="AY475">
        <v>4.07</v>
      </c>
      <c r="AZ475">
        <v>4.0599999999999996</v>
      </c>
      <c r="BA475">
        <v>3.31</v>
      </c>
      <c r="BB475">
        <v>2.94</v>
      </c>
      <c r="BC475">
        <v>2.2000000000000002</v>
      </c>
      <c r="BD475">
        <v>2.0099999999999998</v>
      </c>
      <c r="BE475">
        <v>2.2599999999999998</v>
      </c>
      <c r="BF475">
        <v>3.35</v>
      </c>
      <c r="BG475">
        <v>2.74</v>
      </c>
      <c r="BH475">
        <v>3.24</v>
      </c>
      <c r="BI475">
        <v>3.34</v>
      </c>
      <c r="BJ475">
        <v>4.04</v>
      </c>
      <c r="BK475">
        <v>4.5199999999999996</v>
      </c>
      <c r="BL475">
        <v>4.26</v>
      </c>
      <c r="BM475">
        <v>5.44</v>
      </c>
      <c r="BN475">
        <v>4.34</v>
      </c>
      <c r="BO475">
        <v>4.72</v>
      </c>
      <c r="BP475">
        <v>5.66</v>
      </c>
      <c r="BQ475">
        <v>4.33</v>
      </c>
      <c r="BR475">
        <v>3.75</v>
      </c>
      <c r="BS475">
        <v>3.87</v>
      </c>
      <c r="BT475">
        <v>4.43</v>
      </c>
      <c r="BU475">
        <v>5</v>
      </c>
      <c r="BV475">
        <v>5.57</v>
      </c>
      <c r="BW475">
        <v>6.18</v>
      </c>
      <c r="BX475">
        <v>5.24</v>
      </c>
      <c r="BY475">
        <v>5.57</v>
      </c>
      <c r="BZ475">
        <v>5.29</v>
      </c>
      <c r="CA475">
        <v>6.27</v>
      </c>
      <c r="CB475">
        <v>5.95</v>
      </c>
      <c r="CC475">
        <v>7.06</v>
      </c>
      <c r="CD475">
        <v>6.34</v>
      </c>
      <c r="CE475">
        <v>6.5</v>
      </c>
      <c r="CF475">
        <v>5.8</v>
      </c>
      <c r="CG475">
        <v>6.02</v>
      </c>
      <c r="CH475">
        <v>6.91</v>
      </c>
      <c r="CI475">
        <v>8.14</v>
      </c>
      <c r="CJ475">
        <v>8.1199999999999992</v>
      </c>
      <c r="CK475">
        <v>6.13</v>
      </c>
      <c r="CL475">
        <v>5.64</v>
      </c>
      <c r="CM475">
        <v>6.99</v>
      </c>
      <c r="CN475">
        <v>6.81</v>
      </c>
      <c r="CO475">
        <v>7.2</v>
      </c>
      <c r="CP475">
        <v>7.77</v>
      </c>
      <c r="CQ475">
        <v>7.63</v>
      </c>
      <c r="CR475">
        <v>5.69</v>
      </c>
      <c r="CS475">
        <v>11.25</v>
      </c>
      <c r="CT475">
        <v>10.01</v>
      </c>
      <c r="CU475">
        <v>14.1</v>
      </c>
      <c r="CV475">
        <v>16.739999999999998</v>
      </c>
      <c r="CW475">
        <v>7.76</v>
      </c>
      <c r="CX475">
        <v>7.34</v>
      </c>
      <c r="CY475">
        <v>6.7</v>
      </c>
      <c r="CZ475">
        <v>5.69</v>
      </c>
      <c r="DA475">
        <v>7.36</v>
      </c>
      <c r="DB475">
        <v>9.6999999999999993</v>
      </c>
      <c r="DC475">
        <v>7.84</v>
      </c>
      <c r="DD475">
        <v>10.91</v>
      </c>
      <c r="DE475">
        <v>9.4499999999999993</v>
      </c>
      <c r="DF475">
        <v>10.119999999999999</v>
      </c>
      <c r="DG475">
        <v>8.91</v>
      </c>
      <c r="DH475">
        <v>8.43</v>
      </c>
      <c r="DI475">
        <v>4.9400000000000004</v>
      </c>
      <c r="DJ475">
        <v>4.71</v>
      </c>
      <c r="DK475">
        <v>4.42</v>
      </c>
      <c r="DL475">
        <v>5.21</v>
      </c>
      <c r="DM475">
        <v>5.08</v>
      </c>
      <c r="DN475">
        <v>5.74</v>
      </c>
    </row>
    <row r="476" spans="1:118" x14ac:dyDescent="0.45">
      <c r="A476" s="3" t="s">
        <v>39</v>
      </c>
      <c r="B476" t="s">
        <v>56</v>
      </c>
      <c r="G476">
        <v>6.89</v>
      </c>
      <c r="H476">
        <v>9.2899999999999991</v>
      </c>
      <c r="I476">
        <v>10.62</v>
      </c>
      <c r="J476">
        <v>11.27</v>
      </c>
      <c r="K476">
        <v>12.18</v>
      </c>
      <c r="L476">
        <v>10.94</v>
      </c>
      <c r="M476">
        <v>11.68</v>
      </c>
      <c r="N476">
        <v>10.42</v>
      </c>
      <c r="O476">
        <v>9.41</v>
      </c>
      <c r="P476">
        <v>8.1999999999999993</v>
      </c>
      <c r="Q476">
        <v>8.5399999999999991</v>
      </c>
      <c r="R476">
        <v>7.32</v>
      </c>
      <c r="S476">
        <v>5.44</v>
      </c>
      <c r="T476">
        <v>5.22</v>
      </c>
      <c r="U476">
        <v>4.46</v>
      </c>
      <c r="V476">
        <v>4.7300000000000004</v>
      </c>
      <c r="W476">
        <v>6.97</v>
      </c>
      <c r="X476">
        <v>5.96</v>
      </c>
      <c r="Y476">
        <v>6.12</v>
      </c>
      <c r="Z476">
        <v>5.36</v>
      </c>
      <c r="AA476">
        <v>5.81</v>
      </c>
      <c r="AB476">
        <v>6.22</v>
      </c>
      <c r="AC476">
        <v>5.37</v>
      </c>
      <c r="AD476">
        <v>4.04</v>
      </c>
      <c r="AE476">
        <v>4.0599999999999996</v>
      </c>
      <c r="AF476">
        <v>4.0599999999999996</v>
      </c>
      <c r="AG476">
        <v>4.8099999999999996</v>
      </c>
      <c r="AH476">
        <v>4.03</v>
      </c>
      <c r="AI476">
        <v>4.9000000000000004</v>
      </c>
      <c r="AJ476">
        <v>4.0199999999999996</v>
      </c>
      <c r="AK476">
        <v>4.13</v>
      </c>
      <c r="AL476">
        <v>4.5999999999999996</v>
      </c>
      <c r="AM476">
        <v>4.88</v>
      </c>
      <c r="AN476">
        <v>4.6399999999999997</v>
      </c>
      <c r="AO476">
        <v>4.8600000000000003</v>
      </c>
      <c r="AP476">
        <v>4.54</v>
      </c>
      <c r="AQ476">
        <v>4.93</v>
      </c>
      <c r="AR476">
        <v>5.07</v>
      </c>
      <c r="AS476">
        <v>4.5999999999999996</v>
      </c>
      <c r="AT476">
        <v>5.74</v>
      </c>
      <c r="AU476">
        <v>4.68</v>
      </c>
      <c r="AV476">
        <v>4.4800000000000004</v>
      </c>
      <c r="AW476">
        <v>4.78</v>
      </c>
      <c r="AX476">
        <v>4.3099999999999996</v>
      </c>
      <c r="AY476">
        <v>4.07</v>
      </c>
      <c r="AZ476">
        <v>4.0599999999999996</v>
      </c>
      <c r="BA476">
        <v>3.31</v>
      </c>
      <c r="BB476">
        <v>2.94</v>
      </c>
      <c r="BC476">
        <v>2.2000000000000002</v>
      </c>
      <c r="BD476">
        <v>2.0099999999999998</v>
      </c>
      <c r="BE476">
        <v>2.2599999999999998</v>
      </c>
      <c r="BF476">
        <v>3.35</v>
      </c>
      <c r="BG476">
        <v>2.74</v>
      </c>
      <c r="BH476">
        <v>3.24</v>
      </c>
      <c r="BI476">
        <v>3.34</v>
      </c>
      <c r="BJ476">
        <v>4.04</v>
      </c>
      <c r="BK476">
        <v>4.5199999999999996</v>
      </c>
      <c r="BL476">
        <v>4.26</v>
      </c>
      <c r="BM476">
        <v>5.44</v>
      </c>
      <c r="BN476">
        <v>4.34</v>
      </c>
      <c r="BO476">
        <v>4.72</v>
      </c>
      <c r="BP476">
        <v>5.66</v>
      </c>
      <c r="BQ476">
        <v>4.33</v>
      </c>
      <c r="BR476">
        <v>3.75</v>
      </c>
      <c r="BS476">
        <v>3.87</v>
      </c>
      <c r="BT476">
        <v>4.43</v>
      </c>
      <c r="BU476">
        <v>5</v>
      </c>
      <c r="BV476">
        <v>5.57</v>
      </c>
      <c r="BW476">
        <v>6.18</v>
      </c>
      <c r="BX476">
        <v>5.24</v>
      </c>
      <c r="BY476">
        <v>5.57</v>
      </c>
      <c r="BZ476">
        <v>5.29</v>
      </c>
      <c r="CA476">
        <v>6.27</v>
      </c>
      <c r="CB476">
        <v>5.95</v>
      </c>
      <c r="CC476">
        <v>7.06</v>
      </c>
      <c r="CD476">
        <v>6.34</v>
      </c>
      <c r="CE476">
        <v>6.5</v>
      </c>
      <c r="CF476">
        <v>5.8</v>
      </c>
      <c r="CG476">
        <v>6.02</v>
      </c>
      <c r="CH476">
        <v>6.91</v>
      </c>
      <c r="CI476">
        <v>8.14</v>
      </c>
      <c r="CJ476">
        <v>8.1199999999999992</v>
      </c>
      <c r="CK476">
        <v>6.13</v>
      </c>
      <c r="CL476">
        <v>5.64</v>
      </c>
      <c r="CM476">
        <v>6.99</v>
      </c>
      <c r="CN476">
        <v>6.81</v>
      </c>
      <c r="CO476">
        <v>7.2</v>
      </c>
      <c r="CP476">
        <v>7.77</v>
      </c>
      <c r="CQ476">
        <v>7.63</v>
      </c>
      <c r="CR476">
        <v>5.69</v>
      </c>
      <c r="CS476">
        <v>11.25</v>
      </c>
      <c r="CT476">
        <v>10.01</v>
      </c>
      <c r="CU476">
        <v>14.1</v>
      </c>
      <c r="CV476">
        <v>16.739999999999998</v>
      </c>
      <c r="CW476">
        <v>7.76</v>
      </c>
      <c r="CX476">
        <v>7.34</v>
      </c>
      <c r="CY476">
        <v>6.7</v>
      </c>
      <c r="CZ476">
        <v>5.69</v>
      </c>
      <c r="DA476">
        <v>7.36</v>
      </c>
      <c r="DB476">
        <v>9.6999999999999993</v>
      </c>
      <c r="DC476">
        <v>7.84</v>
      </c>
      <c r="DD476">
        <v>10.91</v>
      </c>
      <c r="DE476">
        <v>9.4499999999999993</v>
      </c>
      <c r="DF476">
        <v>10.119999999999999</v>
      </c>
      <c r="DG476">
        <v>8.91</v>
      </c>
      <c r="DH476">
        <v>8.43</v>
      </c>
      <c r="DI476">
        <v>4.9400000000000004</v>
      </c>
      <c r="DJ476">
        <v>4.71</v>
      </c>
      <c r="DK476">
        <v>4.42</v>
      </c>
      <c r="DL476">
        <v>5.21</v>
      </c>
      <c r="DM476">
        <v>5.08</v>
      </c>
      <c r="DN476">
        <v>5.74</v>
      </c>
    </row>
    <row r="477" spans="1:118" x14ac:dyDescent="0.45">
      <c r="A477" s="3" t="s">
        <v>39</v>
      </c>
      <c r="B477" t="s">
        <v>57</v>
      </c>
      <c r="C477">
        <v>0.37</v>
      </c>
      <c r="G477">
        <v>0.28000000000000003</v>
      </c>
      <c r="H477">
        <v>0.28999999999999998</v>
      </c>
      <c r="I477">
        <v>0.3</v>
      </c>
      <c r="J477">
        <v>0.28999999999999998</v>
      </c>
      <c r="K477">
        <v>0.28000000000000003</v>
      </c>
      <c r="L477">
        <v>0.28000000000000003</v>
      </c>
      <c r="M477">
        <v>0.3</v>
      </c>
      <c r="N477">
        <v>0.28000000000000003</v>
      </c>
      <c r="O477">
        <v>0.3</v>
      </c>
      <c r="P477">
        <v>0.32</v>
      </c>
      <c r="Q477">
        <v>0.34</v>
      </c>
      <c r="R477">
        <v>0.36</v>
      </c>
      <c r="S477">
        <v>0.37</v>
      </c>
      <c r="T477">
        <v>0.36</v>
      </c>
      <c r="U477">
        <v>0.37</v>
      </c>
      <c r="V477">
        <v>0.35</v>
      </c>
      <c r="W477">
        <v>0.35</v>
      </c>
      <c r="X477">
        <v>0.32</v>
      </c>
      <c r="Y477">
        <v>0.33</v>
      </c>
      <c r="Z477">
        <v>0.31</v>
      </c>
      <c r="AA477">
        <v>0.33</v>
      </c>
      <c r="AB477">
        <v>0.35</v>
      </c>
      <c r="AC477">
        <v>0.48</v>
      </c>
      <c r="AD477">
        <v>0.39</v>
      </c>
      <c r="AE477">
        <v>0.27</v>
      </c>
      <c r="AF477">
        <v>0.27</v>
      </c>
      <c r="AG477">
        <v>0.25</v>
      </c>
      <c r="AH477">
        <v>0.27</v>
      </c>
      <c r="AI477">
        <v>0.32</v>
      </c>
      <c r="AJ477">
        <v>0.28999999999999998</v>
      </c>
      <c r="AK477">
        <v>0.34</v>
      </c>
      <c r="AL477">
        <v>0.31</v>
      </c>
      <c r="AM477">
        <v>0.28999999999999998</v>
      </c>
      <c r="AN477">
        <v>0.3</v>
      </c>
      <c r="AO477">
        <v>0.3</v>
      </c>
      <c r="AP477">
        <v>0.33</v>
      </c>
      <c r="AQ477">
        <v>0.33</v>
      </c>
      <c r="AR477">
        <v>0.34</v>
      </c>
      <c r="AS477">
        <v>0.45</v>
      </c>
      <c r="AT477">
        <v>0.38</v>
      </c>
      <c r="AU477">
        <v>0.35</v>
      </c>
      <c r="AV477">
        <v>0.34</v>
      </c>
      <c r="AW477">
        <v>0.31</v>
      </c>
      <c r="AX477">
        <v>0.28999999999999998</v>
      </c>
      <c r="AY477">
        <v>0.28999999999999998</v>
      </c>
      <c r="AZ477">
        <v>0.31</v>
      </c>
      <c r="BA477">
        <v>0.34</v>
      </c>
      <c r="BB477">
        <v>0.43</v>
      </c>
      <c r="BC477">
        <v>0.53</v>
      </c>
      <c r="BD477">
        <v>0.53</v>
      </c>
      <c r="BE477">
        <v>0.42</v>
      </c>
      <c r="BF477">
        <v>0.33</v>
      </c>
      <c r="BG477">
        <v>0.33</v>
      </c>
      <c r="BH477">
        <v>0.31</v>
      </c>
      <c r="BI477">
        <v>0.27</v>
      </c>
      <c r="BJ477">
        <v>0.24</v>
      </c>
      <c r="BK477">
        <v>0.27</v>
      </c>
      <c r="BL477">
        <v>0.26</v>
      </c>
      <c r="BM477">
        <v>0.25</v>
      </c>
      <c r="BN477">
        <v>0.23</v>
      </c>
      <c r="BO477">
        <v>0.23</v>
      </c>
      <c r="BP477">
        <v>0.22</v>
      </c>
      <c r="BQ477">
        <v>0.21</v>
      </c>
      <c r="BR477">
        <v>0.19</v>
      </c>
      <c r="BS477">
        <v>0.19</v>
      </c>
      <c r="BT477">
        <v>0.19</v>
      </c>
      <c r="BU477">
        <v>0.21</v>
      </c>
      <c r="BV477">
        <v>0.22</v>
      </c>
      <c r="BW477">
        <v>0.22</v>
      </c>
      <c r="BX477">
        <v>0.2</v>
      </c>
      <c r="BY477">
        <v>0.19</v>
      </c>
      <c r="BZ477">
        <v>0.18</v>
      </c>
      <c r="CA477">
        <v>0.18</v>
      </c>
      <c r="CB477">
        <v>0.17</v>
      </c>
      <c r="CC477">
        <v>0.18</v>
      </c>
      <c r="CD477">
        <v>0.18</v>
      </c>
      <c r="CE477">
        <v>0.2</v>
      </c>
      <c r="CF477">
        <v>0.18</v>
      </c>
      <c r="CG477">
        <v>0.17</v>
      </c>
      <c r="CH477">
        <v>0.17</v>
      </c>
      <c r="CI477">
        <v>0.19</v>
      </c>
      <c r="CJ477">
        <v>0.19</v>
      </c>
      <c r="CK477">
        <v>0.18</v>
      </c>
      <c r="CL477">
        <v>0.18</v>
      </c>
      <c r="CM477">
        <v>0.2</v>
      </c>
      <c r="CN477">
        <v>0.21</v>
      </c>
      <c r="CO477">
        <v>0.22</v>
      </c>
      <c r="CP477">
        <v>0.23</v>
      </c>
      <c r="CQ477">
        <v>0.23</v>
      </c>
      <c r="CR477">
        <v>0.21</v>
      </c>
      <c r="CS477">
        <v>0.2</v>
      </c>
      <c r="CT477">
        <v>0.27</v>
      </c>
      <c r="CU477">
        <v>0.28000000000000003</v>
      </c>
      <c r="CV477">
        <v>0.28999999999999998</v>
      </c>
      <c r="CW477">
        <v>0.27</v>
      </c>
      <c r="CX477">
        <v>0.25</v>
      </c>
      <c r="CY477">
        <v>0.24</v>
      </c>
      <c r="CZ477">
        <v>0.26</v>
      </c>
      <c r="DA477">
        <v>0.23</v>
      </c>
      <c r="DB477">
        <v>0.22</v>
      </c>
      <c r="DC477">
        <v>0.28000000000000003</v>
      </c>
      <c r="DD477">
        <v>0.33</v>
      </c>
      <c r="DE477">
        <v>0.4</v>
      </c>
      <c r="DF477">
        <v>0.46</v>
      </c>
      <c r="DG477">
        <v>0.45</v>
      </c>
      <c r="DH477">
        <v>0.44</v>
      </c>
      <c r="DI477">
        <v>0.45</v>
      </c>
      <c r="DJ477">
        <v>0.52</v>
      </c>
      <c r="DK477">
        <v>0.46</v>
      </c>
      <c r="DL477">
        <v>0.45</v>
      </c>
      <c r="DM477">
        <v>0.45</v>
      </c>
      <c r="DN477">
        <v>0.45</v>
      </c>
    </row>
    <row r="478" spans="1:118" x14ac:dyDescent="0.45">
      <c r="A478" s="3" t="s">
        <v>39</v>
      </c>
      <c r="B478" t="s">
        <v>58</v>
      </c>
      <c r="D478">
        <v>9.09</v>
      </c>
      <c r="E478">
        <v>10.62</v>
      </c>
      <c r="F478">
        <v>10.1</v>
      </c>
      <c r="G478">
        <v>9</v>
      </c>
      <c r="H478">
        <v>11.87</v>
      </c>
      <c r="I478">
        <v>11.47</v>
      </c>
      <c r="J478">
        <v>16.66</v>
      </c>
      <c r="K478">
        <v>14.49</v>
      </c>
      <c r="L478">
        <v>14.42</v>
      </c>
      <c r="M478">
        <v>9.9700000000000006</v>
      </c>
      <c r="N478">
        <v>15.28</v>
      </c>
      <c r="O478">
        <v>13.51</v>
      </c>
      <c r="P478">
        <v>11.19</v>
      </c>
      <c r="Q478">
        <v>7.19</v>
      </c>
      <c r="R478">
        <v>9.6199999999999992</v>
      </c>
      <c r="S478">
        <v>14.38</v>
      </c>
      <c r="T478">
        <v>8.36</v>
      </c>
      <c r="U478">
        <v>6.54</v>
      </c>
      <c r="V478">
        <v>5.82</v>
      </c>
      <c r="W478">
        <v>-12.66</v>
      </c>
      <c r="X478">
        <v>10.43</v>
      </c>
      <c r="Y478">
        <v>-2.09</v>
      </c>
      <c r="Z478">
        <v>5.26</v>
      </c>
      <c r="AA478">
        <v>1.9</v>
      </c>
      <c r="AB478">
        <v>11.93</v>
      </c>
      <c r="AC478">
        <v>-11.35</v>
      </c>
      <c r="AD478">
        <v>-0.82</v>
      </c>
      <c r="AE478">
        <v>11.24</v>
      </c>
      <c r="AF478">
        <v>8.01</v>
      </c>
      <c r="AG478">
        <v>2.61</v>
      </c>
      <c r="AH478">
        <v>-9.43</v>
      </c>
      <c r="AI478">
        <v>14.07</v>
      </c>
      <c r="AJ478">
        <v>19.21</v>
      </c>
      <c r="AK478">
        <v>16.670000000000002</v>
      </c>
      <c r="AL478">
        <v>-10.77</v>
      </c>
      <c r="AM478">
        <v>19.88</v>
      </c>
      <c r="AN478">
        <v>22.11</v>
      </c>
      <c r="AO478">
        <v>18.2</v>
      </c>
      <c r="AP478">
        <v>-2.63</v>
      </c>
      <c r="AQ478">
        <v>10.18</v>
      </c>
      <c r="AR478">
        <v>16.03</v>
      </c>
      <c r="AS478">
        <v>11.96</v>
      </c>
      <c r="AT478">
        <v>8.5</v>
      </c>
      <c r="AU478">
        <v>11.97</v>
      </c>
      <c r="AV478">
        <v>10</v>
      </c>
      <c r="AW478">
        <v>10.220000000000001</v>
      </c>
      <c r="AX478">
        <v>8.66</v>
      </c>
      <c r="AY478">
        <v>8.33</v>
      </c>
      <c r="AZ478">
        <v>6.84</v>
      </c>
      <c r="BA478">
        <v>2.33</v>
      </c>
      <c r="BB478">
        <v>-10.1</v>
      </c>
      <c r="BC478">
        <v>4.18</v>
      </c>
      <c r="BD478">
        <v>6.33</v>
      </c>
      <c r="BE478">
        <v>8.77</v>
      </c>
      <c r="BF478">
        <v>8.82</v>
      </c>
      <c r="BG478">
        <v>9.7200000000000006</v>
      </c>
      <c r="BH478">
        <v>10.18</v>
      </c>
      <c r="BI478">
        <v>9.82</v>
      </c>
      <c r="BJ478">
        <v>9.1</v>
      </c>
      <c r="BK478">
        <v>6.5</v>
      </c>
      <c r="BL478">
        <v>11.59</v>
      </c>
      <c r="BM478">
        <v>-3.82</v>
      </c>
      <c r="BN478">
        <v>10.39</v>
      </c>
      <c r="BO478">
        <v>12.8</v>
      </c>
      <c r="BP478">
        <v>11.55</v>
      </c>
      <c r="BQ478">
        <v>6.16</v>
      </c>
      <c r="BR478">
        <v>14.26</v>
      </c>
      <c r="BS478">
        <v>13.87</v>
      </c>
      <c r="BT478">
        <v>11.69</v>
      </c>
      <c r="BU478">
        <v>11.48</v>
      </c>
      <c r="BV478">
        <v>9.5500000000000007</v>
      </c>
      <c r="BW478">
        <v>14.54</v>
      </c>
      <c r="BX478">
        <v>12.19</v>
      </c>
      <c r="BY478">
        <v>9.06</v>
      </c>
      <c r="BZ478">
        <v>11.08</v>
      </c>
      <c r="CA478">
        <v>12.83</v>
      </c>
      <c r="CB478">
        <v>14.63</v>
      </c>
      <c r="CC478">
        <v>7.67</v>
      </c>
      <c r="CD478">
        <v>12.44</v>
      </c>
      <c r="CE478">
        <v>8.9600000000000009</v>
      </c>
      <c r="CF478">
        <v>13.03</v>
      </c>
      <c r="CG478">
        <v>6.66</v>
      </c>
      <c r="CH478">
        <v>12.77</v>
      </c>
      <c r="CI478">
        <v>10.220000000000001</v>
      </c>
      <c r="CJ478">
        <v>7.03</v>
      </c>
      <c r="CK478">
        <v>1.76</v>
      </c>
      <c r="CL478">
        <v>12.24</v>
      </c>
      <c r="CM478">
        <v>12.45</v>
      </c>
      <c r="CN478">
        <v>8.52</v>
      </c>
      <c r="CO478">
        <v>3.07</v>
      </c>
      <c r="CP478">
        <v>6.24</v>
      </c>
      <c r="CQ478">
        <v>-7.58</v>
      </c>
      <c r="CR478">
        <v>12.68</v>
      </c>
      <c r="CS478">
        <v>39.33</v>
      </c>
      <c r="CT478">
        <v>7.62</v>
      </c>
      <c r="CU478">
        <v>10.220000000000001</v>
      </c>
      <c r="CV478">
        <v>5.4</v>
      </c>
      <c r="CW478">
        <v>10.35</v>
      </c>
      <c r="CX478">
        <v>13.89</v>
      </c>
      <c r="CY478">
        <v>17.739999999999998</v>
      </c>
      <c r="CZ478">
        <v>14.77</v>
      </c>
      <c r="DA478">
        <v>17.600000000000001</v>
      </c>
      <c r="DB478">
        <v>6.59</v>
      </c>
      <c r="DC478">
        <v>25.23</v>
      </c>
      <c r="DD478">
        <v>7.41</v>
      </c>
      <c r="DE478">
        <v>-0.4</v>
      </c>
      <c r="DF478">
        <v>5.42</v>
      </c>
      <c r="DG478">
        <v>-3.39</v>
      </c>
      <c r="DH478">
        <v>2.21</v>
      </c>
      <c r="DI478">
        <v>-1.26</v>
      </c>
      <c r="DJ478">
        <v>2.81</v>
      </c>
      <c r="DK478">
        <v>6.49</v>
      </c>
      <c r="DL478">
        <v>4.79</v>
      </c>
      <c r="DM478">
        <v>1.53</v>
      </c>
      <c r="DN478">
        <v>3.94</v>
      </c>
    </row>
    <row r="479" spans="1:118" x14ac:dyDescent="0.45">
      <c r="A479" s="3" t="s">
        <v>39</v>
      </c>
      <c r="B479" t="s">
        <v>59</v>
      </c>
      <c r="H479" s="4">
        <v>0.1298</v>
      </c>
      <c r="I479" s="4">
        <v>0.13850000000000001</v>
      </c>
      <c r="J479" s="4">
        <v>0.14349999999999999</v>
      </c>
      <c r="K479" s="4">
        <v>0.13830000000000001</v>
      </c>
      <c r="L479" s="4">
        <v>0.1439</v>
      </c>
      <c r="M479" s="4">
        <v>0.1479</v>
      </c>
      <c r="N479" s="4">
        <v>0.14369999999999999</v>
      </c>
      <c r="O479" s="4">
        <v>0.15010000000000001</v>
      </c>
      <c r="P479" s="4">
        <v>0.14280000000000001</v>
      </c>
      <c r="Q479" s="4">
        <v>0.13919999999999999</v>
      </c>
      <c r="R479" s="4">
        <v>0.1401</v>
      </c>
      <c r="S479" s="4">
        <v>8.7599999999999997E-2</v>
      </c>
      <c r="T479" s="4">
        <v>8.9099999999999999E-2</v>
      </c>
      <c r="U479" s="4">
        <v>8.0100000000000005E-2</v>
      </c>
      <c r="V479" s="4">
        <v>8.0100000000000005E-2</v>
      </c>
      <c r="W479" s="4">
        <v>0.11409999999999999</v>
      </c>
      <c r="X479" s="4">
        <v>1.38E-2</v>
      </c>
      <c r="Y479" s="4">
        <v>1.9400000000000001E-2</v>
      </c>
      <c r="Z479" s="4">
        <v>-7.1999999999999998E-3</v>
      </c>
      <c r="AA479" s="4">
        <v>-1.24E-2</v>
      </c>
      <c r="AB479" s="4">
        <v>5.6899999999999999E-2</v>
      </c>
      <c r="AC479" s="4">
        <v>5.6399999999999999E-2</v>
      </c>
      <c r="AD479" s="4">
        <v>2.1000000000000001E-2</v>
      </c>
      <c r="AE479" s="4">
        <v>-2.0000000000000001E-4</v>
      </c>
      <c r="AF479" s="4">
        <v>7.7999999999999996E-3</v>
      </c>
      <c r="AG479" s="4">
        <v>-3.5999999999999999E-3</v>
      </c>
      <c r="AH479" s="4">
        <v>3.4500000000000003E-2</v>
      </c>
      <c r="AI479" s="4">
        <v>1.9800000000000002E-2</v>
      </c>
      <c r="AJ479" s="4">
        <v>3.2599999999999997E-2</v>
      </c>
      <c r="AK479" s="4">
        <v>4.8800000000000003E-2</v>
      </c>
      <c r="AL479" s="4">
        <v>7.9100000000000004E-2</v>
      </c>
      <c r="AM479" s="4">
        <v>6.9099999999999995E-2</v>
      </c>
      <c r="AN479" s="4">
        <v>7.2999999999999995E-2</v>
      </c>
      <c r="AO479" s="4">
        <v>8.1699999999999995E-2</v>
      </c>
      <c r="AP479" s="4">
        <v>9.06E-2</v>
      </c>
      <c r="AQ479" s="4">
        <v>0.1124</v>
      </c>
      <c r="AR479" s="4">
        <v>9.7500000000000003E-2</v>
      </c>
      <c r="AS479" s="4">
        <v>9.74E-2</v>
      </c>
      <c r="AT479" s="4">
        <v>8.5500000000000007E-2</v>
      </c>
      <c r="AU479" s="4">
        <v>0.1114</v>
      </c>
      <c r="AV479" s="4">
        <v>0.12139999999999999</v>
      </c>
      <c r="AW479" s="4">
        <v>0.11990000000000001</v>
      </c>
      <c r="AX479" s="4">
        <v>0.1229</v>
      </c>
      <c r="AY479" s="4">
        <v>0.1176</v>
      </c>
      <c r="AZ479" s="4">
        <v>0.10390000000000001</v>
      </c>
      <c r="BA479" s="4">
        <v>9.9199999999999997E-2</v>
      </c>
      <c r="BB479" s="4">
        <v>8.3299999999999999E-2</v>
      </c>
      <c r="BC479" s="4">
        <v>1.6299999999999999E-2</v>
      </c>
      <c r="BD479" s="4">
        <v>2.98E-2</v>
      </c>
      <c r="BE479" s="4">
        <v>2.8899999999999999E-2</v>
      </c>
      <c r="BF479" s="4">
        <v>4.0899999999999999E-2</v>
      </c>
      <c r="BG479" s="4">
        <v>9.1899999999999996E-2</v>
      </c>
      <c r="BH479" s="4">
        <v>8.7099999999999997E-2</v>
      </c>
      <c r="BI479" s="4">
        <v>9.11E-2</v>
      </c>
      <c r="BJ479" s="4">
        <v>8.7400000000000005E-2</v>
      </c>
      <c r="BK479" s="4">
        <v>8.09E-2</v>
      </c>
      <c r="BL479" s="4">
        <v>8.0799999999999997E-2</v>
      </c>
      <c r="BM479" s="4">
        <v>8.2199999999999995E-2</v>
      </c>
      <c r="BN479" s="4">
        <v>4.6699999999999998E-2</v>
      </c>
      <c r="BO479" s="4">
        <v>4.4900000000000002E-2</v>
      </c>
      <c r="BP479" s="4">
        <v>5.9400000000000001E-2</v>
      </c>
      <c r="BQ479" s="4">
        <v>5.8599999999999999E-2</v>
      </c>
      <c r="BR479" s="4">
        <v>7.7200000000000005E-2</v>
      </c>
      <c r="BS479" s="4">
        <v>7.8399999999999997E-2</v>
      </c>
      <c r="BT479" s="4">
        <v>7.6700000000000004E-2</v>
      </c>
      <c r="BU479" s="4">
        <v>7.6100000000000001E-2</v>
      </c>
      <c r="BV479" s="4">
        <v>9.4500000000000001E-2</v>
      </c>
      <c r="BW479" s="4">
        <v>8.9399999999999993E-2</v>
      </c>
      <c r="BX479" s="4">
        <v>9.06E-2</v>
      </c>
      <c r="BY479" s="4">
        <v>8.5400000000000004E-2</v>
      </c>
      <c r="BZ479" s="4">
        <v>7.6999999999999999E-2</v>
      </c>
      <c r="CA479" s="4">
        <v>7.7700000000000005E-2</v>
      </c>
      <c r="CB479" s="4">
        <v>7.2599999999999998E-2</v>
      </c>
      <c r="CC479" s="4">
        <v>7.2999999999999995E-2</v>
      </c>
      <c r="CD479" s="4">
        <v>7.4999999999999997E-2</v>
      </c>
      <c r="CE479" s="4">
        <v>7.2400000000000006E-2</v>
      </c>
      <c r="CF479" s="4">
        <v>6.93E-2</v>
      </c>
      <c r="CG479" s="4">
        <v>6.0100000000000001E-2</v>
      </c>
      <c r="CH479" s="4">
        <v>5.4399999999999997E-2</v>
      </c>
      <c r="CI479" s="4">
        <v>5.67E-2</v>
      </c>
      <c r="CJ479" s="4">
        <v>5.9900000000000002E-2</v>
      </c>
      <c r="CK479" s="4">
        <v>5.2900000000000003E-2</v>
      </c>
      <c r="CL479" s="4">
        <v>4.6199999999999998E-2</v>
      </c>
      <c r="CM479" s="4">
        <v>4.5199999999999997E-2</v>
      </c>
      <c r="CN479" s="4">
        <v>0.1047</v>
      </c>
      <c r="CO479" s="4">
        <v>0.1135</v>
      </c>
      <c r="CP479" s="4">
        <v>0.11940000000000001</v>
      </c>
      <c r="CQ479" s="4">
        <v>0.11409999999999999</v>
      </c>
      <c r="CR479" s="4">
        <v>1.3599999999999999E-2</v>
      </c>
      <c r="CS479" s="4">
        <v>1.9599999999999999E-2</v>
      </c>
      <c r="CT479" s="4">
        <v>6.7400000000000002E-2</v>
      </c>
      <c r="CU479" s="4">
        <v>6.7400000000000002E-2</v>
      </c>
      <c r="CV479" s="4">
        <v>9.8500000000000004E-2</v>
      </c>
      <c r="CW479" s="4">
        <v>9.6699999999999994E-2</v>
      </c>
      <c r="CX479" s="4">
        <v>5.8900000000000001E-2</v>
      </c>
      <c r="CY479" s="4">
        <v>6.1499999999999999E-2</v>
      </c>
      <c r="CZ479" s="4">
        <v>6.5699999999999995E-2</v>
      </c>
      <c r="DA479" s="4">
        <v>7.7899999999999997E-2</v>
      </c>
      <c r="DB479" s="4">
        <v>8.1500000000000003E-2</v>
      </c>
      <c r="DC479" s="4">
        <v>7.3899999999999993E-2</v>
      </c>
      <c r="DD479" s="4">
        <v>7.8700000000000006E-2</v>
      </c>
      <c r="DE479" s="4">
        <v>0.08</v>
      </c>
      <c r="DF479" s="4">
        <v>6.3700000000000007E-2</v>
      </c>
      <c r="DG479" s="4">
        <v>7.4800000000000005E-2</v>
      </c>
      <c r="DH479" s="4">
        <v>1.6799999999999999E-2</v>
      </c>
      <c r="DI479" s="4">
        <v>9.4000000000000004E-3</v>
      </c>
      <c r="DJ479" s="4">
        <v>5.1999999999999998E-3</v>
      </c>
      <c r="DK479" s="4">
        <v>8.9999999999999998E-4</v>
      </c>
      <c r="DL479" s="4">
        <v>3.9600000000000003E-2</v>
      </c>
      <c r="DM479" s="4">
        <v>5.0999999999999997E-2</v>
      </c>
      <c r="DN479" s="4">
        <v>6.2300000000000001E-2</v>
      </c>
    </row>
    <row r="480" spans="1:118" x14ac:dyDescent="0.45">
      <c r="A480" s="3" t="s">
        <v>39</v>
      </c>
      <c r="B480" t="s">
        <v>62</v>
      </c>
      <c r="C480" s="4">
        <v>1.2999999999999999E-2</v>
      </c>
      <c r="D480" s="4">
        <v>1.2E-2</v>
      </c>
      <c r="E480" s="4">
        <v>1.2E-2</v>
      </c>
      <c r="F480" s="4">
        <v>1.2999999999999999E-2</v>
      </c>
      <c r="G480" s="4">
        <v>1.2999999999999999E-2</v>
      </c>
      <c r="H480" s="4">
        <v>1.0999999999999999E-2</v>
      </c>
      <c r="I480" s="4">
        <v>1.0999999999999999E-2</v>
      </c>
      <c r="J480" s="4">
        <v>0.01</v>
      </c>
      <c r="K480" s="4">
        <v>8.9999999999999993E-3</v>
      </c>
      <c r="L480" s="4">
        <v>0.01</v>
      </c>
      <c r="M480" s="4">
        <v>8.9999999999999993E-3</v>
      </c>
      <c r="N480" s="4">
        <v>8.9999999999999993E-3</v>
      </c>
      <c r="O480" s="4">
        <v>1.0999999999999999E-2</v>
      </c>
      <c r="P480" s="4">
        <v>1.2E-2</v>
      </c>
      <c r="Q480" s="4">
        <v>1.4999999999999999E-2</v>
      </c>
      <c r="R480" s="4">
        <v>1.2999999999999999E-2</v>
      </c>
      <c r="S480" s="4">
        <v>1.4E-2</v>
      </c>
      <c r="T480" s="4">
        <v>1.9E-2</v>
      </c>
      <c r="U480" s="4">
        <v>2.1999999999999999E-2</v>
      </c>
      <c r="V480" s="4">
        <v>2.8000000000000001E-2</v>
      </c>
      <c r="W480" s="4">
        <v>2.7E-2</v>
      </c>
      <c r="X480" s="4">
        <v>0.02</v>
      </c>
      <c r="Y480" s="4">
        <v>2.4E-2</v>
      </c>
      <c r="Z480" s="4">
        <v>0.02</v>
      </c>
      <c r="AA480" s="4">
        <v>2.4E-2</v>
      </c>
      <c r="AB480" s="4">
        <v>0.02</v>
      </c>
      <c r="AC480" s="4">
        <v>1.9E-2</v>
      </c>
      <c r="AD480" s="4">
        <v>2.4E-2</v>
      </c>
      <c r="AE480" s="4">
        <v>0.03</v>
      </c>
      <c r="AF480" s="4">
        <v>2.8000000000000001E-2</v>
      </c>
      <c r="AG480" s="4">
        <v>3.3000000000000002E-2</v>
      </c>
      <c r="AH480" s="4">
        <v>2.5999999999999999E-2</v>
      </c>
      <c r="AI480" s="4">
        <v>0.03</v>
      </c>
      <c r="AJ480" s="4">
        <v>3.1E-2</v>
      </c>
      <c r="AK480" s="4">
        <v>2.7E-2</v>
      </c>
      <c r="AL480" s="4">
        <v>2.5000000000000001E-2</v>
      </c>
      <c r="AM480" s="4">
        <v>2.5000000000000001E-2</v>
      </c>
      <c r="AN480" s="4">
        <v>2.3E-2</v>
      </c>
      <c r="AO480" s="4">
        <v>2.5000000000000001E-2</v>
      </c>
      <c r="AP480" s="4">
        <v>2.3E-2</v>
      </c>
      <c r="AQ480" s="4">
        <v>2.1999999999999999E-2</v>
      </c>
      <c r="AR480" s="4">
        <v>2.3E-2</v>
      </c>
      <c r="AS480" s="4">
        <v>2.3E-2</v>
      </c>
      <c r="AT480" s="4">
        <v>2.5999999999999999E-2</v>
      </c>
      <c r="AU480" s="4">
        <v>2.1999999999999999E-2</v>
      </c>
      <c r="AV480" s="4">
        <v>2.1000000000000001E-2</v>
      </c>
      <c r="AW480" s="4">
        <v>2.1000000000000001E-2</v>
      </c>
      <c r="AX480" s="4">
        <v>0.02</v>
      </c>
      <c r="AY480" s="4">
        <v>2.1999999999999999E-2</v>
      </c>
      <c r="AZ480" s="4">
        <v>2.3E-2</v>
      </c>
      <c r="BA480" s="4">
        <v>2.5000000000000001E-2</v>
      </c>
      <c r="BB480" s="4">
        <v>0.03</v>
      </c>
      <c r="BC480" s="4">
        <v>3.3000000000000002E-2</v>
      </c>
      <c r="BD480" s="4">
        <v>4.1000000000000002E-2</v>
      </c>
      <c r="BE480" s="4">
        <v>3.7999999999999999E-2</v>
      </c>
      <c r="BF480" s="4">
        <v>2.7E-2</v>
      </c>
      <c r="BG480" s="4">
        <v>1.4999999999999999E-2</v>
      </c>
      <c r="BH480" s="4">
        <v>1.9E-2</v>
      </c>
      <c r="BI480" s="4">
        <v>1.7000000000000001E-2</v>
      </c>
      <c r="BJ480" s="4">
        <v>1.9E-2</v>
      </c>
      <c r="BK480" s="4">
        <v>1.7999999999999999E-2</v>
      </c>
      <c r="BL480" s="4">
        <v>1.9E-2</v>
      </c>
      <c r="BM480" s="4">
        <v>2.3E-2</v>
      </c>
      <c r="BN480" s="4">
        <v>2.5999999999999999E-2</v>
      </c>
      <c r="BO480" s="4">
        <v>3.9E-2</v>
      </c>
      <c r="BP480" s="4">
        <v>3.4000000000000002E-2</v>
      </c>
      <c r="BQ480" s="4">
        <v>2.7E-2</v>
      </c>
      <c r="BR480" s="4">
        <v>2.9000000000000001E-2</v>
      </c>
      <c r="BS480" s="4">
        <v>2.9000000000000001E-2</v>
      </c>
      <c r="BT480" s="4">
        <v>2.8000000000000001E-2</v>
      </c>
      <c r="BU480" s="4">
        <v>2.9000000000000001E-2</v>
      </c>
      <c r="BV480" s="4">
        <v>2.8000000000000001E-2</v>
      </c>
      <c r="BW480" s="4">
        <v>2.5999999999999999E-2</v>
      </c>
      <c r="BX480" s="4">
        <v>2.5000000000000001E-2</v>
      </c>
      <c r="BY480" s="4">
        <v>2.8000000000000001E-2</v>
      </c>
      <c r="BZ480" s="4">
        <v>2.7E-2</v>
      </c>
      <c r="CA480" s="4">
        <v>3.1E-2</v>
      </c>
      <c r="CB480" s="4">
        <v>2.8000000000000001E-2</v>
      </c>
      <c r="CC480" s="4">
        <v>2.7E-2</v>
      </c>
      <c r="CD480" s="4">
        <v>2.5999999999999999E-2</v>
      </c>
      <c r="CE480" s="4">
        <v>0.03</v>
      </c>
      <c r="CF480" s="4">
        <v>0.03</v>
      </c>
      <c r="CG480" s="4">
        <v>3.2000000000000001E-2</v>
      </c>
      <c r="CH480" s="4">
        <v>0.03</v>
      </c>
      <c r="CI480" s="4">
        <v>2.9000000000000001E-2</v>
      </c>
      <c r="CJ480" s="4">
        <v>2.5000000000000001E-2</v>
      </c>
      <c r="CK480" s="4">
        <v>2.5999999999999999E-2</v>
      </c>
      <c r="CL480" s="4">
        <v>2.9000000000000001E-2</v>
      </c>
      <c r="CM480" s="4">
        <v>2.8000000000000001E-2</v>
      </c>
      <c r="CN480" s="4">
        <v>2.5000000000000001E-2</v>
      </c>
      <c r="CO480" s="4">
        <v>2.5999999999999999E-2</v>
      </c>
      <c r="CP480" s="4">
        <v>2.5000000000000001E-2</v>
      </c>
      <c r="CQ480" s="4">
        <v>2.5000000000000001E-2</v>
      </c>
      <c r="CR480" s="4">
        <v>0.03</v>
      </c>
      <c r="CS480" s="4">
        <v>3.2000000000000001E-2</v>
      </c>
      <c r="CT480" s="4">
        <v>2.8000000000000001E-2</v>
      </c>
      <c r="CU480" s="4">
        <v>2.5000000000000001E-2</v>
      </c>
      <c r="CV480" s="4">
        <v>2.5999999999999999E-2</v>
      </c>
      <c r="CW480" s="4">
        <v>3.2000000000000001E-2</v>
      </c>
      <c r="CX480" s="4">
        <v>3.2000000000000001E-2</v>
      </c>
      <c r="CY480" s="4">
        <v>3.5999999999999997E-2</v>
      </c>
      <c r="CZ480" s="4">
        <v>2.9000000000000001E-2</v>
      </c>
      <c r="DA480" s="4">
        <v>2.8000000000000001E-2</v>
      </c>
      <c r="DB480" s="4">
        <v>3.3000000000000002E-2</v>
      </c>
      <c r="DC480" s="4">
        <v>3.1E-2</v>
      </c>
      <c r="DD480" s="4">
        <v>3.2000000000000001E-2</v>
      </c>
      <c r="DE480" s="4">
        <v>0.03</v>
      </c>
      <c r="DF480" s="4">
        <v>3.3000000000000002E-2</v>
      </c>
      <c r="DG480" s="4">
        <v>3.5999999999999997E-2</v>
      </c>
      <c r="DH480" s="4">
        <v>3.4000000000000002E-2</v>
      </c>
      <c r="DI480" s="4">
        <v>3.9E-2</v>
      </c>
      <c r="DJ480" s="4">
        <v>4.3999999999999997E-2</v>
      </c>
      <c r="DK480" s="4">
        <v>4.4999999999999998E-2</v>
      </c>
      <c r="DL480" s="4">
        <v>0.04</v>
      </c>
      <c r="DM480" s="4">
        <v>3.5999999999999997E-2</v>
      </c>
      <c r="DN480" s="4">
        <v>4.1000000000000002E-2</v>
      </c>
    </row>
    <row r="481" spans="1:118" x14ac:dyDescent="0.45">
      <c r="A481" s="3" t="s">
        <v>39</v>
      </c>
      <c r="B481" t="s">
        <v>63</v>
      </c>
      <c r="E481" s="4">
        <v>0.16700000000000001</v>
      </c>
      <c r="F481" s="4">
        <v>0.151</v>
      </c>
      <c r="G481" s="4">
        <v>0.159</v>
      </c>
      <c r="H481" s="4">
        <v>0.16200000000000001</v>
      </c>
      <c r="I481" s="4">
        <v>0.17100000000000001</v>
      </c>
      <c r="J481" s="4">
        <v>0.156</v>
      </c>
      <c r="K481" s="4">
        <v>0.17499999999999999</v>
      </c>
      <c r="L481" s="4">
        <v>0.14299999999999999</v>
      </c>
      <c r="M481" s="4">
        <v>0.157</v>
      </c>
      <c r="N481" s="4">
        <v>0.222</v>
      </c>
      <c r="O481" s="4">
        <v>0.13800000000000001</v>
      </c>
      <c r="P481" s="4">
        <v>0.17299999999999999</v>
      </c>
      <c r="Q481" s="4">
        <v>0.22</v>
      </c>
      <c r="R481" s="4">
        <v>0.36799999999999999</v>
      </c>
      <c r="S481" s="4">
        <v>-0.69199999999999995</v>
      </c>
      <c r="T481" s="4">
        <v>0.2</v>
      </c>
      <c r="U481" s="4">
        <v>0.35499999999999998</v>
      </c>
      <c r="V481" s="4">
        <v>0.45800000000000002</v>
      </c>
      <c r="W481" s="4">
        <v>0.36699999999999999</v>
      </c>
      <c r="X481" s="4">
        <v>-0.309</v>
      </c>
      <c r="Y481" s="4">
        <v>0.25600000000000001</v>
      </c>
      <c r="Z481" s="4">
        <v>-0.875</v>
      </c>
      <c r="AA481" s="4">
        <v>0.5</v>
      </c>
      <c r="AB481" s="4">
        <v>0.91700000000000004</v>
      </c>
      <c r="AC481" s="4">
        <v>0.28899999999999998</v>
      </c>
      <c r="AD481" s="4">
        <v>-0.24399999999999999</v>
      </c>
      <c r="AE481" s="4">
        <v>5.25</v>
      </c>
      <c r="AF481" s="4">
        <v>0.33300000000000002</v>
      </c>
      <c r="AG481" s="4">
        <v>0.55300000000000005</v>
      </c>
      <c r="AH481" s="4">
        <v>2.1</v>
      </c>
      <c r="AI481" s="4">
        <v>-0.32400000000000001</v>
      </c>
      <c r="AJ481" s="4">
        <v>0.20399999999999999</v>
      </c>
      <c r="AK481" s="4">
        <v>0.20599999999999999</v>
      </c>
      <c r="AL481" s="4">
        <v>0.25</v>
      </c>
      <c r="AM481" s="4">
        <v>-0.36699999999999999</v>
      </c>
      <c r="AN481" s="4">
        <v>0.16400000000000001</v>
      </c>
      <c r="AO481" s="4">
        <v>0.16900000000000001</v>
      </c>
      <c r="AP481" s="4">
        <v>0.13500000000000001</v>
      </c>
      <c r="AQ481" s="4">
        <v>5.5</v>
      </c>
      <c r="AR481" s="4">
        <v>0.29699999999999999</v>
      </c>
      <c r="AS481" s="4">
        <v>0.19400000000000001</v>
      </c>
      <c r="AT481" s="4">
        <v>0.17199999999999999</v>
      </c>
      <c r="AU481" s="4">
        <v>0.23300000000000001</v>
      </c>
      <c r="AV481" s="4">
        <v>0.159</v>
      </c>
      <c r="AW481" s="4">
        <v>0.20399999999999999</v>
      </c>
      <c r="AX481" s="4">
        <v>0.20399999999999999</v>
      </c>
      <c r="AY481" s="4">
        <v>0.25</v>
      </c>
      <c r="AZ481" s="4">
        <v>0.25</v>
      </c>
      <c r="BA481" s="4">
        <v>0.314</v>
      </c>
      <c r="BB481" s="4">
        <v>0.95499999999999996</v>
      </c>
      <c r="BC481" s="4">
        <v>-0.13900000000000001</v>
      </c>
      <c r="BD481" s="4">
        <v>8.7999999999999995E-2</v>
      </c>
      <c r="BE481" s="4">
        <v>0.153</v>
      </c>
      <c r="BF481" s="4">
        <v>0.108</v>
      </c>
      <c r="BG481" s="4">
        <v>0.10199999999999999</v>
      </c>
      <c r="BH481" s="4">
        <v>0.14000000000000001</v>
      </c>
      <c r="BI481" s="4">
        <v>0.13800000000000001</v>
      </c>
      <c r="BJ481" s="4">
        <v>0.13600000000000001</v>
      </c>
      <c r="BK481" s="4">
        <v>0.157</v>
      </c>
      <c r="BL481" s="4">
        <v>0.29699999999999999</v>
      </c>
      <c r="BM481" s="4">
        <v>0.16900000000000001</v>
      </c>
      <c r="BN481" s="4">
        <v>-0.36699999999999999</v>
      </c>
      <c r="BO481" s="4">
        <v>0.186</v>
      </c>
      <c r="BP481" s="4">
        <v>0.157</v>
      </c>
      <c r="BQ481" s="4">
        <v>0.19400000000000001</v>
      </c>
      <c r="BR481" s="4">
        <v>0.39400000000000002</v>
      </c>
      <c r="BS481" s="4">
        <v>0.159</v>
      </c>
      <c r="BT481" s="4">
        <v>0.19800000000000001</v>
      </c>
      <c r="BU481" s="4">
        <v>0.28699999999999998</v>
      </c>
      <c r="BV481" s="4">
        <v>0.308</v>
      </c>
      <c r="BW481" s="4">
        <v>0.33100000000000002</v>
      </c>
      <c r="BX481" s="4">
        <v>0.24399999999999999</v>
      </c>
      <c r="BY481" s="4">
        <v>0.33300000000000002</v>
      </c>
      <c r="BZ481" s="4">
        <v>0.46899999999999997</v>
      </c>
      <c r="CA481" s="4">
        <v>0.377</v>
      </c>
      <c r="CB481" s="4">
        <v>0.32400000000000001</v>
      </c>
      <c r="CC481" s="4">
        <v>0.30499999999999999</v>
      </c>
      <c r="CD481" s="4">
        <v>0.64100000000000001</v>
      </c>
      <c r="CE481" s="4">
        <v>0.47199999999999998</v>
      </c>
      <c r="CF481" s="4">
        <v>0.5</v>
      </c>
      <c r="CG481" s="4">
        <v>0.434</v>
      </c>
      <c r="CH481" s="4">
        <v>0.91400000000000003</v>
      </c>
      <c r="CI481" s="4">
        <v>0.40200000000000002</v>
      </c>
      <c r="CJ481" s="4">
        <v>0.54100000000000004</v>
      </c>
      <c r="CK481" s="4">
        <v>0.74299999999999999</v>
      </c>
      <c r="CL481" s="4">
        <v>5.5</v>
      </c>
      <c r="CM481" s="4">
        <v>0.43</v>
      </c>
      <c r="CN481" s="4">
        <v>9.0999999999999998E-2</v>
      </c>
      <c r="CO481" s="4">
        <v>0.58199999999999996</v>
      </c>
      <c r="CP481" s="4">
        <v>2.036</v>
      </c>
      <c r="CQ481" s="4">
        <v>0.95</v>
      </c>
      <c r="CR481" s="4">
        <v>-0.58199999999999996</v>
      </c>
      <c r="CS481" s="4">
        <v>0.373</v>
      </c>
      <c r="CT481" s="4">
        <v>0.128</v>
      </c>
      <c r="CU481" s="4">
        <v>0.47</v>
      </c>
      <c r="CV481" s="4">
        <v>0.36299999999999999</v>
      </c>
      <c r="CW481" s="4">
        <v>0.68200000000000005</v>
      </c>
      <c r="CX481" s="4">
        <v>0.41099999999999998</v>
      </c>
      <c r="CY481" s="4">
        <v>0.34499999999999997</v>
      </c>
      <c r="CZ481" s="4">
        <v>0.26300000000000001</v>
      </c>
      <c r="DA481" s="4">
        <v>0.33</v>
      </c>
      <c r="DB481" s="4">
        <v>0.27900000000000003</v>
      </c>
      <c r="DC481" s="4">
        <v>0.79500000000000004</v>
      </c>
      <c r="DD481" s="4">
        <v>0.191</v>
      </c>
      <c r="DE481" s="4">
        <v>0.66700000000000004</v>
      </c>
      <c r="DF481" s="4">
        <v>-3.2</v>
      </c>
      <c r="DG481" s="4">
        <v>0.65300000000000002</v>
      </c>
      <c r="DH481" s="4">
        <v>-0.82099999999999995</v>
      </c>
      <c r="DI481" s="4">
        <v>2.0619999999999998</v>
      </c>
      <c r="DJ481" s="4">
        <v>-1.0649999999999999</v>
      </c>
      <c r="DK481" s="4">
        <v>1.179</v>
      </c>
      <c r="DL481" s="4">
        <v>0.34399999999999997</v>
      </c>
      <c r="DM481" s="4">
        <v>0.53100000000000003</v>
      </c>
      <c r="DN481" s="4">
        <v>3.778</v>
      </c>
    </row>
    <row r="482" spans="1:118" x14ac:dyDescent="0.45">
      <c r="A482" s="3" t="s">
        <v>39</v>
      </c>
      <c r="B482" t="s">
        <v>60</v>
      </c>
      <c r="G482" s="4">
        <v>0.18940000000000001</v>
      </c>
      <c r="H482" s="4">
        <v>5.8700000000000002E-2</v>
      </c>
      <c r="I482" s="4">
        <v>-2.5600000000000001E-2</v>
      </c>
      <c r="J482" s="4">
        <v>0</v>
      </c>
      <c r="K482" s="4">
        <v>2.23E-2</v>
      </c>
      <c r="L482" s="4">
        <v>8.5000000000000006E-2</v>
      </c>
      <c r="M482" s="4">
        <v>6.4199999999999993E-2</v>
      </c>
      <c r="N482" s="4">
        <v>5.7000000000000002E-2</v>
      </c>
      <c r="O482" s="4">
        <v>5.4199999999999998E-2</v>
      </c>
      <c r="P482" s="4">
        <v>5.4399999999999997E-2</v>
      </c>
      <c r="Q482" s="4">
        <v>5.8799999999999998E-2</v>
      </c>
      <c r="R482" s="4">
        <v>5.79E-2</v>
      </c>
      <c r="S482" s="4">
        <v>4.07E-2</v>
      </c>
      <c r="T482" s="4">
        <v>4.0500000000000001E-2</v>
      </c>
      <c r="U482" s="4">
        <v>2.35E-2</v>
      </c>
      <c r="V482" s="4">
        <v>1.3899999999999999E-2</v>
      </c>
      <c r="W482" s="4">
        <v>2.2499999999999999E-2</v>
      </c>
      <c r="X482" s="4">
        <v>1.0800000000000001E-2</v>
      </c>
      <c r="Y482" s="4">
        <v>1.4E-2</v>
      </c>
      <c r="Z482" s="4">
        <v>5.1000000000000004E-3</v>
      </c>
      <c r="AA482" s="4">
        <v>-6.6E-3</v>
      </c>
      <c r="AB482" s="4">
        <v>-6.4000000000000003E-3</v>
      </c>
      <c r="AC482" s="4">
        <v>-1.1900000000000001E-2</v>
      </c>
      <c r="AD482" s="4">
        <v>-1.03E-2</v>
      </c>
      <c r="AE482" s="4">
        <v>-1.1999999999999999E-3</v>
      </c>
      <c r="AF482" s="4">
        <v>-8.0999999999999996E-3</v>
      </c>
      <c r="AG482" s="4">
        <v>-3.9699999999999999E-2</v>
      </c>
      <c r="AH482" s="4">
        <v>-3.8899999999999997E-2</v>
      </c>
      <c r="AI482" s="4">
        <v>-4.65E-2</v>
      </c>
      <c r="AJ482" s="4">
        <v>-3.8100000000000002E-2</v>
      </c>
      <c r="AK482" s="4">
        <v>-0.1028</v>
      </c>
      <c r="AL482" s="4">
        <v>-0.1028</v>
      </c>
      <c r="AM482" s="4">
        <v>3.7000000000000002E-3</v>
      </c>
      <c r="AN482" s="4">
        <v>-0.10539999999999999</v>
      </c>
      <c r="AO482" s="4">
        <v>-7.7000000000000002E-3</v>
      </c>
      <c r="AP482" s="4">
        <v>-1.0999999999999999E-2</v>
      </c>
      <c r="AQ482" s="4">
        <v>-2.1299999999999999E-2</v>
      </c>
      <c r="AR482" s="4">
        <v>-1.2999999999999999E-2</v>
      </c>
      <c r="AS482" s="4">
        <v>-3.5999999999999999E-3</v>
      </c>
      <c r="AT482" s="4">
        <v>5.3999999999999999E-2</v>
      </c>
      <c r="AU482" s="4">
        <v>-3.0099999999999998E-2</v>
      </c>
      <c r="AV482" s="4">
        <v>6.3E-2</v>
      </c>
      <c r="AW482" s="4">
        <v>5.0599999999999999E-2</v>
      </c>
      <c r="AX482" s="4">
        <v>7.1999999999999998E-3</v>
      </c>
      <c r="AY482" s="4">
        <v>1.6299999999999999E-2</v>
      </c>
      <c r="AZ482" s="4">
        <v>2.4500000000000001E-2</v>
      </c>
      <c r="BA482" s="4">
        <v>7.1599999999999997E-2</v>
      </c>
      <c r="BB482" s="4">
        <v>8.2299999999999998E-2</v>
      </c>
      <c r="BC482" s="4">
        <v>0.1176</v>
      </c>
      <c r="BD482" s="4">
        <v>4.07E-2</v>
      </c>
      <c r="BE482" s="4">
        <v>4.1799999999999997E-2</v>
      </c>
      <c r="BF482" s="4">
        <v>1.6799999999999999E-2</v>
      </c>
      <c r="BG482" s="4">
        <v>-4.0399999999999998E-2</v>
      </c>
      <c r="BH482" s="4">
        <v>3.95E-2</v>
      </c>
      <c r="BI482" s="4">
        <v>-1.2800000000000001E-2</v>
      </c>
      <c r="BJ482" s="4">
        <v>-9.7999999999999997E-3</v>
      </c>
      <c r="BK482" s="4">
        <v>-1.17E-2</v>
      </c>
      <c r="BL482" s="4">
        <v>-1.84E-2</v>
      </c>
      <c r="BM482" s="4">
        <v>-1.95E-2</v>
      </c>
      <c r="BN482" s="4">
        <v>2.53E-2</v>
      </c>
      <c r="BO482" s="4">
        <v>-8.2000000000000007E-3</v>
      </c>
      <c r="BP482" s="4">
        <v>-4.1000000000000003E-3</v>
      </c>
      <c r="BQ482" s="4">
        <v>3.7000000000000002E-3</v>
      </c>
      <c r="BR482" s="4">
        <v>-3.5400000000000001E-2</v>
      </c>
      <c r="BS482" s="4">
        <v>7.6E-3</v>
      </c>
      <c r="BT482" s="4">
        <v>-6.8999999999999999E-3</v>
      </c>
      <c r="BU482" s="4">
        <v>1.0999999999999999E-2</v>
      </c>
      <c r="BV482" s="4">
        <v>-2.2000000000000001E-3</v>
      </c>
      <c r="BW482" s="4">
        <v>-1.44E-2</v>
      </c>
      <c r="BX482" s="4">
        <v>-1.8599999999999998E-2</v>
      </c>
      <c r="BY482" s="4">
        <v>-2.8500000000000001E-2</v>
      </c>
      <c r="BZ482" s="4">
        <v>-2.2100000000000002E-2</v>
      </c>
      <c r="CA482" s="4">
        <v>-1.41E-2</v>
      </c>
      <c r="CB482" s="4">
        <v>-2.9999999999999997E-4</v>
      </c>
      <c r="CC482" s="4">
        <v>-1E-3</v>
      </c>
      <c r="CD482" s="4">
        <v>-2.7000000000000001E-3</v>
      </c>
      <c r="CE482" s="4">
        <v>2.9999999999999997E-4</v>
      </c>
      <c r="CF482" s="4">
        <v>-3.7000000000000002E-3</v>
      </c>
      <c r="CG482" s="4">
        <v>1.9099999999999999E-2</v>
      </c>
      <c r="CH482" s="4">
        <v>2.6200000000000001E-2</v>
      </c>
      <c r="CI482" s="4">
        <v>2.2599999999999999E-2</v>
      </c>
      <c r="CJ482" s="4">
        <v>2.0400000000000001E-2</v>
      </c>
      <c r="CK482" s="4">
        <v>3.5999999999999999E-3</v>
      </c>
      <c r="CL482" s="4">
        <v>-4.3E-3</v>
      </c>
      <c r="CM482" s="4">
        <v>-5.4999999999999997E-3</v>
      </c>
      <c r="CN482" s="4">
        <v>-2.8E-3</v>
      </c>
      <c r="CO482" s="4">
        <v>-7.4999999999999997E-3</v>
      </c>
      <c r="CP482" s="4">
        <v>-5.7999999999999996E-3</v>
      </c>
      <c r="CQ482" s="4">
        <v>-6.6E-3</v>
      </c>
      <c r="CR482" s="4">
        <v>-1.2800000000000001E-2</v>
      </c>
      <c r="CS482" s="4">
        <v>-3.2000000000000002E-3</v>
      </c>
      <c r="CT482" s="4">
        <v>-4.4999999999999997E-3</v>
      </c>
      <c r="CU482" s="4">
        <v>-4.3E-3</v>
      </c>
      <c r="CV482" s="4">
        <v>1.2500000000000001E-2</v>
      </c>
      <c r="CW482" s="4">
        <v>-5.1000000000000004E-3</v>
      </c>
      <c r="CX482" s="4">
        <v>-1.9E-3</v>
      </c>
      <c r="CY482" s="4">
        <v>-1.6999999999999999E-3</v>
      </c>
      <c r="CZ482" s="4">
        <v>-3.2000000000000002E-3</v>
      </c>
      <c r="DA482" s="4">
        <v>-2.3999999999999998E-3</v>
      </c>
      <c r="DB482" s="4">
        <v>-2.3999999999999998E-3</v>
      </c>
      <c r="DC482" s="4">
        <v>-2.3999999999999998E-3</v>
      </c>
      <c r="DD482" s="4">
        <v>-4.7999999999999996E-3</v>
      </c>
      <c r="DF482" s="4">
        <v>7.1000000000000004E-3</v>
      </c>
      <c r="DG482" s="4">
        <v>1.4200000000000001E-2</v>
      </c>
      <c r="DH482" s="4">
        <v>1.66E-2</v>
      </c>
      <c r="DI482" s="4">
        <v>1.66E-2</v>
      </c>
      <c r="DJ482" s="4">
        <v>9.5999999999999992E-3</v>
      </c>
      <c r="DK482" s="4">
        <v>4.7999999999999996E-3</v>
      </c>
      <c r="DL482" s="4">
        <v>2.3999999999999998E-3</v>
      </c>
      <c r="DM482" s="4">
        <v>-2.3999999999999998E-3</v>
      </c>
      <c r="DN482" s="4">
        <v>-4.7999999999999996E-3</v>
      </c>
    </row>
    <row r="483" spans="1:118" x14ac:dyDescent="0.45">
      <c r="A483" s="3" t="s">
        <v>39</v>
      </c>
      <c r="B483" t="s">
        <v>61</v>
      </c>
      <c r="C483" s="4">
        <v>1.2999999999999999E-2</v>
      </c>
      <c r="D483" s="4">
        <v>1.2E-2</v>
      </c>
      <c r="E483" s="4">
        <v>1.2E-2</v>
      </c>
      <c r="F483" s="4">
        <v>1.2999999999999999E-2</v>
      </c>
      <c r="G483" s="4">
        <v>0.2024</v>
      </c>
      <c r="H483" s="4">
        <v>6.9699999999999998E-2</v>
      </c>
      <c r="I483" s="4">
        <v>-1.46E-2</v>
      </c>
      <c r="J483" s="4">
        <v>0.01</v>
      </c>
      <c r="K483" s="4">
        <v>3.1300000000000001E-2</v>
      </c>
      <c r="L483" s="4">
        <v>9.5000000000000001E-2</v>
      </c>
      <c r="M483" s="4">
        <v>7.3200000000000001E-2</v>
      </c>
      <c r="N483" s="4">
        <v>6.6000000000000003E-2</v>
      </c>
      <c r="O483" s="4">
        <v>6.5199999999999994E-2</v>
      </c>
      <c r="P483" s="4">
        <v>6.6400000000000001E-2</v>
      </c>
      <c r="Q483" s="4">
        <v>7.3800000000000004E-2</v>
      </c>
      <c r="R483" s="4">
        <v>7.0900000000000005E-2</v>
      </c>
      <c r="S483" s="4">
        <v>5.4699999999999999E-2</v>
      </c>
      <c r="T483" s="4">
        <v>5.9499999999999997E-2</v>
      </c>
      <c r="U483" s="4">
        <v>4.5499999999999999E-2</v>
      </c>
      <c r="V483" s="4">
        <v>4.19E-2</v>
      </c>
      <c r="W483" s="4">
        <v>4.9500000000000002E-2</v>
      </c>
      <c r="X483" s="4">
        <v>3.0800000000000001E-2</v>
      </c>
      <c r="Y483" s="4">
        <v>3.7999999999999999E-2</v>
      </c>
      <c r="Z483" s="4">
        <v>2.5100000000000001E-2</v>
      </c>
      <c r="AA483" s="4">
        <v>1.7399999999999999E-2</v>
      </c>
      <c r="AB483" s="4">
        <v>1.3599999999999999E-2</v>
      </c>
      <c r="AC483" s="4">
        <v>7.1000000000000004E-3</v>
      </c>
      <c r="AD483" s="4">
        <v>1.37E-2</v>
      </c>
      <c r="AE483" s="4">
        <v>2.8799999999999999E-2</v>
      </c>
      <c r="AF483" s="4">
        <v>1.9900000000000001E-2</v>
      </c>
      <c r="AG483" s="4">
        <v>-6.7000000000000002E-3</v>
      </c>
      <c r="AH483" s="4">
        <v>-1.29E-2</v>
      </c>
      <c r="AI483" s="4">
        <v>-1.6500000000000001E-2</v>
      </c>
      <c r="AJ483" s="4">
        <v>-7.1000000000000004E-3</v>
      </c>
      <c r="AK483" s="4">
        <v>-7.5800000000000006E-2</v>
      </c>
      <c r="AL483" s="4">
        <v>-7.7799999999999994E-2</v>
      </c>
      <c r="AM483" s="4">
        <v>2.87E-2</v>
      </c>
      <c r="AN483" s="4">
        <v>-8.2400000000000001E-2</v>
      </c>
      <c r="AO483" s="4">
        <v>1.7299999999999999E-2</v>
      </c>
      <c r="AP483" s="4">
        <v>1.2E-2</v>
      </c>
      <c r="AQ483" s="4">
        <v>6.9999999999999999E-4</v>
      </c>
      <c r="AR483" s="4">
        <v>0.01</v>
      </c>
      <c r="AS483" s="4">
        <v>1.9400000000000001E-2</v>
      </c>
      <c r="AT483" s="4">
        <v>0.08</v>
      </c>
      <c r="AU483" s="4">
        <v>-8.0999999999999996E-3</v>
      </c>
      <c r="AV483" s="4">
        <v>8.4000000000000005E-2</v>
      </c>
      <c r="AW483" s="4">
        <v>7.1599999999999997E-2</v>
      </c>
      <c r="AX483" s="4">
        <v>2.7199999999999998E-2</v>
      </c>
      <c r="AY483" s="4">
        <v>3.8300000000000001E-2</v>
      </c>
      <c r="AZ483" s="4">
        <v>4.7500000000000001E-2</v>
      </c>
      <c r="BA483" s="4">
        <v>9.6600000000000005E-2</v>
      </c>
      <c r="BB483" s="4">
        <v>0.1123</v>
      </c>
      <c r="BC483" s="4">
        <v>0.15060000000000001</v>
      </c>
      <c r="BD483" s="4">
        <v>8.1699999999999995E-2</v>
      </c>
      <c r="BE483" s="4">
        <v>7.9799999999999996E-2</v>
      </c>
      <c r="BF483" s="4">
        <v>4.3799999999999999E-2</v>
      </c>
      <c r="BG483" s="4">
        <v>-2.5399999999999999E-2</v>
      </c>
      <c r="BH483" s="4">
        <v>5.8500000000000003E-2</v>
      </c>
      <c r="BI483" s="4">
        <v>4.1999999999999997E-3</v>
      </c>
      <c r="BJ483" s="4">
        <v>9.1999999999999998E-3</v>
      </c>
      <c r="BK483" s="4">
        <v>6.3E-3</v>
      </c>
      <c r="BL483" s="4">
        <v>5.9999999999999995E-4</v>
      </c>
      <c r="BM483" s="4">
        <v>3.5000000000000001E-3</v>
      </c>
      <c r="BN483" s="4">
        <v>5.1299999999999998E-2</v>
      </c>
      <c r="BO483" s="4">
        <v>3.0800000000000001E-2</v>
      </c>
      <c r="BP483" s="4">
        <v>2.9899999999999999E-2</v>
      </c>
      <c r="BQ483" s="4">
        <v>3.0700000000000002E-2</v>
      </c>
      <c r="BR483" s="4">
        <v>-6.4000000000000003E-3</v>
      </c>
      <c r="BS483" s="4">
        <v>3.6600000000000001E-2</v>
      </c>
      <c r="BT483" s="4">
        <v>2.1100000000000001E-2</v>
      </c>
      <c r="BU483" s="4">
        <v>0.04</v>
      </c>
      <c r="BV483" s="4">
        <v>2.58E-2</v>
      </c>
      <c r="BW483" s="4">
        <v>1.1599999999999999E-2</v>
      </c>
      <c r="BX483" s="4">
        <v>6.4000000000000003E-3</v>
      </c>
      <c r="BY483" s="4">
        <v>-5.0000000000000001E-4</v>
      </c>
      <c r="BZ483" s="4">
        <v>4.8999999999999998E-3</v>
      </c>
      <c r="CA483" s="4">
        <v>1.6899999999999998E-2</v>
      </c>
      <c r="CB483" s="4">
        <v>2.7699999999999999E-2</v>
      </c>
      <c r="CC483" s="4">
        <v>2.5999999999999999E-2</v>
      </c>
      <c r="CD483" s="4">
        <v>2.3300000000000001E-2</v>
      </c>
      <c r="CE483" s="4">
        <v>3.0300000000000001E-2</v>
      </c>
      <c r="CF483" s="4">
        <v>2.63E-2</v>
      </c>
      <c r="CG483" s="4">
        <v>5.11E-2</v>
      </c>
      <c r="CH483" s="4">
        <v>5.62E-2</v>
      </c>
      <c r="CI483" s="4">
        <v>5.16E-2</v>
      </c>
      <c r="CJ483" s="4">
        <v>4.5400000000000003E-2</v>
      </c>
      <c r="CK483" s="4">
        <v>2.9600000000000001E-2</v>
      </c>
      <c r="CL483" s="4">
        <v>2.47E-2</v>
      </c>
      <c r="CM483" s="4">
        <v>2.2499999999999999E-2</v>
      </c>
      <c r="CN483" s="4">
        <v>2.2200000000000001E-2</v>
      </c>
      <c r="CO483" s="4">
        <v>1.8499999999999999E-2</v>
      </c>
      <c r="CP483" s="4">
        <v>1.9199999999999998E-2</v>
      </c>
      <c r="CQ483" s="4">
        <v>1.84E-2</v>
      </c>
      <c r="CR483" s="4">
        <v>1.72E-2</v>
      </c>
      <c r="CS483" s="4">
        <v>2.8799999999999999E-2</v>
      </c>
      <c r="CT483" s="4">
        <v>2.35E-2</v>
      </c>
      <c r="CU483" s="4">
        <v>2.07E-2</v>
      </c>
      <c r="CV483" s="4">
        <v>3.85E-2</v>
      </c>
      <c r="CW483" s="4">
        <v>2.69E-2</v>
      </c>
      <c r="CX483" s="4">
        <v>3.0099999999999998E-2</v>
      </c>
      <c r="CY483" s="4">
        <v>3.4299999999999997E-2</v>
      </c>
      <c r="CZ483" s="4">
        <v>2.58E-2</v>
      </c>
      <c r="DA483" s="4">
        <v>2.5600000000000001E-2</v>
      </c>
      <c r="DB483" s="4">
        <v>3.0599999999999999E-2</v>
      </c>
      <c r="DC483" s="4">
        <v>2.86E-2</v>
      </c>
      <c r="DD483" s="4">
        <v>2.7199999999999998E-2</v>
      </c>
      <c r="DE483" s="4">
        <v>0.03</v>
      </c>
      <c r="DF483" s="4">
        <v>4.0099999999999997E-2</v>
      </c>
      <c r="DG483" s="4">
        <v>5.0200000000000002E-2</v>
      </c>
      <c r="DH483" s="4">
        <v>5.0599999999999999E-2</v>
      </c>
      <c r="DI483" s="4">
        <v>5.5599999999999997E-2</v>
      </c>
      <c r="DJ483" s="4">
        <v>5.3600000000000002E-2</v>
      </c>
      <c r="DK483" s="4">
        <v>4.9799999999999997E-2</v>
      </c>
      <c r="DL483" s="4">
        <v>4.24E-2</v>
      </c>
      <c r="DM483" s="4">
        <v>3.3599999999999998E-2</v>
      </c>
      <c r="DN483" s="4">
        <v>3.6200000000000003E-2</v>
      </c>
    </row>
    <row r="484" spans="1:118" x14ac:dyDescent="0.45">
      <c r="A484" s="2" t="s">
        <v>40</v>
      </c>
      <c r="B484" t="s">
        <v>49</v>
      </c>
      <c r="AG484">
        <v>0.51</v>
      </c>
      <c r="AH484">
        <v>3.11</v>
      </c>
      <c r="AI484">
        <v>1.46</v>
      </c>
      <c r="AJ484">
        <v>1.93</v>
      </c>
      <c r="AK484">
        <v>1.71</v>
      </c>
      <c r="AL484">
        <v>1.72</v>
      </c>
      <c r="AM484">
        <v>1.72</v>
      </c>
      <c r="AN484">
        <v>2.41</v>
      </c>
      <c r="AO484">
        <v>2.5099999999999998</v>
      </c>
      <c r="AP484">
        <v>1.82</v>
      </c>
      <c r="AQ484">
        <v>28.08</v>
      </c>
      <c r="AR484">
        <v>47.4</v>
      </c>
      <c r="AS484">
        <v>55.98</v>
      </c>
      <c r="AT484">
        <v>93.37</v>
      </c>
      <c r="AU484">
        <v>106.18</v>
      </c>
      <c r="AV484">
        <v>133.96</v>
      </c>
      <c r="AW484">
        <v>241</v>
      </c>
      <c r="AX484">
        <v>278.87</v>
      </c>
      <c r="AY484">
        <v>286.49</v>
      </c>
      <c r="AZ484">
        <v>150.79</v>
      </c>
      <c r="BA484">
        <v>139.47</v>
      </c>
      <c r="BB484">
        <v>138.71</v>
      </c>
      <c r="BC484">
        <v>96.85</v>
      </c>
      <c r="BD484">
        <v>144.57</v>
      </c>
      <c r="BE484">
        <v>193.39</v>
      </c>
      <c r="BF484">
        <v>193.77</v>
      </c>
      <c r="BG484">
        <v>226.02</v>
      </c>
      <c r="BH484">
        <v>198.12</v>
      </c>
      <c r="BI484">
        <v>163.71</v>
      </c>
      <c r="BJ484">
        <v>175.86</v>
      </c>
      <c r="BK484">
        <v>190.74</v>
      </c>
      <c r="BL484">
        <v>213.48</v>
      </c>
      <c r="BM484">
        <v>183.94</v>
      </c>
      <c r="BN484">
        <v>153.96</v>
      </c>
      <c r="BO484">
        <v>143.16999999999999</v>
      </c>
      <c r="BP484">
        <v>156.06</v>
      </c>
      <c r="BQ484">
        <v>136.97999999999999</v>
      </c>
      <c r="BR484">
        <v>154.66</v>
      </c>
      <c r="BS484">
        <v>179.02</v>
      </c>
      <c r="BT484">
        <v>197.56</v>
      </c>
      <c r="BU484">
        <v>281.04000000000002</v>
      </c>
      <c r="BV484">
        <v>247.93</v>
      </c>
      <c r="BW484">
        <v>508.41</v>
      </c>
      <c r="BX484">
        <v>439.88</v>
      </c>
      <c r="BY484">
        <v>459.59</v>
      </c>
      <c r="BZ484">
        <v>449.72</v>
      </c>
      <c r="CA484">
        <v>700.66</v>
      </c>
      <c r="CB484">
        <v>903.58</v>
      </c>
      <c r="CC484">
        <v>867.51</v>
      </c>
      <c r="CD484">
        <v>1055.29</v>
      </c>
      <c r="CE484">
        <v>825.21</v>
      </c>
      <c r="CF484">
        <v>624.96</v>
      </c>
      <c r="CG484">
        <v>656.46</v>
      </c>
      <c r="CH484">
        <v>883.96</v>
      </c>
      <c r="CI484">
        <v>995.09</v>
      </c>
      <c r="CJ484">
        <v>861.73</v>
      </c>
      <c r="CK484">
        <v>883.83</v>
      </c>
      <c r="CL484">
        <v>801.47</v>
      </c>
      <c r="CM484">
        <v>942.02</v>
      </c>
      <c r="CN484">
        <v>1112.1300000000001</v>
      </c>
      <c r="CO484">
        <v>1230.73</v>
      </c>
      <c r="CP484">
        <v>1693.04</v>
      </c>
      <c r="CQ484">
        <v>1324.88</v>
      </c>
      <c r="CR484">
        <v>1081.97</v>
      </c>
      <c r="CS484">
        <v>966.68</v>
      </c>
      <c r="CT484">
        <v>1024.46</v>
      </c>
      <c r="CU484">
        <v>929.59</v>
      </c>
      <c r="CV484">
        <v>585.72</v>
      </c>
      <c r="CW484">
        <v>575.16</v>
      </c>
      <c r="CX484">
        <v>440.84</v>
      </c>
      <c r="CY484">
        <v>473.46</v>
      </c>
      <c r="CZ484">
        <v>447.49</v>
      </c>
      <c r="DA484">
        <v>433.28</v>
      </c>
      <c r="DB484">
        <v>407.75</v>
      </c>
      <c r="DC484">
        <v>529.85</v>
      </c>
      <c r="DD484">
        <v>421.46</v>
      </c>
      <c r="DE484">
        <v>403.22</v>
      </c>
      <c r="DF484">
        <v>302.55</v>
      </c>
      <c r="DG484">
        <v>323.13</v>
      </c>
      <c r="DH484">
        <v>554.46</v>
      </c>
      <c r="DI484">
        <v>469.69</v>
      </c>
      <c r="DJ484">
        <v>421.72</v>
      </c>
      <c r="DK484">
        <v>466.39</v>
      </c>
      <c r="DL484">
        <v>588.58000000000004</v>
      </c>
      <c r="DM484">
        <v>539.52</v>
      </c>
      <c r="DN484">
        <v>559.13</v>
      </c>
    </row>
    <row r="485" spans="1:118" x14ac:dyDescent="0.45">
      <c r="A485" s="2" t="s">
        <v>40</v>
      </c>
      <c r="B485" t="s">
        <v>50</v>
      </c>
      <c r="AK485" s="4">
        <v>2.3412999999999999</v>
      </c>
      <c r="AL485" s="4">
        <v>-0.44619999999999999</v>
      </c>
      <c r="AM485" s="4">
        <v>0.17499999999999999</v>
      </c>
      <c r="AN485" s="4">
        <v>0.24729999999999999</v>
      </c>
      <c r="AO485" s="4">
        <v>0.46879999999999999</v>
      </c>
      <c r="AP485" s="4">
        <v>5.9700000000000003E-2</v>
      </c>
      <c r="AQ485" s="4">
        <v>15.3195</v>
      </c>
      <c r="AR485" s="4">
        <v>18.680299999999999</v>
      </c>
      <c r="AS485" s="4">
        <v>21.299800000000001</v>
      </c>
      <c r="AT485" s="4">
        <v>50.215699999999998</v>
      </c>
      <c r="AU485" s="4">
        <v>2.7818000000000001</v>
      </c>
      <c r="AV485" s="4">
        <v>1.8261000000000001</v>
      </c>
      <c r="AW485" s="4">
        <v>3.3050000000000002</v>
      </c>
      <c r="AX485" s="4">
        <v>1.9865999999999999</v>
      </c>
      <c r="AY485" s="4">
        <v>1.6981999999999999</v>
      </c>
      <c r="AZ485" s="4">
        <v>0.12559999999999999</v>
      </c>
      <c r="BA485" s="4">
        <v>-0.42130000000000001</v>
      </c>
      <c r="BB485" s="4">
        <v>-0.50260000000000005</v>
      </c>
      <c r="BC485" s="4">
        <v>-0.66190000000000004</v>
      </c>
      <c r="BD485" s="4">
        <v>-4.1300000000000003E-2</v>
      </c>
      <c r="BE485" s="4">
        <v>0.38650000000000001</v>
      </c>
      <c r="BF485" s="4">
        <v>0.39700000000000002</v>
      </c>
      <c r="BG485" s="4">
        <v>1.3335999999999999</v>
      </c>
      <c r="BH485" s="4">
        <v>0.3705</v>
      </c>
      <c r="BI485" s="4">
        <v>-0.15340000000000001</v>
      </c>
      <c r="BJ485" s="4">
        <v>-9.2499999999999999E-2</v>
      </c>
      <c r="BK485" s="4">
        <v>-0.15609999999999999</v>
      </c>
      <c r="BL485" s="4">
        <v>7.7499999999999999E-2</v>
      </c>
      <c r="BM485" s="4">
        <v>0.1236</v>
      </c>
      <c r="BN485" s="4">
        <v>-0.1245</v>
      </c>
      <c r="BO485" s="4">
        <v>-0.24940000000000001</v>
      </c>
      <c r="BP485" s="4">
        <v>-0.26900000000000002</v>
      </c>
      <c r="BQ485" s="4">
        <v>-0.25530000000000003</v>
      </c>
      <c r="BR485" s="4">
        <v>4.4999999999999997E-3</v>
      </c>
      <c r="BS485" s="4">
        <v>0.25030000000000002</v>
      </c>
      <c r="BT485" s="4">
        <v>0.26590000000000003</v>
      </c>
      <c r="BU485" s="4">
        <v>1.0516000000000001</v>
      </c>
      <c r="BV485" s="4">
        <v>0.60309999999999997</v>
      </c>
      <c r="BW485" s="4">
        <v>1.84</v>
      </c>
      <c r="BX485" s="4">
        <v>1.2265999999999999</v>
      </c>
      <c r="BY485" s="4">
        <v>0.63529999999999998</v>
      </c>
      <c r="BZ485" s="4">
        <v>0.81389999999999996</v>
      </c>
      <c r="CA485" s="4">
        <v>0.37809999999999999</v>
      </c>
      <c r="CB485" s="4">
        <v>1.0542</v>
      </c>
      <c r="CC485" s="4">
        <v>0.88759999999999994</v>
      </c>
      <c r="CD485" s="4">
        <v>1.3466</v>
      </c>
      <c r="CE485" s="4">
        <v>0.17780000000000001</v>
      </c>
      <c r="CF485" s="4">
        <v>-0.30840000000000001</v>
      </c>
      <c r="CG485" s="4">
        <v>-0.24329999999999999</v>
      </c>
      <c r="CH485" s="4">
        <v>-0.16239999999999999</v>
      </c>
      <c r="CI485" s="4">
        <v>0.2059</v>
      </c>
      <c r="CJ485" s="4">
        <v>0.37890000000000001</v>
      </c>
      <c r="CK485" s="4">
        <v>0.34639999999999999</v>
      </c>
      <c r="CL485" s="4">
        <v>-9.3299999999999994E-2</v>
      </c>
      <c r="CM485" s="4">
        <v>-5.33E-2</v>
      </c>
      <c r="CN485" s="4">
        <v>0.29060000000000002</v>
      </c>
      <c r="CO485" s="4">
        <v>0.39250000000000002</v>
      </c>
      <c r="CP485" s="4">
        <v>1.1124000000000001</v>
      </c>
      <c r="CQ485" s="4">
        <v>0.40639999999999998</v>
      </c>
      <c r="CR485" s="4">
        <v>-2.7099999999999999E-2</v>
      </c>
      <c r="CS485" s="4">
        <v>-0.2145</v>
      </c>
      <c r="CT485" s="4">
        <v>-0.39489999999999997</v>
      </c>
      <c r="CU485" s="4">
        <v>-0.2984</v>
      </c>
      <c r="CV485" s="4">
        <v>-0.4587</v>
      </c>
      <c r="CW485" s="4">
        <v>-0.40500000000000003</v>
      </c>
      <c r="CX485" s="4">
        <v>-0.56969999999999998</v>
      </c>
      <c r="CY485" s="4">
        <v>-0.49070000000000003</v>
      </c>
      <c r="CZ485" s="4">
        <v>-0.23599999999999999</v>
      </c>
      <c r="DA485" s="4">
        <v>-0.2467</v>
      </c>
      <c r="DB485" s="4">
        <v>-7.51E-2</v>
      </c>
      <c r="DC485" s="4">
        <v>0.1191</v>
      </c>
      <c r="DD485" s="4">
        <v>-5.8200000000000002E-2</v>
      </c>
      <c r="DE485" s="4">
        <v>-6.9400000000000003E-2</v>
      </c>
      <c r="DF485" s="4">
        <v>-0.25800000000000001</v>
      </c>
      <c r="DG485" s="4">
        <v>-0.3901</v>
      </c>
      <c r="DH485" s="4">
        <v>0.31559999999999999</v>
      </c>
      <c r="DI485" s="4">
        <v>0.1648</v>
      </c>
      <c r="DJ485" s="4">
        <v>0.39389999999999997</v>
      </c>
      <c r="DK485" s="4">
        <v>0.44330000000000003</v>
      </c>
      <c r="DL485" s="4">
        <v>6.1499999999999999E-2</v>
      </c>
      <c r="DM485" s="4">
        <v>0.1487</v>
      </c>
      <c r="DN485" s="4">
        <v>0.1487</v>
      </c>
    </row>
    <row r="486" spans="1:118" x14ac:dyDescent="0.45">
      <c r="A486" s="2" t="s">
        <v>40</v>
      </c>
      <c r="B486" t="s">
        <v>51</v>
      </c>
      <c r="D486">
        <v>0.46</v>
      </c>
      <c r="G486">
        <v>0.02</v>
      </c>
      <c r="H486">
        <v>-0.05</v>
      </c>
      <c r="I486">
        <v>-0.02</v>
      </c>
      <c r="J486">
        <v>0</v>
      </c>
      <c r="K486">
        <v>-6.48</v>
      </c>
      <c r="L486">
        <v>-11.86</v>
      </c>
      <c r="M486">
        <v>-9.07</v>
      </c>
      <c r="N486">
        <v>-12.29</v>
      </c>
      <c r="O486">
        <v>-11.91</v>
      </c>
      <c r="P486">
        <v>-8.44</v>
      </c>
      <c r="Q486">
        <v>-9.68</v>
      </c>
      <c r="R486">
        <v>-10.62</v>
      </c>
      <c r="S486">
        <v>-16.27</v>
      </c>
      <c r="T486">
        <v>-13.14</v>
      </c>
      <c r="U486">
        <v>-12.42</v>
      </c>
      <c r="V486">
        <v>-11.32</v>
      </c>
      <c r="W486">
        <v>-10.36</v>
      </c>
      <c r="X486">
        <v>-10.25</v>
      </c>
      <c r="Y486">
        <v>-10.210000000000001</v>
      </c>
      <c r="Z486">
        <v>-8.26</v>
      </c>
      <c r="AA486">
        <v>-10.039999999999999</v>
      </c>
      <c r="AB486">
        <v>-7.32</v>
      </c>
      <c r="AC486">
        <v>-6.78</v>
      </c>
      <c r="AD486">
        <v>-4.17</v>
      </c>
      <c r="AE486">
        <v>-3.89</v>
      </c>
      <c r="AF486">
        <v>-4.8499999999999996</v>
      </c>
      <c r="AG486">
        <v>-4.88</v>
      </c>
      <c r="AH486">
        <v>1.55</v>
      </c>
      <c r="AI486">
        <v>-5.71</v>
      </c>
      <c r="AJ486">
        <v>-4.78</v>
      </c>
      <c r="AK486">
        <v>-8.5500000000000007</v>
      </c>
      <c r="AL486">
        <v>-32.450000000000003</v>
      </c>
      <c r="AM486">
        <v>-20.02</v>
      </c>
      <c r="AN486">
        <v>-1.77</v>
      </c>
      <c r="AO486">
        <v>-12.02</v>
      </c>
      <c r="AP486">
        <v>-34.24</v>
      </c>
      <c r="AQ486">
        <v>-18.809999999999999</v>
      </c>
      <c r="AR486">
        <v>-1.49</v>
      </c>
      <c r="AS486">
        <v>-10.94</v>
      </c>
      <c r="AT486">
        <v>-49.67</v>
      </c>
      <c r="AU486">
        <v>-89.33</v>
      </c>
      <c r="AV486">
        <v>-105.81</v>
      </c>
      <c r="AW486">
        <v>13.02</v>
      </c>
      <c r="AX486">
        <v>19.11</v>
      </c>
      <c r="AY486">
        <v>96.75</v>
      </c>
      <c r="AZ486">
        <v>-88.07</v>
      </c>
      <c r="BA486">
        <v>-112.16</v>
      </c>
      <c r="BB486">
        <v>-110.47</v>
      </c>
      <c r="BC486">
        <v>-119.41</v>
      </c>
      <c r="BD486">
        <v>11.36</v>
      </c>
      <c r="BE486">
        <v>70.89</v>
      </c>
      <c r="BF486">
        <v>-36.01</v>
      </c>
      <c r="BG486">
        <v>78.03</v>
      </c>
      <c r="BH486">
        <v>19.309999999999999</v>
      </c>
      <c r="BI486">
        <v>-52.26</v>
      </c>
      <c r="BJ486">
        <v>-70.81</v>
      </c>
      <c r="BK486">
        <v>89.35</v>
      </c>
      <c r="BL486">
        <v>-17.61</v>
      </c>
      <c r="BM486">
        <v>-127.77</v>
      </c>
      <c r="BN486">
        <v>-117.91</v>
      </c>
      <c r="BO486">
        <v>-117.65</v>
      </c>
      <c r="BP486">
        <v>-168.07</v>
      </c>
      <c r="BQ486">
        <v>-245.01</v>
      </c>
      <c r="BR486">
        <v>-256.37</v>
      </c>
      <c r="BS486">
        <v>-155.16999999999999</v>
      </c>
      <c r="BT486">
        <v>-241.05</v>
      </c>
      <c r="BU486">
        <v>159.93</v>
      </c>
      <c r="BV486">
        <v>167.61</v>
      </c>
      <c r="BW486">
        <v>440.72</v>
      </c>
      <c r="BX486">
        <v>354.58</v>
      </c>
      <c r="BY486">
        <v>290.89</v>
      </c>
      <c r="BZ486">
        <v>309.43</v>
      </c>
      <c r="CA486">
        <v>619.16</v>
      </c>
      <c r="CB486">
        <v>757.93</v>
      </c>
      <c r="CC486">
        <v>678.87</v>
      </c>
      <c r="CD486">
        <v>878.93</v>
      </c>
      <c r="CE486">
        <v>649.62</v>
      </c>
      <c r="CF486">
        <v>485.37</v>
      </c>
      <c r="CG486">
        <v>454.84</v>
      </c>
      <c r="CH486">
        <v>691.48</v>
      </c>
      <c r="CI486">
        <v>901.76</v>
      </c>
      <c r="CJ486">
        <v>712.7</v>
      </c>
      <c r="CK486">
        <v>649.29999999999995</v>
      </c>
      <c r="CL486">
        <v>445.89</v>
      </c>
      <c r="CM486">
        <v>775.49</v>
      </c>
      <c r="CN486">
        <v>877.49</v>
      </c>
      <c r="CO486">
        <v>932.12</v>
      </c>
      <c r="CP486">
        <v>1480.21</v>
      </c>
      <c r="CQ486">
        <v>1270.06</v>
      </c>
      <c r="CR486">
        <v>948.61</v>
      </c>
      <c r="CS486">
        <v>818.74</v>
      </c>
      <c r="CT486">
        <v>874.17</v>
      </c>
      <c r="CU486">
        <v>845.17</v>
      </c>
      <c r="CV486">
        <v>411.86</v>
      </c>
      <c r="CW486">
        <v>249.69</v>
      </c>
      <c r="CX486">
        <v>23.42</v>
      </c>
      <c r="CY486">
        <v>361.44</v>
      </c>
      <c r="CZ486">
        <v>352.03</v>
      </c>
      <c r="DA486">
        <v>148.37</v>
      </c>
      <c r="DB486">
        <v>174.44</v>
      </c>
      <c r="DC486">
        <v>407.14</v>
      </c>
      <c r="DD486">
        <v>356.81</v>
      </c>
      <c r="DE486">
        <v>169.31</v>
      </c>
      <c r="DF486">
        <v>98.48</v>
      </c>
      <c r="DG486">
        <v>34.56</v>
      </c>
      <c r="DH486">
        <v>401.91</v>
      </c>
      <c r="DI486">
        <v>265.60000000000002</v>
      </c>
      <c r="DJ486">
        <v>123.1</v>
      </c>
      <c r="DK486">
        <v>183.05</v>
      </c>
      <c r="DL486">
        <v>291.44</v>
      </c>
      <c r="DM486">
        <v>289.25</v>
      </c>
      <c r="DN486">
        <v>366.39</v>
      </c>
    </row>
    <row r="487" spans="1:118" x14ac:dyDescent="0.45">
      <c r="A487" s="2" t="s">
        <v>40</v>
      </c>
      <c r="B487" t="s">
        <v>52</v>
      </c>
      <c r="AG487">
        <v>0.6</v>
      </c>
      <c r="AH487">
        <v>23.07</v>
      </c>
      <c r="AI487">
        <v>-5.2</v>
      </c>
      <c r="AJ487">
        <v>-7.02</v>
      </c>
      <c r="AK487">
        <v>-7.15</v>
      </c>
      <c r="AL487">
        <v>-2.37</v>
      </c>
      <c r="AM487">
        <v>-6.61</v>
      </c>
      <c r="AN487">
        <v>3.38</v>
      </c>
      <c r="AO487">
        <v>4.24</v>
      </c>
      <c r="AP487">
        <v>0.46</v>
      </c>
      <c r="AQ487">
        <v>4.32</v>
      </c>
      <c r="AR487">
        <v>5.38</v>
      </c>
      <c r="AS487">
        <v>5.2</v>
      </c>
      <c r="AT487">
        <v>7.98</v>
      </c>
      <c r="AU487">
        <v>6.18</v>
      </c>
      <c r="AV487">
        <v>5.0999999999999996</v>
      </c>
      <c r="AW487">
        <v>5.76</v>
      </c>
      <c r="AX487">
        <v>5.38</v>
      </c>
      <c r="AY487">
        <v>5.31</v>
      </c>
      <c r="AZ487">
        <v>2.7</v>
      </c>
      <c r="BA487">
        <v>2.81</v>
      </c>
      <c r="BB487">
        <v>3.22</v>
      </c>
      <c r="BC487">
        <v>2.42</v>
      </c>
      <c r="BD487">
        <v>3.79</v>
      </c>
      <c r="BE487">
        <v>5.59</v>
      </c>
      <c r="BF487">
        <v>5</v>
      </c>
      <c r="BG487">
        <v>7.85</v>
      </c>
      <c r="BH487">
        <v>8.51</v>
      </c>
      <c r="BI487">
        <v>6.2</v>
      </c>
      <c r="BJ487">
        <v>6.28</v>
      </c>
      <c r="BK487">
        <v>5.16</v>
      </c>
      <c r="BL487">
        <v>4.8600000000000003</v>
      </c>
      <c r="BM487">
        <v>4.5199999999999996</v>
      </c>
      <c r="BN487">
        <v>5.38</v>
      </c>
      <c r="BO487">
        <v>7.12</v>
      </c>
      <c r="BP487">
        <v>9.6999999999999993</v>
      </c>
      <c r="BQ487">
        <v>8.4</v>
      </c>
      <c r="BR487">
        <v>6.56</v>
      </c>
      <c r="BS487">
        <v>5.91</v>
      </c>
      <c r="BT487">
        <v>6.1</v>
      </c>
      <c r="BU487">
        <v>6.75</v>
      </c>
      <c r="BV487">
        <v>5.19</v>
      </c>
      <c r="BW487">
        <v>8.6199999999999992</v>
      </c>
      <c r="BX487">
        <v>7.26</v>
      </c>
      <c r="BY487">
        <v>7.58</v>
      </c>
      <c r="BZ487">
        <v>6.65</v>
      </c>
      <c r="CA487">
        <v>9.6</v>
      </c>
      <c r="CB487">
        <v>11.05</v>
      </c>
      <c r="CC487">
        <v>9.7100000000000009</v>
      </c>
      <c r="CD487">
        <v>10.74</v>
      </c>
      <c r="CE487">
        <v>7.75</v>
      </c>
      <c r="CF487">
        <v>5.71</v>
      </c>
      <c r="CG487">
        <v>5.55</v>
      </c>
      <c r="CH487">
        <v>7.69</v>
      </c>
      <c r="CI487">
        <v>10.01</v>
      </c>
      <c r="CJ487">
        <v>8.18</v>
      </c>
      <c r="CK487">
        <v>8.74</v>
      </c>
      <c r="CL487">
        <v>9.52</v>
      </c>
      <c r="CM487">
        <v>8.81</v>
      </c>
      <c r="CN487">
        <v>9.61</v>
      </c>
      <c r="CO487">
        <v>9.2899999999999991</v>
      </c>
      <c r="CP487">
        <v>10.59</v>
      </c>
      <c r="CQ487">
        <v>11.32</v>
      </c>
      <c r="CR487">
        <v>9.24</v>
      </c>
      <c r="CS487">
        <v>8.92</v>
      </c>
      <c r="CT487">
        <v>11.24</v>
      </c>
      <c r="CU487">
        <v>19.989999999999998</v>
      </c>
      <c r="CV487">
        <v>22.16</v>
      </c>
      <c r="CW487">
        <v>63.75</v>
      </c>
      <c r="CX487">
        <v>-30.84</v>
      </c>
      <c r="CY487">
        <v>24.78</v>
      </c>
      <c r="CZ487">
        <v>17.59</v>
      </c>
      <c r="DA487">
        <v>15.75</v>
      </c>
      <c r="DB487">
        <v>8.02</v>
      </c>
      <c r="DC487">
        <v>25.96</v>
      </c>
      <c r="DD487">
        <v>36.53</v>
      </c>
      <c r="DE487">
        <v>-132.86000000000001</v>
      </c>
      <c r="DF487">
        <v>-3.17</v>
      </c>
      <c r="DG487">
        <v>-14.52</v>
      </c>
      <c r="DH487">
        <v>-35.49</v>
      </c>
      <c r="DI487">
        <v>84.25</v>
      </c>
      <c r="DJ487">
        <v>5.86</v>
      </c>
      <c r="DK487">
        <v>6.98</v>
      </c>
      <c r="DL487">
        <v>7.71</v>
      </c>
      <c r="DM487">
        <v>6.49</v>
      </c>
      <c r="DN487">
        <v>6.96</v>
      </c>
    </row>
    <row r="488" spans="1:118" x14ac:dyDescent="0.45">
      <c r="A488" s="2" t="s">
        <v>40</v>
      </c>
      <c r="B488" t="s">
        <v>53</v>
      </c>
      <c r="AG488">
        <v>7.0000000000000007E-2</v>
      </c>
      <c r="AH488">
        <v>0.49</v>
      </c>
      <c r="AI488">
        <v>0.23</v>
      </c>
      <c r="AJ488">
        <v>0.28000000000000003</v>
      </c>
      <c r="AK488">
        <v>0.22</v>
      </c>
      <c r="AL488">
        <v>0.21</v>
      </c>
      <c r="AM488">
        <v>0.22</v>
      </c>
      <c r="AN488">
        <v>0.3</v>
      </c>
      <c r="AO488">
        <v>0.27</v>
      </c>
      <c r="AP488">
        <v>0.13</v>
      </c>
      <c r="AQ488">
        <v>1.45</v>
      </c>
      <c r="AR488">
        <v>2.0699999999999998</v>
      </c>
      <c r="AS488">
        <v>1.98</v>
      </c>
      <c r="AT488">
        <v>2.31</v>
      </c>
      <c r="AU488">
        <v>1.63</v>
      </c>
      <c r="AV488">
        <v>1.29</v>
      </c>
      <c r="AW488">
        <v>1.62</v>
      </c>
      <c r="AX488">
        <v>1.6</v>
      </c>
      <c r="AY488">
        <v>1.52</v>
      </c>
      <c r="AZ488">
        <v>0.8</v>
      </c>
      <c r="BA488">
        <v>0.77</v>
      </c>
      <c r="BB488">
        <v>0.76</v>
      </c>
      <c r="BC488">
        <v>0.53</v>
      </c>
      <c r="BD488">
        <v>0.78</v>
      </c>
      <c r="BE488">
        <v>1.03</v>
      </c>
      <c r="BF488">
        <v>0.96</v>
      </c>
      <c r="BG488">
        <v>1.07</v>
      </c>
      <c r="BH488">
        <v>0.95</v>
      </c>
      <c r="BI488">
        <v>0.76</v>
      </c>
      <c r="BJ488">
        <v>0.78</v>
      </c>
      <c r="BK488">
        <v>0.8</v>
      </c>
      <c r="BL488">
        <v>0.82</v>
      </c>
      <c r="BM488">
        <v>0.72</v>
      </c>
      <c r="BN488">
        <v>0.65</v>
      </c>
      <c r="BO488">
        <v>0.63</v>
      </c>
      <c r="BP488">
        <v>0.7</v>
      </c>
      <c r="BQ488">
        <v>0.6</v>
      </c>
      <c r="BR488">
        <v>0.61</v>
      </c>
      <c r="BS488">
        <v>0.66</v>
      </c>
      <c r="BT488">
        <v>0.71</v>
      </c>
      <c r="BU488">
        <v>0.95</v>
      </c>
      <c r="BV488">
        <v>0.83</v>
      </c>
      <c r="BW488">
        <v>1.69</v>
      </c>
      <c r="BX488">
        <v>1.43</v>
      </c>
      <c r="BY488">
        <v>1.45</v>
      </c>
      <c r="BZ488">
        <v>1.31</v>
      </c>
      <c r="CA488">
        <v>1.9</v>
      </c>
      <c r="CB488">
        <v>2.27</v>
      </c>
      <c r="CC488">
        <v>1.99</v>
      </c>
      <c r="CD488">
        <v>2.16</v>
      </c>
      <c r="CE488">
        <v>1.51</v>
      </c>
      <c r="CF488">
        <v>1.03</v>
      </c>
      <c r="CG488">
        <v>1</v>
      </c>
      <c r="CH488">
        <v>1.32</v>
      </c>
      <c r="CI488">
        <v>1.45</v>
      </c>
      <c r="CJ488">
        <v>1.24</v>
      </c>
      <c r="CK488">
        <v>1.24</v>
      </c>
      <c r="CL488">
        <v>1.1000000000000001</v>
      </c>
      <c r="CM488">
        <v>1.25</v>
      </c>
      <c r="CN488">
        <v>1.45</v>
      </c>
      <c r="CO488">
        <v>1.55</v>
      </c>
      <c r="CP488">
        <v>2.09</v>
      </c>
      <c r="CQ488">
        <v>1.61</v>
      </c>
      <c r="CR488">
        <v>1.25</v>
      </c>
      <c r="CS488">
        <v>1.08</v>
      </c>
      <c r="CT488">
        <v>1.1200000000000001</v>
      </c>
      <c r="CU488">
        <v>0.99</v>
      </c>
      <c r="CV488">
        <v>0.62</v>
      </c>
      <c r="CW488">
        <v>0.6</v>
      </c>
      <c r="CX488">
        <v>0.42</v>
      </c>
      <c r="CY488">
        <v>0.44</v>
      </c>
      <c r="CZ488">
        <v>0.41</v>
      </c>
      <c r="DA488">
        <v>0.39</v>
      </c>
      <c r="DB488">
        <v>0.37</v>
      </c>
      <c r="DC488">
        <v>0.47</v>
      </c>
      <c r="DD488">
        <v>0.37</v>
      </c>
      <c r="DE488">
        <v>0.35</v>
      </c>
      <c r="DF488">
        <v>0.26</v>
      </c>
      <c r="DG488">
        <v>0.26</v>
      </c>
      <c r="DH488">
        <v>0.44</v>
      </c>
      <c r="DI488">
        <v>0.36</v>
      </c>
      <c r="DJ488">
        <v>0.31</v>
      </c>
      <c r="DK488">
        <v>0.34</v>
      </c>
      <c r="DL488">
        <v>0.41</v>
      </c>
      <c r="DM488">
        <v>0.36</v>
      </c>
      <c r="DN488">
        <v>0.38</v>
      </c>
    </row>
    <row r="489" spans="1:118" x14ac:dyDescent="0.45">
      <c r="A489" s="2" t="s">
        <v>40</v>
      </c>
      <c r="B489" t="s">
        <v>54</v>
      </c>
      <c r="AG489">
        <v>0.13</v>
      </c>
      <c r="AH489">
        <v>0.83</v>
      </c>
      <c r="AI489">
        <v>0.42</v>
      </c>
      <c r="AJ489">
        <v>0.54</v>
      </c>
      <c r="AK489">
        <v>0.45</v>
      </c>
      <c r="AL489">
        <v>0.54</v>
      </c>
      <c r="AM489">
        <v>0.52</v>
      </c>
      <c r="AN489">
        <v>0.55000000000000004</v>
      </c>
      <c r="AO489">
        <v>0.56999999999999995</v>
      </c>
      <c r="AP489">
        <v>0.25</v>
      </c>
      <c r="AQ489">
        <v>2.83</v>
      </c>
      <c r="AR489">
        <v>4.03</v>
      </c>
      <c r="AS489">
        <v>4.1900000000000004</v>
      </c>
      <c r="AT489">
        <v>6.15</v>
      </c>
      <c r="AU489">
        <v>4.82</v>
      </c>
      <c r="AV489">
        <v>4.0599999999999996</v>
      </c>
      <c r="AW489">
        <v>4.67</v>
      </c>
      <c r="AX489">
        <v>4.38</v>
      </c>
      <c r="AY489">
        <v>3.95</v>
      </c>
      <c r="AZ489">
        <v>1.75</v>
      </c>
      <c r="BA489">
        <v>1.4</v>
      </c>
      <c r="BB489">
        <v>1.38</v>
      </c>
      <c r="BC489">
        <v>0.95</v>
      </c>
      <c r="BD489">
        <v>1.32</v>
      </c>
      <c r="BE489">
        <v>1.63</v>
      </c>
      <c r="BF489">
        <v>1.53</v>
      </c>
      <c r="BG489">
        <v>2</v>
      </c>
      <c r="BH489">
        <v>1.73</v>
      </c>
      <c r="BI489">
        <v>1.32</v>
      </c>
      <c r="BJ489">
        <v>1.28</v>
      </c>
      <c r="BK489">
        <v>1.36</v>
      </c>
      <c r="BL489">
        <v>1.42</v>
      </c>
      <c r="BM489">
        <v>1.1599999999999999</v>
      </c>
      <c r="BN489">
        <v>0.98</v>
      </c>
      <c r="BO489">
        <v>0.95</v>
      </c>
      <c r="BP489">
        <v>1</v>
      </c>
      <c r="BQ489">
        <v>0.85</v>
      </c>
      <c r="BR489">
        <v>0.93</v>
      </c>
      <c r="BS489">
        <v>1.1000000000000001</v>
      </c>
      <c r="BT489">
        <v>1.1499999999999999</v>
      </c>
      <c r="BU489">
        <v>1.8</v>
      </c>
      <c r="BV489">
        <v>1.49</v>
      </c>
      <c r="BW489">
        <v>2.9</v>
      </c>
      <c r="BX489">
        <v>2.57</v>
      </c>
      <c r="BY489">
        <v>2.58</v>
      </c>
      <c r="BZ489">
        <v>2.38</v>
      </c>
      <c r="CA489">
        <v>3.51</v>
      </c>
      <c r="CB489">
        <v>3.74</v>
      </c>
      <c r="CC489">
        <v>3.4</v>
      </c>
      <c r="CD489">
        <v>3.73</v>
      </c>
      <c r="CE489">
        <v>2.82</v>
      </c>
      <c r="CF489">
        <v>1.99</v>
      </c>
      <c r="CG489">
        <v>1.87</v>
      </c>
      <c r="CH489">
        <v>2.37</v>
      </c>
      <c r="CI489">
        <v>2.68</v>
      </c>
      <c r="CJ489">
        <v>2.16</v>
      </c>
      <c r="CK489">
        <v>2.1</v>
      </c>
      <c r="CL489">
        <v>1.91</v>
      </c>
      <c r="CM489">
        <v>2.14</v>
      </c>
      <c r="CN489">
        <v>2.39</v>
      </c>
      <c r="CO489">
        <v>2.5</v>
      </c>
      <c r="CP489">
        <v>3.19</v>
      </c>
      <c r="CQ489">
        <v>2.64</v>
      </c>
      <c r="CR489">
        <v>2.0099999999999998</v>
      </c>
      <c r="CS489">
        <v>1.71</v>
      </c>
      <c r="CT489">
        <v>1.8</v>
      </c>
      <c r="CU489">
        <v>1.88</v>
      </c>
      <c r="CV489">
        <v>1.19</v>
      </c>
      <c r="CW489">
        <v>1.0900000000000001</v>
      </c>
      <c r="CX489">
        <v>0.93</v>
      </c>
      <c r="CY489">
        <v>1.05</v>
      </c>
      <c r="CZ489">
        <v>0.98</v>
      </c>
      <c r="DA489">
        <v>0.9</v>
      </c>
      <c r="DB489">
        <v>0.83</v>
      </c>
      <c r="DC489">
        <v>1.23</v>
      </c>
      <c r="DD489">
        <v>1.06</v>
      </c>
      <c r="DE489">
        <v>1.1000000000000001</v>
      </c>
      <c r="DF489">
        <v>1.1599999999999999</v>
      </c>
      <c r="DG489">
        <v>1.1200000000000001</v>
      </c>
      <c r="DH489">
        <v>1.72</v>
      </c>
      <c r="DI489">
        <v>1.4</v>
      </c>
      <c r="DJ489">
        <v>1.4</v>
      </c>
      <c r="DK489">
        <v>1.37</v>
      </c>
      <c r="DL489">
        <v>1.61</v>
      </c>
      <c r="DM489">
        <v>1.37</v>
      </c>
      <c r="DN489">
        <v>1.4</v>
      </c>
    </row>
    <row r="490" spans="1:118" x14ac:dyDescent="0.45">
      <c r="A490" s="2" t="s">
        <v>40</v>
      </c>
      <c r="B490" t="s">
        <v>55</v>
      </c>
      <c r="AG490">
        <v>-0.13</v>
      </c>
      <c r="AH490">
        <v>-0.95</v>
      </c>
      <c r="AI490">
        <v>0.44</v>
      </c>
      <c r="AJ490">
        <v>0.94</v>
      </c>
      <c r="AK490">
        <v>0.34</v>
      </c>
      <c r="AL490">
        <v>0.05</v>
      </c>
      <c r="AM490">
        <v>0.12</v>
      </c>
      <c r="AN490">
        <v>-0.83</v>
      </c>
      <c r="AO490">
        <v>0.61</v>
      </c>
      <c r="AP490">
        <v>0.94</v>
      </c>
      <c r="AQ490">
        <v>1.1200000000000001</v>
      </c>
      <c r="AR490">
        <v>1.06</v>
      </c>
      <c r="AS490">
        <v>1.04</v>
      </c>
      <c r="AT490">
        <v>0.85</v>
      </c>
      <c r="AU490">
        <v>0.69</v>
      </c>
      <c r="AV490">
        <v>0.69</v>
      </c>
      <c r="AW490">
        <v>1.46</v>
      </c>
      <c r="AX490">
        <v>2.29</v>
      </c>
      <c r="AY490">
        <v>-1072.07</v>
      </c>
      <c r="AZ490">
        <v>10.39</v>
      </c>
      <c r="BA490">
        <v>3.37</v>
      </c>
      <c r="BB490">
        <v>29.45</v>
      </c>
      <c r="BC490">
        <v>1.94</v>
      </c>
      <c r="BD490">
        <v>2.72</v>
      </c>
      <c r="BE490">
        <v>2.46</v>
      </c>
      <c r="BF490">
        <v>3.57</v>
      </c>
      <c r="BG490">
        <v>11.27</v>
      </c>
      <c r="BH490">
        <v>15.56</v>
      </c>
      <c r="BI490">
        <v>13.73</v>
      </c>
      <c r="BJ490">
        <v>2.4</v>
      </c>
      <c r="BK490">
        <v>-33.22</v>
      </c>
      <c r="BL490">
        <v>3.64</v>
      </c>
      <c r="BM490">
        <v>1.97</v>
      </c>
      <c r="BN490">
        <v>-11.7</v>
      </c>
      <c r="BO490">
        <v>1.3</v>
      </c>
      <c r="BP490">
        <v>1.84</v>
      </c>
      <c r="BQ490">
        <v>3.03</v>
      </c>
      <c r="BR490">
        <v>1.19</v>
      </c>
      <c r="BS490">
        <v>1.28</v>
      </c>
      <c r="BT490">
        <v>1.02</v>
      </c>
      <c r="BU490">
        <v>1.39</v>
      </c>
      <c r="BV490">
        <v>1.38</v>
      </c>
      <c r="BW490">
        <v>3.27</v>
      </c>
      <c r="BX490">
        <v>11.68</v>
      </c>
      <c r="BY490">
        <v>7.48</v>
      </c>
      <c r="BZ490">
        <v>4.2699999999999996</v>
      </c>
      <c r="CA490">
        <v>6.14</v>
      </c>
      <c r="CB490">
        <v>6.54</v>
      </c>
      <c r="CC490">
        <v>3.99</v>
      </c>
      <c r="CD490">
        <v>4.96</v>
      </c>
      <c r="CE490">
        <v>3.98</v>
      </c>
      <c r="CF490">
        <v>3.18</v>
      </c>
      <c r="CG490">
        <v>4.2</v>
      </c>
      <c r="CH490">
        <v>5.93</v>
      </c>
      <c r="CI490">
        <v>8.7899999999999991</v>
      </c>
      <c r="CJ490">
        <v>6.07</v>
      </c>
      <c r="CK490">
        <v>8.6300000000000008</v>
      </c>
      <c r="CL490">
        <v>3.59</v>
      </c>
      <c r="CM490">
        <v>3.92</v>
      </c>
      <c r="CN490">
        <v>5.04</v>
      </c>
      <c r="CO490">
        <v>4.8</v>
      </c>
      <c r="CP490">
        <v>9.61</v>
      </c>
      <c r="CQ490">
        <v>5.93</v>
      </c>
      <c r="CR490">
        <v>5.48</v>
      </c>
      <c r="CS490">
        <v>7.56</v>
      </c>
      <c r="CT490">
        <v>16.39</v>
      </c>
      <c r="CU490">
        <v>11.09</v>
      </c>
      <c r="CV490">
        <v>5.87</v>
      </c>
      <c r="CW490">
        <v>2.79</v>
      </c>
      <c r="CX490">
        <v>2.38</v>
      </c>
      <c r="CY490">
        <v>38.450000000000003</v>
      </c>
      <c r="CZ490">
        <v>13.15</v>
      </c>
      <c r="DA490">
        <v>4.9000000000000004</v>
      </c>
      <c r="DB490">
        <v>3.26</v>
      </c>
      <c r="DC490">
        <v>2.2999999999999998</v>
      </c>
      <c r="DD490">
        <v>3.05</v>
      </c>
      <c r="DE490">
        <v>2.0699999999999998</v>
      </c>
      <c r="DF490">
        <v>1.71</v>
      </c>
      <c r="DG490">
        <v>1.01</v>
      </c>
      <c r="DH490">
        <v>1.86</v>
      </c>
      <c r="DI490">
        <v>4.8099999999999996</v>
      </c>
      <c r="DJ490">
        <v>2.5</v>
      </c>
      <c r="DK490">
        <v>6.96</v>
      </c>
      <c r="DL490">
        <v>2.98</v>
      </c>
      <c r="DM490">
        <v>2.4700000000000002</v>
      </c>
      <c r="DN490">
        <v>2.5099999999999998</v>
      </c>
    </row>
    <row r="491" spans="1:118" x14ac:dyDescent="0.45">
      <c r="A491" s="2" t="s">
        <v>40</v>
      </c>
      <c r="B491" t="s">
        <v>56</v>
      </c>
      <c r="AG491">
        <v>-0.13</v>
      </c>
      <c r="AH491">
        <v>-0.97</v>
      </c>
      <c r="AI491">
        <v>0.41</v>
      </c>
      <c r="AJ491">
        <v>0.9</v>
      </c>
      <c r="AK491">
        <v>0.33</v>
      </c>
      <c r="AL491">
        <v>0.05</v>
      </c>
      <c r="AM491">
        <v>0.11</v>
      </c>
      <c r="AN491">
        <v>-6.37</v>
      </c>
      <c r="AO491">
        <v>0.34</v>
      </c>
      <c r="AP491">
        <v>0.45</v>
      </c>
      <c r="AQ491">
        <v>1.04</v>
      </c>
      <c r="AR491">
        <v>1.03</v>
      </c>
      <c r="AS491">
        <v>1.03</v>
      </c>
      <c r="AT491">
        <v>0.85</v>
      </c>
      <c r="AU491">
        <v>0.69</v>
      </c>
      <c r="AV491">
        <v>0.68</v>
      </c>
      <c r="AW491">
        <v>1.46</v>
      </c>
      <c r="AX491">
        <v>2.2799999999999998</v>
      </c>
      <c r="AY491">
        <v>533.16</v>
      </c>
      <c r="AZ491">
        <v>9.6300000000000008</v>
      </c>
      <c r="BA491">
        <v>3.27</v>
      </c>
      <c r="BB491">
        <v>23.99</v>
      </c>
      <c r="BC491">
        <v>1.93</v>
      </c>
      <c r="BD491">
        <v>2.71</v>
      </c>
      <c r="BE491">
        <v>2.4500000000000002</v>
      </c>
      <c r="BF491">
        <v>3.54</v>
      </c>
      <c r="BG491">
        <v>10.86</v>
      </c>
      <c r="BH491">
        <v>14.62</v>
      </c>
      <c r="BI491">
        <v>12.04</v>
      </c>
      <c r="BJ491">
        <v>2.34</v>
      </c>
      <c r="BK491">
        <v>-46.98</v>
      </c>
      <c r="BL491">
        <v>3.53</v>
      </c>
      <c r="BM491">
        <v>1.95</v>
      </c>
      <c r="BN491">
        <v>-13.41</v>
      </c>
      <c r="BO491">
        <v>1.27</v>
      </c>
      <c r="BP491">
        <v>1.77</v>
      </c>
      <c r="BQ491">
        <v>2.81</v>
      </c>
      <c r="BR491">
        <v>1.1599999999999999</v>
      </c>
      <c r="BS491">
        <v>1.26</v>
      </c>
      <c r="BT491">
        <v>1.01</v>
      </c>
      <c r="BU491">
        <v>1.39</v>
      </c>
      <c r="BV491">
        <v>1.37</v>
      </c>
      <c r="BW491">
        <v>3.24</v>
      </c>
      <c r="BX491">
        <v>11.18</v>
      </c>
      <c r="BY491">
        <v>7.29</v>
      </c>
      <c r="BZ491">
        <v>4.2</v>
      </c>
      <c r="CA491">
        <v>5.68</v>
      </c>
      <c r="CB491">
        <v>5.86</v>
      </c>
      <c r="CC491">
        <v>3.73</v>
      </c>
      <c r="CD491">
        <v>4.58</v>
      </c>
      <c r="CE491">
        <v>3.76</v>
      </c>
      <c r="CF491">
        <v>3.09</v>
      </c>
      <c r="CG491">
        <v>3.99</v>
      </c>
      <c r="CH491">
        <v>5.64</v>
      </c>
      <c r="CI491">
        <v>8.1999999999999993</v>
      </c>
      <c r="CJ491">
        <v>5.76</v>
      </c>
      <c r="CK491">
        <v>8.06</v>
      </c>
      <c r="CL491">
        <v>3.5</v>
      </c>
      <c r="CM491">
        <v>3.84</v>
      </c>
      <c r="CN491">
        <v>4.9400000000000004</v>
      </c>
      <c r="CO491">
        <v>4.7</v>
      </c>
      <c r="CP491">
        <v>9.24</v>
      </c>
      <c r="CQ491">
        <v>5.76</v>
      </c>
      <c r="CR491">
        <v>5.17</v>
      </c>
      <c r="CS491">
        <v>7.55</v>
      </c>
      <c r="CT491">
        <v>16.46</v>
      </c>
      <c r="CU491">
        <v>10.99</v>
      </c>
      <c r="CV491">
        <v>5.93</v>
      </c>
      <c r="CW491">
        <v>2.62</v>
      </c>
      <c r="CX491">
        <v>2.19</v>
      </c>
      <c r="CY491">
        <v>16.13</v>
      </c>
      <c r="CZ491">
        <v>9.9499999999999993</v>
      </c>
      <c r="DA491">
        <v>4.53</v>
      </c>
      <c r="DB491">
        <v>3.14</v>
      </c>
      <c r="DC491">
        <v>2.2599999999999998</v>
      </c>
      <c r="DD491">
        <v>2.89</v>
      </c>
      <c r="DE491">
        <v>1.99</v>
      </c>
      <c r="DF491">
        <v>1.65</v>
      </c>
      <c r="DG491">
        <v>1</v>
      </c>
      <c r="DH491">
        <v>1.84</v>
      </c>
      <c r="DI491">
        <v>4.67</v>
      </c>
      <c r="DJ491">
        <v>2.4500000000000002</v>
      </c>
      <c r="DK491">
        <v>6.57</v>
      </c>
      <c r="DL491">
        <v>2.88</v>
      </c>
      <c r="DM491">
        <v>2.39</v>
      </c>
      <c r="DN491">
        <v>2.4300000000000002</v>
      </c>
    </row>
    <row r="492" spans="1:118" x14ac:dyDescent="0.45">
      <c r="A492" s="2" t="s">
        <v>40</v>
      </c>
      <c r="B492" t="s">
        <v>57</v>
      </c>
      <c r="D492">
        <v>0.96</v>
      </c>
      <c r="G492">
        <v>0.02</v>
      </c>
      <c r="I492">
        <v>-0.01</v>
      </c>
      <c r="J492">
        <v>-0.01</v>
      </c>
      <c r="O492">
        <v>0.01</v>
      </c>
      <c r="P492">
        <v>0</v>
      </c>
      <c r="Y492">
        <v>0.03</v>
      </c>
      <c r="Z492">
        <v>0.04</v>
      </c>
      <c r="AA492">
        <v>0.12</v>
      </c>
      <c r="AB492">
        <v>0.11</v>
      </c>
      <c r="AC492">
        <v>0.37</v>
      </c>
      <c r="AD492">
        <v>0.24</v>
      </c>
      <c r="AE492">
        <v>0.19</v>
      </c>
      <c r="AF492">
        <v>0.2</v>
      </c>
      <c r="AG492">
        <v>0.13</v>
      </c>
      <c r="AH492">
        <v>0.1</v>
      </c>
      <c r="AI492">
        <v>0.24</v>
      </c>
      <c r="AJ492">
        <v>0.2</v>
      </c>
      <c r="AK492">
        <v>0.16</v>
      </c>
      <c r="AL492">
        <v>0.3</v>
      </c>
      <c r="AM492">
        <v>0.21</v>
      </c>
      <c r="AN492">
        <v>0.11</v>
      </c>
      <c r="AO492">
        <v>0.31</v>
      </c>
      <c r="AP492">
        <v>0.17</v>
      </c>
      <c r="AQ492">
        <v>0.12</v>
      </c>
      <c r="AR492">
        <v>0.09</v>
      </c>
      <c r="AS492">
        <v>0.08</v>
      </c>
      <c r="AT492">
        <v>0.05</v>
      </c>
      <c r="AU492">
        <v>1.7</v>
      </c>
      <c r="AV492">
        <v>0.99</v>
      </c>
      <c r="AW492">
        <v>0.54</v>
      </c>
      <c r="AX492">
        <v>0.39</v>
      </c>
      <c r="AY492">
        <v>0.34</v>
      </c>
      <c r="AZ492">
        <v>0.28999999999999998</v>
      </c>
      <c r="BA492">
        <v>0.25</v>
      </c>
      <c r="BB492">
        <v>0.25</v>
      </c>
      <c r="BC492">
        <v>0.4</v>
      </c>
      <c r="BD492">
        <v>0.23</v>
      </c>
      <c r="BE492">
        <v>0.38</v>
      </c>
      <c r="BF492">
        <v>0.36</v>
      </c>
      <c r="BG492">
        <v>0.4</v>
      </c>
      <c r="BH492">
        <v>0.43</v>
      </c>
      <c r="BI492">
        <v>0.38</v>
      </c>
      <c r="BJ492">
        <v>0.35</v>
      </c>
      <c r="BK492">
        <v>0.33</v>
      </c>
      <c r="BL492">
        <v>0.33</v>
      </c>
      <c r="BM492">
        <v>0.28000000000000003</v>
      </c>
      <c r="BN492">
        <v>0.36</v>
      </c>
      <c r="BO492">
        <v>0.31</v>
      </c>
      <c r="BP492">
        <v>0.32</v>
      </c>
      <c r="BQ492">
        <v>0.3</v>
      </c>
      <c r="BR492">
        <v>0.3</v>
      </c>
      <c r="BS492">
        <v>0.28000000000000003</v>
      </c>
      <c r="BT492">
        <v>0.27</v>
      </c>
      <c r="BU492">
        <v>0.4</v>
      </c>
      <c r="BV492">
        <v>0.36</v>
      </c>
      <c r="BW492">
        <v>0.3</v>
      </c>
      <c r="BX492">
        <v>0.23</v>
      </c>
      <c r="BY492">
        <v>0.2</v>
      </c>
      <c r="BZ492">
        <v>0.19</v>
      </c>
      <c r="CA492">
        <v>0.18</v>
      </c>
      <c r="CB492">
        <v>0.16</v>
      </c>
      <c r="CC492">
        <v>0.11</v>
      </c>
      <c r="CD492">
        <v>0.1</v>
      </c>
      <c r="CE492">
        <v>0.08</v>
      </c>
      <c r="CF492">
        <v>7.0000000000000007E-2</v>
      </c>
      <c r="CG492">
        <v>0.05</v>
      </c>
      <c r="CH492">
        <v>0.04</v>
      </c>
      <c r="CI492">
        <v>0.04</v>
      </c>
      <c r="CJ492">
        <v>0.04</v>
      </c>
      <c r="CK492">
        <v>0.03</v>
      </c>
      <c r="CL492">
        <v>0.03</v>
      </c>
      <c r="CM492">
        <v>0.11</v>
      </c>
      <c r="CN492">
        <v>0.03</v>
      </c>
      <c r="CO492">
        <v>0.03</v>
      </c>
      <c r="CP492">
        <v>0.08</v>
      </c>
      <c r="CQ492">
        <v>0.23</v>
      </c>
      <c r="CR492">
        <v>0.1</v>
      </c>
      <c r="CS492">
        <v>0.06</v>
      </c>
      <c r="CT492">
        <v>0.02</v>
      </c>
      <c r="CU492">
        <v>0.2</v>
      </c>
      <c r="CV492">
        <v>0.02</v>
      </c>
      <c r="CW492">
        <v>0.02</v>
      </c>
      <c r="CX492">
        <v>0.02</v>
      </c>
      <c r="CY492">
        <v>0.15</v>
      </c>
      <c r="CZ492">
        <v>0.02</v>
      </c>
      <c r="DA492">
        <v>0.02</v>
      </c>
      <c r="DB492">
        <v>0.01</v>
      </c>
      <c r="DC492">
        <v>0.3</v>
      </c>
      <c r="DD492">
        <v>0.26</v>
      </c>
      <c r="DE492">
        <v>0.28000000000000003</v>
      </c>
      <c r="DF492">
        <v>0.41</v>
      </c>
      <c r="DG492">
        <v>0.36</v>
      </c>
      <c r="DH492">
        <v>0.56000000000000005</v>
      </c>
      <c r="DI492">
        <v>0.47</v>
      </c>
      <c r="DJ492">
        <v>0.38</v>
      </c>
      <c r="DK492">
        <v>0.34</v>
      </c>
      <c r="DL492">
        <v>0.28000000000000003</v>
      </c>
      <c r="DM492">
        <v>0.26</v>
      </c>
      <c r="DN492">
        <v>0.26</v>
      </c>
    </row>
    <row r="493" spans="1:118" x14ac:dyDescent="0.45">
      <c r="A493" s="2" t="s">
        <v>40</v>
      </c>
      <c r="B493" t="s">
        <v>58</v>
      </c>
      <c r="C493">
        <v>-23.38</v>
      </c>
      <c r="D493">
        <v>-1.1499999999999999</v>
      </c>
      <c r="E493">
        <v>-75.92</v>
      </c>
      <c r="F493">
        <v>-112.28</v>
      </c>
      <c r="G493">
        <v>-67.319999999999993</v>
      </c>
      <c r="CY493">
        <v>-283.2</v>
      </c>
      <c r="CZ493">
        <v>1818.55</v>
      </c>
      <c r="DA493">
        <v>859.83</v>
      </c>
      <c r="DB493">
        <v>913.55</v>
      </c>
      <c r="DC493">
        <v>-115.36</v>
      </c>
      <c r="DD493">
        <v>14.97</v>
      </c>
      <c r="DE493">
        <v>7.17</v>
      </c>
      <c r="DF493">
        <v>-56.2</v>
      </c>
      <c r="DG493">
        <v>21.02</v>
      </c>
      <c r="DH493">
        <v>21.04</v>
      </c>
      <c r="DI493">
        <v>24.04</v>
      </c>
      <c r="DJ493">
        <v>-3.83</v>
      </c>
      <c r="DK493">
        <v>16.84</v>
      </c>
      <c r="DL493">
        <v>30.27</v>
      </c>
      <c r="DM493">
        <v>30.52</v>
      </c>
      <c r="DN493">
        <v>18.420000000000002</v>
      </c>
    </row>
    <row r="494" spans="1:118" x14ac:dyDescent="0.45">
      <c r="A494" s="2" t="s">
        <v>40</v>
      </c>
      <c r="B494" t="s">
        <v>64</v>
      </c>
      <c r="D494">
        <v>0.05</v>
      </c>
      <c r="G494">
        <v>0</v>
      </c>
      <c r="H494">
        <v>0.03</v>
      </c>
      <c r="I494">
        <v>0.02</v>
      </c>
      <c r="J494">
        <v>0.01</v>
      </c>
    </row>
    <row r="495" spans="1:118" x14ac:dyDescent="0.45">
      <c r="A495" s="2" t="s">
        <v>40</v>
      </c>
      <c r="B495" t="s">
        <v>65</v>
      </c>
      <c r="D495">
        <v>0.8</v>
      </c>
      <c r="G495">
        <v>0.88</v>
      </c>
      <c r="H495">
        <v>0.42</v>
      </c>
      <c r="I495">
        <v>0.28999999999999998</v>
      </c>
      <c r="J495">
        <v>0.25</v>
      </c>
    </row>
    <row r="496" spans="1:118" x14ac:dyDescent="0.45">
      <c r="A496" s="2" t="s">
        <v>40</v>
      </c>
      <c r="B496" t="s">
        <v>59</v>
      </c>
      <c r="D496" s="4">
        <v>0.36670000000000003</v>
      </c>
      <c r="G496" s="4">
        <v>-2.69E-2</v>
      </c>
      <c r="H496" s="4">
        <v>0.23300000000000001</v>
      </c>
      <c r="I496" s="4">
        <v>0.31969999999999998</v>
      </c>
      <c r="J496" s="4">
        <v>0.45700000000000002</v>
      </c>
      <c r="L496" s="4">
        <v>6.9199999999999998E-2</v>
      </c>
      <c r="M496" s="4">
        <v>0.17399999999999999</v>
      </c>
      <c r="N496" s="4">
        <v>6.13E-2</v>
      </c>
      <c r="O496" s="4">
        <v>0.25750000000000001</v>
      </c>
      <c r="P496" s="4">
        <v>0.25929999999999997</v>
      </c>
      <c r="Q496" s="4">
        <v>0.16439999999999999</v>
      </c>
      <c r="R496" s="4">
        <v>0.1656</v>
      </c>
      <c r="S496" s="4">
        <v>0.13400000000000001</v>
      </c>
      <c r="T496" s="4">
        <v>0.13170000000000001</v>
      </c>
      <c r="U496" s="4">
        <v>9.01E-2</v>
      </c>
      <c r="V496" s="4">
        <v>-4.4600000000000001E-2</v>
      </c>
      <c r="W496" s="4">
        <v>-0.21590000000000001</v>
      </c>
      <c r="X496" s="4">
        <v>-7.0800000000000002E-2</v>
      </c>
      <c r="Y496" s="4">
        <v>-0.15010000000000001</v>
      </c>
      <c r="Z496" s="4">
        <v>-0.52810000000000001</v>
      </c>
      <c r="AA496" s="4">
        <v>-0.74119999999999997</v>
      </c>
      <c r="AB496" s="4">
        <v>-1.0893999999999999</v>
      </c>
      <c r="AC496" s="4">
        <v>-1.1434</v>
      </c>
      <c r="AD496" s="4">
        <v>-0.36759999999999998</v>
      </c>
      <c r="AE496" s="4">
        <v>1.6199999999999999E-2</v>
      </c>
      <c r="AG496" s="4">
        <v>2.3800000000000002E-2</v>
      </c>
      <c r="AH496" s="4">
        <v>-1.9599999999999999E-2</v>
      </c>
      <c r="AI496" s="4">
        <v>-7.51E-2</v>
      </c>
      <c r="AJ496" s="4">
        <v>-6.3600000000000004E-2</v>
      </c>
      <c r="AK496" s="4">
        <v>-5.4399999999999997E-2</v>
      </c>
      <c r="AL496" s="4">
        <v>-0.17449999999999999</v>
      </c>
      <c r="AM496" s="4">
        <v>-6.4500000000000002E-2</v>
      </c>
      <c r="AN496" s="4">
        <v>0.1477</v>
      </c>
      <c r="AO496" s="4">
        <v>0.1027</v>
      </c>
      <c r="AP496" s="4">
        <v>0.4703</v>
      </c>
      <c r="AQ496" s="4">
        <v>0.60699999999999998</v>
      </c>
      <c r="AR496" s="4">
        <v>0.70220000000000005</v>
      </c>
      <c r="AS496" s="4">
        <v>0.7601</v>
      </c>
      <c r="AT496" s="4">
        <v>0.75049999999999994</v>
      </c>
      <c r="AU496" s="4">
        <v>0.28970000000000001</v>
      </c>
      <c r="AV496" s="4">
        <v>0.40079999999999999</v>
      </c>
      <c r="AW496" s="4">
        <v>0.52500000000000002</v>
      </c>
      <c r="AX496" s="4">
        <v>0.5857</v>
      </c>
      <c r="AY496" s="4">
        <v>0.5534</v>
      </c>
      <c r="AZ496" s="4">
        <v>0.502</v>
      </c>
      <c r="BA496" s="4">
        <v>0.39879999999999999</v>
      </c>
      <c r="BB496" s="4">
        <v>0.34289999999999998</v>
      </c>
      <c r="BC496" s="4">
        <v>0.28149999999999997</v>
      </c>
      <c r="BD496" s="4">
        <v>0.2843</v>
      </c>
      <c r="BE496" s="4">
        <v>0.21060000000000001</v>
      </c>
      <c r="BF496" s="4">
        <v>0.22509999999999999</v>
      </c>
      <c r="BG496" s="4">
        <v>0.1681</v>
      </c>
      <c r="BH496" s="4">
        <v>0.12820000000000001</v>
      </c>
      <c r="BI496" s="4">
        <v>0.1424</v>
      </c>
      <c r="BJ496" s="4">
        <v>0.1389</v>
      </c>
      <c r="BK496" s="4">
        <v>0.19889999999999999</v>
      </c>
      <c r="BL496" s="4">
        <v>0.2195</v>
      </c>
      <c r="BM496" s="4">
        <v>0.20039999999999999</v>
      </c>
      <c r="BN496" s="4">
        <v>0.1338</v>
      </c>
      <c r="BO496" s="4">
        <v>9.4799999999999995E-2</v>
      </c>
      <c r="BP496" s="4">
        <v>7.0999999999999994E-2</v>
      </c>
      <c r="BQ496" s="4">
        <v>7.0800000000000002E-2</v>
      </c>
      <c r="BR496" s="4">
        <v>0.1028</v>
      </c>
      <c r="BS496" s="4">
        <v>0.14449999999999999</v>
      </c>
      <c r="BT496" s="4">
        <v>0.1479</v>
      </c>
      <c r="BU496" s="4">
        <v>0.19070000000000001</v>
      </c>
      <c r="BV496" s="4">
        <v>0.21149999999999999</v>
      </c>
      <c r="BW496" s="4">
        <v>0.25890000000000002</v>
      </c>
      <c r="BX496" s="4">
        <v>0.28689999999999999</v>
      </c>
      <c r="BY496" s="4">
        <v>0.2843</v>
      </c>
      <c r="BZ496" s="4">
        <v>0.2994</v>
      </c>
      <c r="CA496" s="4">
        <v>0.30869999999999997</v>
      </c>
      <c r="CB496" s="4">
        <v>0.2908</v>
      </c>
      <c r="CC496" s="4">
        <v>0.31609999999999999</v>
      </c>
      <c r="CD496" s="4">
        <v>0.31609999999999999</v>
      </c>
      <c r="CE496" s="4">
        <v>0.33579999999999999</v>
      </c>
      <c r="CF496" s="4">
        <v>0.32419999999999999</v>
      </c>
      <c r="CG496" s="4">
        <v>0.32179999999999997</v>
      </c>
      <c r="CH496" s="4">
        <v>0.29559999999999997</v>
      </c>
      <c r="CI496" s="4">
        <v>0.25740000000000002</v>
      </c>
      <c r="CJ496" s="4">
        <v>0.25530000000000003</v>
      </c>
      <c r="CK496" s="4">
        <v>0.2326</v>
      </c>
      <c r="CL496" s="4">
        <v>0.19409999999999999</v>
      </c>
      <c r="CM496" s="4">
        <v>0.21840000000000001</v>
      </c>
      <c r="CN496" s="4">
        <v>0.2424</v>
      </c>
      <c r="CO496" s="4">
        <v>0.26119999999999999</v>
      </c>
      <c r="CP496" s="4">
        <v>0.27900000000000003</v>
      </c>
      <c r="CQ496" s="4">
        <v>0.18229999999999999</v>
      </c>
      <c r="CR496" s="4">
        <v>0.18940000000000001</v>
      </c>
      <c r="CS496" s="4">
        <v>0.17199999999999999</v>
      </c>
      <c r="CT496" s="4">
        <v>0.14860000000000001</v>
      </c>
      <c r="CU496" s="4">
        <v>4.8000000000000001E-2</v>
      </c>
      <c r="CV496" s="4">
        <v>1.6799999999999999E-2</v>
      </c>
      <c r="CW496" s="4">
        <v>-1.67E-2</v>
      </c>
      <c r="CX496" s="4">
        <v>-6.8000000000000005E-2</v>
      </c>
      <c r="CY496" s="4">
        <v>1.7899999999999999E-2</v>
      </c>
      <c r="CZ496" s="4">
        <v>3.3700000000000001E-2</v>
      </c>
      <c r="DA496" s="4">
        <v>3.6200000000000003E-2</v>
      </c>
      <c r="DB496" s="4">
        <v>8.3099999999999993E-2</v>
      </c>
      <c r="DC496" s="4">
        <v>8.3999999999999995E-3</v>
      </c>
      <c r="DD496" s="4">
        <v>-5.8999999999999999E-3</v>
      </c>
      <c r="DE496" s="4">
        <v>-3.4799999999999998E-2</v>
      </c>
      <c r="DF496" s="4">
        <v>-0.34949999999999998</v>
      </c>
      <c r="DG496" s="4">
        <v>-9.7000000000000003E-2</v>
      </c>
      <c r="DH496" s="4">
        <v>-6.2300000000000001E-2</v>
      </c>
      <c r="DI496" s="4">
        <v>-2.0500000000000001E-2</v>
      </c>
      <c r="DJ496" s="4">
        <v>0.18110000000000001</v>
      </c>
      <c r="DK496" s="4">
        <v>0.15329999999999999</v>
      </c>
      <c r="DL496" s="4">
        <v>0.17069999999999999</v>
      </c>
      <c r="DM496" s="4">
        <v>0.17469999999999999</v>
      </c>
    </row>
    <row r="497" spans="1:118" x14ac:dyDescent="0.45">
      <c r="A497" s="2" t="s">
        <v>40</v>
      </c>
      <c r="B497" t="s">
        <v>62</v>
      </c>
      <c r="AG497" s="4">
        <v>0</v>
      </c>
      <c r="AH497" s="4">
        <v>0</v>
      </c>
      <c r="AI497" s="4">
        <v>0</v>
      </c>
      <c r="AJ497" s="4">
        <v>0</v>
      </c>
      <c r="AK497" s="4">
        <v>0</v>
      </c>
      <c r="AL497" s="4">
        <v>0</v>
      </c>
      <c r="AM497" s="4">
        <v>0</v>
      </c>
      <c r="AN497" s="4">
        <v>0</v>
      </c>
      <c r="AO497" s="4">
        <v>0</v>
      </c>
      <c r="AP497" s="4">
        <v>0</v>
      </c>
      <c r="AQ497" s="4">
        <v>0</v>
      </c>
      <c r="AR497" s="4">
        <v>0</v>
      </c>
      <c r="AS497" s="4">
        <v>5.2999999999999999E-2</v>
      </c>
      <c r="AT497" s="4">
        <v>3.3000000000000002E-2</v>
      </c>
      <c r="AU497" s="4">
        <v>4.7E-2</v>
      </c>
      <c r="AV497" s="4">
        <v>5.0999999999999997E-2</v>
      </c>
      <c r="AW497" s="4">
        <v>1.6E-2</v>
      </c>
      <c r="AX497" s="4">
        <v>3.5000000000000003E-2</v>
      </c>
      <c r="AY497" s="4">
        <v>2.7E-2</v>
      </c>
      <c r="AZ497" s="4">
        <v>6.3E-2</v>
      </c>
      <c r="BA497" s="4">
        <v>6.8000000000000005E-2</v>
      </c>
      <c r="BB497" s="4">
        <v>8.3000000000000004E-2</v>
      </c>
      <c r="BC497" s="4">
        <v>0.20200000000000001</v>
      </c>
      <c r="BD497" s="4">
        <v>0.13300000000000001</v>
      </c>
      <c r="BE497" s="4">
        <v>0.124</v>
      </c>
      <c r="BF497" s="4">
        <v>0.107</v>
      </c>
      <c r="BG497" s="4">
        <v>9.1999999999999998E-2</v>
      </c>
      <c r="BH497" s="4">
        <v>0.111</v>
      </c>
      <c r="BI497" s="4">
        <v>0.129</v>
      </c>
      <c r="BJ497" s="4">
        <v>9.4E-2</v>
      </c>
      <c r="BK497" s="4">
        <v>6.6000000000000003E-2</v>
      </c>
      <c r="BL497" s="4">
        <v>5.5E-2</v>
      </c>
      <c r="BM497" s="4">
        <v>4.2999999999999997E-2</v>
      </c>
      <c r="BN497" s="4">
        <v>7.2999999999999995E-2</v>
      </c>
      <c r="BO497" s="4">
        <v>8.8999999999999996E-2</v>
      </c>
      <c r="BP497" s="4">
        <v>8.2000000000000003E-2</v>
      </c>
      <c r="BQ497" s="4">
        <v>0.11700000000000001</v>
      </c>
      <c r="BR497" s="4">
        <v>0.104</v>
      </c>
      <c r="BS497" s="4">
        <v>8.6999999999999994E-2</v>
      </c>
      <c r="BT497" s="4">
        <v>7.3999999999999996E-2</v>
      </c>
      <c r="BU497" s="4">
        <v>5.0999999999999997E-2</v>
      </c>
      <c r="BV497" s="4">
        <v>4.2999999999999997E-2</v>
      </c>
      <c r="BW497" s="4">
        <v>2.3E-2</v>
      </c>
      <c r="BX497" s="4">
        <v>2.8000000000000001E-2</v>
      </c>
      <c r="BY497" s="4">
        <v>2.9000000000000001E-2</v>
      </c>
      <c r="BZ497" s="4">
        <v>3.5000000000000003E-2</v>
      </c>
      <c r="CA497" s="4">
        <v>0.02</v>
      </c>
      <c r="CB497" s="4">
        <v>1.6E-2</v>
      </c>
      <c r="CC497" s="4">
        <v>1.7999999999999999E-2</v>
      </c>
      <c r="CD497" s="4">
        <v>1.6E-2</v>
      </c>
      <c r="CE497" s="4">
        <v>2.7E-2</v>
      </c>
      <c r="CF497" s="4">
        <v>3.6999999999999998E-2</v>
      </c>
      <c r="CG497" s="4">
        <v>3.5999999999999997E-2</v>
      </c>
      <c r="CH497" s="4">
        <v>2.7E-2</v>
      </c>
      <c r="CI497" s="4">
        <v>2.4E-2</v>
      </c>
      <c r="CJ497" s="4">
        <v>2.8000000000000001E-2</v>
      </c>
      <c r="CK497" s="4">
        <v>2.7E-2</v>
      </c>
      <c r="CL497" s="4">
        <v>0.03</v>
      </c>
      <c r="CM497" s="4">
        <v>2.5000000000000001E-2</v>
      </c>
      <c r="CN497" s="4">
        <v>2.1999999999999999E-2</v>
      </c>
      <c r="CO497" s="4">
        <v>2.4E-2</v>
      </c>
      <c r="CP497" s="4">
        <v>1.4999999999999999E-2</v>
      </c>
      <c r="CQ497" s="4">
        <v>1.9E-2</v>
      </c>
      <c r="CR497" s="4">
        <v>2.4E-2</v>
      </c>
      <c r="CS497" s="4">
        <v>2.1999999999999999E-2</v>
      </c>
      <c r="CT497" s="4">
        <v>2.5999999999999999E-2</v>
      </c>
      <c r="CU497" s="4">
        <v>2.8000000000000001E-2</v>
      </c>
      <c r="CV497" s="4">
        <v>4.2999999999999997E-2</v>
      </c>
      <c r="CW497" s="4">
        <v>4.2999999999999997E-2</v>
      </c>
      <c r="CX497" s="4">
        <v>5.6000000000000001E-2</v>
      </c>
      <c r="CY497" s="4">
        <v>5.0999999999999997E-2</v>
      </c>
      <c r="CZ497" s="4">
        <v>5.3999999999999999E-2</v>
      </c>
      <c r="DA497" s="4">
        <v>5.5E-2</v>
      </c>
      <c r="DB497" s="4">
        <v>5.8999999999999997E-2</v>
      </c>
      <c r="DC497" s="4">
        <v>4.4999999999999998E-2</v>
      </c>
      <c r="DD497" s="4">
        <v>5.7000000000000002E-2</v>
      </c>
      <c r="DE497" s="4">
        <v>5.8999999999999997E-2</v>
      </c>
      <c r="DF497" s="4">
        <v>7.8E-2</v>
      </c>
      <c r="DG497" s="4">
        <v>7.2999999999999995E-2</v>
      </c>
      <c r="DH497" s="4">
        <v>4.2000000000000003E-2</v>
      </c>
      <c r="DI497" s="4">
        <v>0.05</v>
      </c>
      <c r="DJ497" s="4">
        <v>5.5E-2</v>
      </c>
      <c r="DK497" s="4">
        <v>4.8000000000000001E-2</v>
      </c>
      <c r="DL497" s="4">
        <v>3.7999999999999999E-2</v>
      </c>
      <c r="DM497" s="4">
        <v>4.1000000000000002E-2</v>
      </c>
      <c r="DN497" s="4">
        <v>3.2599999999999997E-2</v>
      </c>
    </row>
    <row r="498" spans="1:118" x14ac:dyDescent="0.45">
      <c r="A498" s="2" t="s">
        <v>40</v>
      </c>
      <c r="B498" t="s">
        <v>63</v>
      </c>
      <c r="C498" s="4">
        <v>0</v>
      </c>
      <c r="D498" s="4">
        <v>0</v>
      </c>
      <c r="E498" s="4">
        <v>0</v>
      </c>
      <c r="F498" s="4">
        <v>0</v>
      </c>
      <c r="G498" s="4">
        <v>0</v>
      </c>
      <c r="H498" s="4">
        <v>0</v>
      </c>
      <c r="I498" s="4">
        <v>0</v>
      </c>
      <c r="J498" s="4">
        <v>0</v>
      </c>
      <c r="L498" s="4">
        <v>0</v>
      </c>
      <c r="M498" s="4">
        <v>0</v>
      </c>
      <c r="N498" s="4">
        <v>0</v>
      </c>
      <c r="P498" s="4">
        <v>0</v>
      </c>
      <c r="Q498" s="4">
        <v>0</v>
      </c>
      <c r="R498" s="4">
        <v>0</v>
      </c>
      <c r="S498" s="4">
        <v>0</v>
      </c>
      <c r="T498" s="4">
        <v>0</v>
      </c>
      <c r="U498" s="4">
        <v>0</v>
      </c>
      <c r="V498" s="4">
        <v>0</v>
      </c>
      <c r="W498" s="4">
        <v>0</v>
      </c>
      <c r="X498" s="4">
        <v>0</v>
      </c>
      <c r="Y498" s="4">
        <v>0</v>
      </c>
      <c r="Z498" s="4">
        <v>0</v>
      </c>
      <c r="AA498" s="4">
        <v>0</v>
      </c>
      <c r="AC498" s="4">
        <v>0</v>
      </c>
      <c r="AD498" s="4">
        <v>0</v>
      </c>
      <c r="AI498" s="4">
        <v>0</v>
      </c>
      <c r="AL498" s="4">
        <v>0</v>
      </c>
      <c r="AN498" s="4">
        <v>0</v>
      </c>
      <c r="AP498" s="4">
        <v>0</v>
      </c>
      <c r="AQ498" s="4">
        <v>0</v>
      </c>
      <c r="AR498" s="4">
        <v>0</v>
      </c>
      <c r="AS498" s="4">
        <v>1.333</v>
      </c>
      <c r="AT498" s="4">
        <v>0</v>
      </c>
      <c r="AU498" s="4">
        <v>0.20799999999999999</v>
      </c>
      <c r="AV498" s="4">
        <v>0.14299999999999999</v>
      </c>
      <c r="AW498" s="4">
        <v>0</v>
      </c>
      <c r="AX498" s="4">
        <v>0.38500000000000001</v>
      </c>
      <c r="AY498" s="4">
        <v>0</v>
      </c>
      <c r="AZ498" s="4">
        <v>0.23100000000000001</v>
      </c>
      <c r="BA498" s="4">
        <v>0</v>
      </c>
      <c r="BB498" s="4">
        <v>1</v>
      </c>
      <c r="BC498" s="4">
        <v>1.0529999999999999</v>
      </c>
      <c r="BD498" s="4">
        <v>0.30299999999999999</v>
      </c>
      <c r="BE498" s="4">
        <v>0.6</v>
      </c>
      <c r="BF498" s="4">
        <v>0.38700000000000001</v>
      </c>
      <c r="BG498" s="4">
        <v>-2.5</v>
      </c>
      <c r="BH498" s="4">
        <v>0.66700000000000004</v>
      </c>
      <c r="BI498" s="4">
        <v>0.37</v>
      </c>
      <c r="BJ498" s="4">
        <v>0</v>
      </c>
      <c r="BK498" s="4">
        <v>0.58799999999999997</v>
      </c>
      <c r="BL498" s="4">
        <v>0.28599999999999998</v>
      </c>
      <c r="BM498" s="4">
        <v>0</v>
      </c>
      <c r="BN498" s="4">
        <v>4</v>
      </c>
      <c r="BO498" s="4">
        <v>-2.3330000000000002</v>
      </c>
      <c r="BP498" s="4">
        <v>0.41699999999999998</v>
      </c>
      <c r="BQ498" s="4">
        <v>0.4</v>
      </c>
      <c r="BR498" s="4">
        <v>0.38100000000000001</v>
      </c>
      <c r="BS498" s="4">
        <v>1.091</v>
      </c>
      <c r="BT498" s="4">
        <v>0.26700000000000002</v>
      </c>
      <c r="BU498" s="4">
        <v>0.17</v>
      </c>
      <c r="BV498" s="4">
        <v>4.7E-2</v>
      </c>
      <c r="BW498" s="4">
        <v>0.32600000000000001</v>
      </c>
      <c r="BX498" s="4">
        <v>0.24399999999999999</v>
      </c>
      <c r="BY498" s="4">
        <v>0.2</v>
      </c>
      <c r="BZ498" s="4">
        <v>0.156</v>
      </c>
      <c r="CA498" s="4">
        <v>0.161</v>
      </c>
      <c r="CB498" s="4">
        <v>0.185</v>
      </c>
      <c r="CC498" s="4">
        <v>0.16900000000000001</v>
      </c>
      <c r="CD498" s="4">
        <v>0.13800000000000001</v>
      </c>
      <c r="CE498" s="4">
        <v>0.32100000000000001</v>
      </c>
      <c r="CF498" s="4">
        <v>0.192</v>
      </c>
      <c r="CG498" s="4">
        <v>0.14599999999999999</v>
      </c>
      <c r="CH498" s="4">
        <v>0.182</v>
      </c>
      <c r="CI498" s="4">
        <v>0.69199999999999995</v>
      </c>
      <c r="CJ498" s="4">
        <v>0.157</v>
      </c>
      <c r="CK498" s="4">
        <v>0.16700000000000001</v>
      </c>
      <c r="CL498" s="4">
        <v>0.48299999999999998</v>
      </c>
      <c r="CM498" s="4">
        <v>0.25700000000000001</v>
      </c>
      <c r="CN498" s="4">
        <v>0.122</v>
      </c>
      <c r="CO498" s="4">
        <v>0.22700000000000001</v>
      </c>
      <c r="CP498" s="4">
        <v>0</v>
      </c>
      <c r="CQ498" s="4">
        <v>-1.611</v>
      </c>
      <c r="CR498" s="4">
        <v>0.13800000000000001</v>
      </c>
      <c r="CS498" s="4">
        <v>0.14699999999999999</v>
      </c>
      <c r="CT498" s="4">
        <v>0.26700000000000002</v>
      </c>
      <c r="CU498" s="4">
        <v>-0.19600000000000001</v>
      </c>
      <c r="CV498" s="4">
        <v>0.25800000000000001</v>
      </c>
      <c r="CW498" s="4">
        <v>0.25800000000000001</v>
      </c>
      <c r="CX498" s="4">
        <v>-1.6</v>
      </c>
      <c r="CY498" s="4">
        <v>-0.53700000000000003</v>
      </c>
      <c r="CZ498" s="4">
        <v>0.188</v>
      </c>
      <c r="DA498" s="4">
        <v>0.22900000000000001</v>
      </c>
      <c r="DB498" s="4">
        <v>0.246</v>
      </c>
      <c r="DC498" s="4">
        <v>-0.188</v>
      </c>
      <c r="DD498" s="4">
        <v>0.28599999999999998</v>
      </c>
      <c r="DE498" s="4">
        <v>0.66700000000000004</v>
      </c>
      <c r="DF498" s="4">
        <v>-6.8000000000000005E-2</v>
      </c>
      <c r="DG498" s="4">
        <v>0.35399999999999998</v>
      </c>
      <c r="DH498" s="4">
        <v>0.2</v>
      </c>
      <c r="DI498" s="4">
        <v>0.17</v>
      </c>
      <c r="DJ498" s="4">
        <v>-0.8</v>
      </c>
      <c r="DK498" s="4">
        <v>0.42599999999999999</v>
      </c>
      <c r="DL498" s="4">
        <v>0.13700000000000001</v>
      </c>
      <c r="DM498" s="4">
        <v>0.129</v>
      </c>
      <c r="DN498" s="4">
        <v>0.22689999999999999</v>
      </c>
    </row>
    <row r="499" spans="1:118" x14ac:dyDescent="0.45">
      <c r="A499" s="2" t="s">
        <v>40</v>
      </c>
      <c r="B499" t="s">
        <v>60</v>
      </c>
      <c r="G499" s="4">
        <v>-1.1155999999999999</v>
      </c>
      <c r="H499" s="4">
        <v>-0.64539999999999997</v>
      </c>
      <c r="I499" s="4">
        <v>-0.25040000000000001</v>
      </c>
      <c r="J499" s="4">
        <v>-0.16439999999999999</v>
      </c>
      <c r="K499" s="4">
        <v>-3.5449000000000002</v>
      </c>
      <c r="L499" s="4">
        <v>-7.2698</v>
      </c>
      <c r="M499" s="4">
        <v>-4.1917999999999997</v>
      </c>
      <c r="N499" s="4">
        <v>-4.5210999999999997</v>
      </c>
      <c r="O499" s="4">
        <v>-0.15329999999999999</v>
      </c>
      <c r="P499" s="4">
        <v>-7.3200000000000001E-2</v>
      </c>
      <c r="Q499" s="4">
        <v>0.1087</v>
      </c>
      <c r="R499" s="4">
        <v>0.1125</v>
      </c>
      <c r="S499" s="4">
        <v>-0.12230000000000001</v>
      </c>
      <c r="T499" s="4">
        <v>-5.7599999999999998E-2</v>
      </c>
      <c r="U499" s="4">
        <v>2.7900000000000001E-2</v>
      </c>
      <c r="V499" s="4">
        <v>7.3899999999999993E-2</v>
      </c>
      <c r="W499" s="4">
        <v>8.4199999999999997E-2</v>
      </c>
      <c r="X499" s="4">
        <v>7.6700000000000004E-2</v>
      </c>
      <c r="Y499" s="4">
        <v>4.7E-2</v>
      </c>
      <c r="Z499" s="4">
        <v>4.4999999999999997E-3</v>
      </c>
      <c r="AA499" s="4">
        <v>6.1000000000000004E-3</v>
      </c>
      <c r="AB499" s="4">
        <v>4.1000000000000003E-3</v>
      </c>
      <c r="AC499" s="4">
        <v>1E-4</v>
      </c>
      <c r="AD499" s="4">
        <v>-9.8100000000000007E-2</v>
      </c>
      <c r="AE499" s="4">
        <v>-0.11020000000000001</v>
      </c>
      <c r="AF499" s="4">
        <v>-0.4446</v>
      </c>
      <c r="AG499" s="4">
        <v>-0.56179999999999997</v>
      </c>
      <c r="AH499" s="4">
        <v>-0.58340000000000003</v>
      </c>
      <c r="AI499" s="4">
        <v>-0.34989999999999999</v>
      </c>
      <c r="AJ499" s="4">
        <v>-0.26519999999999999</v>
      </c>
      <c r="AK499" s="4">
        <v>-0.39029999999999998</v>
      </c>
      <c r="AL499" s="4">
        <v>-0.2258</v>
      </c>
      <c r="AM499" s="4">
        <v>-0.37169999999999997</v>
      </c>
      <c r="AN499" s="4">
        <v>-0.16170000000000001</v>
      </c>
      <c r="AO499" s="4">
        <v>-4.7500000000000001E-2</v>
      </c>
      <c r="AP499" s="4">
        <v>-9.11E-2</v>
      </c>
      <c r="AQ499" s="4">
        <v>-0.1615</v>
      </c>
      <c r="AR499" s="4">
        <v>-9.4700000000000006E-2</v>
      </c>
      <c r="AS499" s="4">
        <v>-0.1166</v>
      </c>
      <c r="AT499" s="4">
        <v>-0.11840000000000001</v>
      </c>
      <c r="AU499" s="4">
        <v>-0.2767</v>
      </c>
      <c r="AV499" s="4">
        <v>-0.1593</v>
      </c>
      <c r="AW499" s="4">
        <v>-9.5200000000000007E-2</v>
      </c>
      <c r="AX499" s="4">
        <v>-8.7900000000000006E-2</v>
      </c>
      <c r="AY499" s="4">
        <v>6.9500000000000006E-2</v>
      </c>
      <c r="AZ499" s="4">
        <v>-5.4000000000000003E-3</v>
      </c>
      <c r="BA499" s="4">
        <v>1.26E-2</v>
      </c>
      <c r="BB499" s="4">
        <v>3.9100000000000003E-2</v>
      </c>
      <c r="BC499" s="4">
        <v>5.2299999999999999E-2</v>
      </c>
      <c r="BD499" s="4">
        <v>3.4000000000000002E-2</v>
      </c>
      <c r="BE499" s="4">
        <v>-4.7999999999999996E-3</v>
      </c>
      <c r="BF499" s="4">
        <v>-1.8700000000000001E-2</v>
      </c>
      <c r="BG499" s="4">
        <v>-6.4000000000000001E-2</v>
      </c>
      <c r="BH499" s="4">
        <v>-1.2800000000000001E-2</v>
      </c>
      <c r="BI499" s="4">
        <v>2.0999999999999999E-3</v>
      </c>
      <c r="BJ499" s="4">
        <v>9.7000000000000003E-3</v>
      </c>
      <c r="BK499" s="4">
        <v>2.0899999999999998E-2</v>
      </c>
      <c r="BL499" s="4">
        <v>-0.01</v>
      </c>
      <c r="BM499" s="4">
        <v>-4.8999999999999998E-3</v>
      </c>
      <c r="BN499" s="4">
        <v>-1.2999999999999999E-3</v>
      </c>
      <c r="BO499" s="4">
        <v>2.4199999999999999E-2</v>
      </c>
      <c r="BP499" s="4">
        <v>7.1999999999999998E-3</v>
      </c>
      <c r="BQ499" s="4">
        <v>6.6E-3</v>
      </c>
      <c r="BR499" s="4">
        <v>-3.0000000000000001E-3</v>
      </c>
      <c r="BS499" s="4">
        <v>-2.3199999999999998E-2</v>
      </c>
      <c r="BT499" s="4">
        <v>-1.6199999999999999E-2</v>
      </c>
      <c r="BU499" s="4">
        <v>5.11E-2</v>
      </c>
      <c r="BV499" s="4">
        <v>0.1196</v>
      </c>
      <c r="BW499" s="4">
        <v>0.1227</v>
      </c>
      <c r="BX499" s="4">
        <v>0.13489999999999999</v>
      </c>
      <c r="BY499" s="4">
        <v>8.2000000000000003E-2</v>
      </c>
      <c r="BZ499" s="4">
        <v>2.24E-2</v>
      </c>
      <c r="CA499" s="4">
        <v>2.0500000000000001E-2</v>
      </c>
      <c r="CB499" s="4">
        <v>-1.23E-2</v>
      </c>
      <c r="CC499" s="4">
        <v>-2.35E-2</v>
      </c>
      <c r="CD499" s="4">
        <v>-3.4099999999999998E-2</v>
      </c>
      <c r="CE499" s="4">
        <v>-1.34E-2</v>
      </c>
      <c r="CF499" s="4">
        <v>1.35E-2</v>
      </c>
      <c r="CG499" s="4">
        <v>9.7999999999999997E-3</v>
      </c>
      <c r="CH499" s="4">
        <v>7.7000000000000002E-3</v>
      </c>
      <c r="CI499" s="4">
        <v>-1E-3</v>
      </c>
      <c r="CJ499" s="4">
        <v>-1.6500000000000001E-2</v>
      </c>
      <c r="CK499" s="4">
        <v>-8.6999999999999994E-3</v>
      </c>
      <c r="CL499" s="4">
        <v>3.0000000000000001E-3</v>
      </c>
      <c r="CM499" s="4">
        <v>9.2999999999999992E-3</v>
      </c>
      <c r="CN499" s="4">
        <v>1.44E-2</v>
      </c>
      <c r="CO499" s="4">
        <v>1.03E-2</v>
      </c>
      <c r="CP499" s="4">
        <v>-8.5000000000000006E-3</v>
      </c>
      <c r="CQ499" s="4">
        <v>-1.12E-2</v>
      </c>
      <c r="CR499" s="4">
        <v>1.2699999999999999E-2</v>
      </c>
      <c r="CS499" s="4">
        <v>2.75E-2</v>
      </c>
      <c r="CT499" s="4">
        <v>5.5399999999999998E-2</v>
      </c>
      <c r="CU499" s="4">
        <v>7.3700000000000002E-2</v>
      </c>
      <c r="CV499" s="4">
        <v>7.0300000000000001E-2</v>
      </c>
      <c r="CW499" s="4">
        <v>7.0599999999999996E-2</v>
      </c>
      <c r="CX499" s="4">
        <v>6.6900000000000001E-2</v>
      </c>
      <c r="CY499" s="4">
        <v>5.8799999999999998E-2</v>
      </c>
      <c r="CZ499" s="4">
        <v>4.4400000000000002E-2</v>
      </c>
      <c r="DA499" s="4">
        <v>2.6700000000000002E-2</v>
      </c>
      <c r="DB499" s="4">
        <v>1.0200000000000001E-2</v>
      </c>
      <c r="DC499" s="4">
        <v>-1.2999999999999999E-3</v>
      </c>
      <c r="DD499" s="4">
        <v>1.6000000000000001E-3</v>
      </c>
      <c r="DE499" s="4">
        <v>1.3599999999999999E-2</v>
      </c>
      <c r="DF499" s="4">
        <v>2.3400000000000001E-2</v>
      </c>
      <c r="DG499" s="4">
        <v>2.8500000000000001E-2</v>
      </c>
      <c r="DH499" s="4">
        <v>1.9199999999999998E-2</v>
      </c>
      <c r="DI499" s="4">
        <v>7.3000000000000001E-3</v>
      </c>
      <c r="DJ499" s="4">
        <v>3.2300000000000002E-2</v>
      </c>
      <c r="DK499" s="4">
        <v>3.2099999999999997E-2</v>
      </c>
      <c r="DL499" s="4">
        <v>3.9899999999999998E-2</v>
      </c>
      <c r="DM499" s="4">
        <v>4.41E-2</v>
      </c>
      <c r="DN499" s="4">
        <v>3.3500000000000002E-2</v>
      </c>
    </row>
    <row r="500" spans="1:118" x14ac:dyDescent="0.45">
      <c r="A500" s="2" t="s">
        <v>40</v>
      </c>
      <c r="B500" t="s">
        <v>61</v>
      </c>
      <c r="G500" s="4">
        <v>-1.1155999999999999</v>
      </c>
      <c r="H500" s="4">
        <v>-0.64539999999999997</v>
      </c>
      <c r="I500" s="4">
        <v>-0.25040000000000001</v>
      </c>
      <c r="J500" s="4">
        <v>-0.16439999999999999</v>
      </c>
      <c r="K500" s="4">
        <v>-3.5449000000000002</v>
      </c>
      <c r="L500" s="4">
        <v>-7.2698</v>
      </c>
      <c r="M500" s="4">
        <v>-4.1917999999999997</v>
      </c>
      <c r="N500" s="4">
        <v>-4.5210999999999997</v>
      </c>
      <c r="O500" s="4">
        <v>-0.15329999999999999</v>
      </c>
      <c r="P500" s="4">
        <v>-7.3200000000000001E-2</v>
      </c>
      <c r="Q500" s="4">
        <v>0.1087</v>
      </c>
      <c r="R500" s="4">
        <v>0.1125</v>
      </c>
      <c r="S500" s="4">
        <v>-0.12230000000000001</v>
      </c>
      <c r="T500" s="4">
        <v>-5.7599999999999998E-2</v>
      </c>
      <c r="U500" s="4">
        <v>2.7900000000000001E-2</v>
      </c>
      <c r="V500" s="4">
        <v>7.3899999999999993E-2</v>
      </c>
      <c r="W500" s="4">
        <v>8.4199999999999997E-2</v>
      </c>
      <c r="X500" s="4">
        <v>7.6700000000000004E-2</v>
      </c>
      <c r="Y500" s="4">
        <v>4.7E-2</v>
      </c>
      <c r="Z500" s="4">
        <v>4.4999999999999997E-3</v>
      </c>
      <c r="AA500" s="4">
        <v>6.1000000000000004E-3</v>
      </c>
      <c r="AB500" s="4">
        <v>4.1000000000000003E-3</v>
      </c>
      <c r="AC500" s="4">
        <v>1E-4</v>
      </c>
      <c r="AD500" s="4">
        <v>-9.8100000000000007E-2</v>
      </c>
      <c r="AE500" s="4">
        <v>-0.11020000000000001</v>
      </c>
      <c r="AF500" s="4">
        <v>-0.4446</v>
      </c>
      <c r="AG500" s="4">
        <v>-0.56179999999999997</v>
      </c>
      <c r="AH500" s="4">
        <v>-0.58340000000000003</v>
      </c>
      <c r="AI500" s="4">
        <v>-0.34989999999999999</v>
      </c>
      <c r="AJ500" s="4">
        <v>-0.26519999999999999</v>
      </c>
      <c r="AK500" s="4">
        <v>-0.39029999999999998</v>
      </c>
      <c r="AL500" s="4">
        <v>-0.2258</v>
      </c>
      <c r="AM500" s="4">
        <v>-0.37169999999999997</v>
      </c>
      <c r="AN500" s="4">
        <v>-0.16170000000000001</v>
      </c>
      <c r="AO500" s="4">
        <v>-4.7500000000000001E-2</v>
      </c>
      <c r="AP500" s="4">
        <v>-9.11E-2</v>
      </c>
      <c r="AQ500" s="4">
        <v>-0.1615</v>
      </c>
      <c r="AR500" s="4">
        <v>-9.4700000000000006E-2</v>
      </c>
      <c r="AS500" s="4">
        <v>-6.3600000000000004E-2</v>
      </c>
      <c r="AT500" s="4">
        <v>-8.5400000000000004E-2</v>
      </c>
      <c r="AU500" s="4">
        <v>-0.22969999999999999</v>
      </c>
      <c r="AV500" s="4">
        <v>-0.10829999999999999</v>
      </c>
      <c r="AW500" s="4">
        <v>-7.9200000000000007E-2</v>
      </c>
      <c r="AX500" s="4">
        <v>-5.2900000000000003E-2</v>
      </c>
      <c r="AY500" s="4">
        <v>9.6500000000000002E-2</v>
      </c>
      <c r="AZ500" s="4">
        <v>5.7599999999999998E-2</v>
      </c>
      <c r="BA500" s="4">
        <v>8.0600000000000005E-2</v>
      </c>
      <c r="BB500" s="4">
        <v>0.1221</v>
      </c>
      <c r="BC500" s="4">
        <v>0.25430000000000003</v>
      </c>
      <c r="BD500" s="4">
        <v>0.16700000000000001</v>
      </c>
      <c r="BE500" s="4">
        <v>0.1192</v>
      </c>
      <c r="BF500" s="4">
        <v>8.8300000000000003E-2</v>
      </c>
      <c r="BG500" s="4">
        <v>2.8000000000000001E-2</v>
      </c>
      <c r="BH500" s="4">
        <v>9.8199999999999996E-2</v>
      </c>
      <c r="BI500" s="4">
        <v>0.13109999999999999</v>
      </c>
      <c r="BJ500" s="4">
        <v>0.1037</v>
      </c>
      <c r="BK500" s="4">
        <v>8.6900000000000005E-2</v>
      </c>
      <c r="BL500" s="4">
        <v>4.4999999999999998E-2</v>
      </c>
      <c r="BM500" s="4">
        <v>3.8100000000000002E-2</v>
      </c>
      <c r="BN500" s="4">
        <v>7.17E-2</v>
      </c>
      <c r="BO500" s="4">
        <v>0.1132</v>
      </c>
      <c r="BP500" s="4">
        <v>8.9200000000000002E-2</v>
      </c>
      <c r="BQ500" s="4">
        <v>0.1236</v>
      </c>
      <c r="BR500" s="4">
        <v>0.10100000000000001</v>
      </c>
      <c r="BS500" s="4">
        <v>6.3799999999999996E-2</v>
      </c>
      <c r="BT500" s="4">
        <v>5.7799999999999997E-2</v>
      </c>
      <c r="BU500" s="4">
        <v>0.1021</v>
      </c>
      <c r="BV500" s="4">
        <v>0.16259999999999999</v>
      </c>
      <c r="BW500" s="4">
        <v>0.1457</v>
      </c>
      <c r="BX500" s="4">
        <v>0.16289999999999999</v>
      </c>
      <c r="BY500" s="4">
        <v>0.111</v>
      </c>
      <c r="BZ500" s="4">
        <v>5.74E-2</v>
      </c>
      <c r="CA500" s="4">
        <v>4.0500000000000001E-2</v>
      </c>
      <c r="CB500" s="4">
        <v>3.7000000000000002E-3</v>
      </c>
      <c r="CC500" s="4">
        <v>-5.4999999999999997E-3</v>
      </c>
      <c r="CD500" s="4">
        <v>-1.8100000000000002E-2</v>
      </c>
      <c r="CE500" s="4">
        <v>1.3599999999999999E-2</v>
      </c>
      <c r="CF500" s="4">
        <v>5.0500000000000003E-2</v>
      </c>
      <c r="CG500" s="4">
        <v>4.58E-2</v>
      </c>
      <c r="CH500" s="4">
        <v>3.4700000000000002E-2</v>
      </c>
      <c r="CI500" s="4">
        <v>2.3E-2</v>
      </c>
      <c r="CJ500" s="4">
        <v>1.15E-2</v>
      </c>
      <c r="CK500" s="4">
        <v>1.83E-2</v>
      </c>
      <c r="CL500" s="4">
        <v>3.3000000000000002E-2</v>
      </c>
      <c r="CM500" s="4">
        <v>3.4299999999999997E-2</v>
      </c>
      <c r="CN500" s="4">
        <v>3.6400000000000002E-2</v>
      </c>
      <c r="CO500" s="4">
        <v>3.4299999999999997E-2</v>
      </c>
      <c r="CP500" s="4">
        <v>6.4999999999999997E-3</v>
      </c>
      <c r="CQ500" s="4">
        <v>7.7999999999999996E-3</v>
      </c>
      <c r="CR500" s="4">
        <v>3.6700000000000003E-2</v>
      </c>
      <c r="CS500" s="4">
        <v>4.9500000000000002E-2</v>
      </c>
      <c r="CT500" s="4">
        <v>8.14E-2</v>
      </c>
      <c r="CU500" s="4">
        <v>0.1017</v>
      </c>
      <c r="CV500" s="4">
        <v>0.1133</v>
      </c>
      <c r="CW500" s="4">
        <v>0.11360000000000001</v>
      </c>
      <c r="CX500" s="4">
        <v>0.1229</v>
      </c>
      <c r="CY500" s="4">
        <v>0.10979999999999999</v>
      </c>
      <c r="CZ500" s="4">
        <v>9.8400000000000001E-2</v>
      </c>
      <c r="DA500" s="4">
        <v>8.1699999999999995E-2</v>
      </c>
      <c r="DB500" s="4">
        <v>6.9199999999999998E-2</v>
      </c>
      <c r="DC500" s="4">
        <v>4.3700000000000003E-2</v>
      </c>
      <c r="DD500" s="4">
        <v>5.8599999999999999E-2</v>
      </c>
      <c r="DE500" s="4">
        <v>7.2599999999999998E-2</v>
      </c>
      <c r="DF500" s="4">
        <v>0.1014</v>
      </c>
      <c r="DG500" s="4">
        <v>0.10150000000000001</v>
      </c>
      <c r="DH500" s="4">
        <v>6.1199999999999997E-2</v>
      </c>
      <c r="DI500" s="4">
        <v>5.7299999999999997E-2</v>
      </c>
      <c r="DJ500" s="4">
        <v>8.7300000000000003E-2</v>
      </c>
      <c r="DK500" s="4">
        <v>8.0100000000000005E-2</v>
      </c>
      <c r="DL500" s="4">
        <v>7.7899999999999997E-2</v>
      </c>
      <c r="DM500" s="4">
        <v>8.5099999999999995E-2</v>
      </c>
      <c r="DN500" s="4">
        <v>6.6500000000000004E-2</v>
      </c>
    </row>
    <row r="501" spans="1:118" x14ac:dyDescent="0.45">
      <c r="A501" s="3" t="s">
        <v>41</v>
      </c>
      <c r="B501" t="s">
        <v>49</v>
      </c>
      <c r="G501">
        <v>824</v>
      </c>
      <c r="H501">
        <v>749</v>
      </c>
      <c r="I501">
        <v>1071</v>
      </c>
      <c r="J501">
        <v>1205</v>
      </c>
      <c r="K501">
        <v>1361</v>
      </c>
      <c r="L501">
        <v>1509</v>
      </c>
      <c r="M501">
        <v>1392</v>
      </c>
      <c r="N501">
        <v>987</v>
      </c>
      <c r="O501">
        <v>1043</v>
      </c>
      <c r="P501">
        <v>885</v>
      </c>
      <c r="Q501">
        <v>1111</v>
      </c>
      <c r="R501">
        <v>1588</v>
      </c>
      <c r="S501">
        <v>1774</v>
      </c>
      <c r="T501">
        <v>1782</v>
      </c>
      <c r="U501">
        <v>1945</v>
      </c>
      <c r="V501">
        <v>2545</v>
      </c>
      <c r="W501">
        <v>2840</v>
      </c>
      <c r="X501">
        <v>2564</v>
      </c>
      <c r="Y501">
        <v>3752</v>
      </c>
      <c r="Z501">
        <v>3596</v>
      </c>
      <c r="AA501">
        <v>4028</v>
      </c>
      <c r="AB501">
        <v>4603</v>
      </c>
      <c r="AC501">
        <v>4624</v>
      </c>
      <c r="AD501">
        <v>3097</v>
      </c>
      <c r="AE501">
        <v>3472</v>
      </c>
      <c r="AF501">
        <v>3127</v>
      </c>
      <c r="AG501">
        <v>3421</v>
      </c>
      <c r="AH501">
        <v>4155</v>
      </c>
      <c r="AI501">
        <v>4577</v>
      </c>
      <c r="AJ501">
        <v>4019</v>
      </c>
      <c r="AK501">
        <v>4502</v>
      </c>
      <c r="AL501">
        <v>4288</v>
      </c>
      <c r="AM501">
        <v>4892</v>
      </c>
      <c r="AN501">
        <v>4222</v>
      </c>
      <c r="AO501">
        <v>4069</v>
      </c>
      <c r="AP501">
        <v>4527</v>
      </c>
      <c r="AQ501">
        <v>4865</v>
      </c>
      <c r="AR501">
        <v>5002</v>
      </c>
      <c r="AS501">
        <v>5091</v>
      </c>
      <c r="AT501">
        <v>4902</v>
      </c>
      <c r="AU501">
        <v>4344</v>
      </c>
      <c r="AV501">
        <v>4423</v>
      </c>
      <c r="AW501">
        <v>4333</v>
      </c>
      <c r="AX501">
        <v>1872</v>
      </c>
      <c r="AY501">
        <v>939</v>
      </c>
      <c r="AZ501">
        <v>528</v>
      </c>
      <c r="BA501">
        <v>117</v>
      </c>
      <c r="BB501">
        <v>406</v>
      </c>
      <c r="BC501">
        <v>299</v>
      </c>
      <c r="BD501">
        <v>148</v>
      </c>
      <c r="BE501">
        <v>223</v>
      </c>
      <c r="BF501">
        <v>874</v>
      </c>
      <c r="BG501">
        <v>605</v>
      </c>
      <c r="BH501">
        <v>1297</v>
      </c>
      <c r="BI501">
        <v>601</v>
      </c>
      <c r="BJ501">
        <v>1040</v>
      </c>
      <c r="BK501">
        <v>1073</v>
      </c>
      <c r="BL501">
        <v>906</v>
      </c>
      <c r="BM501">
        <v>563</v>
      </c>
      <c r="BN501">
        <v>292</v>
      </c>
      <c r="BO501">
        <v>312</v>
      </c>
      <c r="BP501">
        <v>580</v>
      </c>
      <c r="BQ501">
        <v>439</v>
      </c>
      <c r="BR501">
        <v>580</v>
      </c>
      <c r="BS501">
        <v>817</v>
      </c>
      <c r="BT501">
        <v>1432</v>
      </c>
      <c r="BU501">
        <v>2009</v>
      </c>
      <c r="BV501">
        <v>2411</v>
      </c>
      <c r="BW501">
        <v>2444</v>
      </c>
      <c r="BX501">
        <v>2602</v>
      </c>
      <c r="BY501">
        <v>2565</v>
      </c>
      <c r="BZ501">
        <v>2724</v>
      </c>
      <c r="CA501">
        <v>3194</v>
      </c>
      <c r="CB501">
        <v>3209</v>
      </c>
      <c r="CC501">
        <v>3591</v>
      </c>
      <c r="CD501">
        <v>3320</v>
      </c>
      <c r="CE501">
        <v>2770</v>
      </c>
      <c r="CF501">
        <v>2449</v>
      </c>
      <c r="CG501">
        <v>2233</v>
      </c>
      <c r="CH501">
        <v>2905</v>
      </c>
      <c r="CI501">
        <v>3855</v>
      </c>
      <c r="CJ501">
        <v>3863</v>
      </c>
      <c r="CK501">
        <v>3517</v>
      </c>
      <c r="CL501">
        <v>4023</v>
      </c>
      <c r="CM501">
        <v>4443</v>
      </c>
      <c r="CN501">
        <v>4113</v>
      </c>
      <c r="CO501">
        <v>3481</v>
      </c>
      <c r="CP501">
        <v>4409</v>
      </c>
      <c r="CQ501">
        <v>3490</v>
      </c>
      <c r="CR501">
        <v>4431</v>
      </c>
      <c r="CS501">
        <v>4753</v>
      </c>
      <c r="CT501">
        <v>4643</v>
      </c>
      <c r="CU501">
        <v>5061</v>
      </c>
      <c r="CV501">
        <v>2572</v>
      </c>
      <c r="CW501">
        <v>2953</v>
      </c>
      <c r="CX501">
        <v>2799</v>
      </c>
      <c r="CY501">
        <v>3879</v>
      </c>
      <c r="CZ501">
        <v>4457</v>
      </c>
      <c r="DA501">
        <v>4257</v>
      </c>
      <c r="DB501">
        <v>4216</v>
      </c>
      <c r="DC501">
        <v>3789</v>
      </c>
      <c r="DD501">
        <v>3898</v>
      </c>
      <c r="DE501">
        <v>3396</v>
      </c>
      <c r="DF501">
        <v>3118</v>
      </c>
      <c r="DG501">
        <v>2994</v>
      </c>
      <c r="DH501">
        <v>3474</v>
      </c>
      <c r="DI501">
        <v>3953</v>
      </c>
      <c r="DJ501">
        <v>3953</v>
      </c>
      <c r="DK501">
        <v>4373</v>
      </c>
      <c r="DL501">
        <v>5071</v>
      </c>
      <c r="DM501">
        <v>4683</v>
      </c>
      <c r="DN501">
        <v>5158</v>
      </c>
    </row>
    <row r="502" spans="1:118" x14ac:dyDescent="0.45">
      <c r="A502" s="3" t="s">
        <v>41</v>
      </c>
      <c r="B502" t="s">
        <v>50</v>
      </c>
      <c r="K502" s="4">
        <v>0.65080000000000005</v>
      </c>
      <c r="L502" s="4">
        <v>1.016</v>
      </c>
      <c r="M502" s="4">
        <v>0.29920000000000002</v>
      </c>
      <c r="N502" s="4">
        <v>-0.18099999999999999</v>
      </c>
      <c r="O502" s="4">
        <v>-0.2334</v>
      </c>
      <c r="P502" s="4">
        <v>-0.4133</v>
      </c>
      <c r="Q502" s="4">
        <v>-0.20219999999999999</v>
      </c>
      <c r="R502" s="4">
        <v>0.60819999999999996</v>
      </c>
      <c r="S502" s="4">
        <v>0.70089999999999997</v>
      </c>
      <c r="T502" s="4">
        <v>1.0122</v>
      </c>
      <c r="U502" s="4">
        <v>0.75170000000000003</v>
      </c>
      <c r="V502" s="4">
        <v>0.60319999999999996</v>
      </c>
      <c r="W502" s="4">
        <v>0.60099999999999998</v>
      </c>
      <c r="X502" s="4">
        <v>0.43880000000000002</v>
      </c>
      <c r="Y502" s="4">
        <v>0.92869999999999997</v>
      </c>
      <c r="Z502" s="4">
        <v>0.4128</v>
      </c>
      <c r="AA502" s="4">
        <v>0.41820000000000002</v>
      </c>
      <c r="AB502" s="4">
        <v>0.7954</v>
      </c>
      <c r="AC502" s="4">
        <v>0.23250000000000001</v>
      </c>
      <c r="AD502" s="4">
        <v>-0.1389</v>
      </c>
      <c r="AE502" s="4">
        <v>-0.13789999999999999</v>
      </c>
      <c r="AF502" s="4">
        <v>-0.3206</v>
      </c>
      <c r="AG502" s="4">
        <v>-0.26019999999999999</v>
      </c>
      <c r="AH502" s="4">
        <v>0.34150000000000003</v>
      </c>
      <c r="AI502" s="4">
        <v>0.31819999999999998</v>
      </c>
      <c r="AJ502" s="4">
        <v>0.28510000000000002</v>
      </c>
      <c r="AK502" s="4">
        <v>0.31590000000000001</v>
      </c>
      <c r="AL502" s="4">
        <v>3.2099999999999997E-2</v>
      </c>
      <c r="AM502" s="4">
        <v>6.8699999999999997E-2</v>
      </c>
      <c r="AN502" s="4">
        <v>5.0700000000000002E-2</v>
      </c>
      <c r="AO502" s="4">
        <v>-9.6100000000000005E-2</v>
      </c>
      <c r="AP502" s="4">
        <v>5.57E-2</v>
      </c>
      <c r="AQ502" s="4">
        <v>-5.5999999999999999E-3</v>
      </c>
      <c r="AR502" s="4">
        <v>0.1847</v>
      </c>
      <c r="AS502" s="4">
        <v>0.25119999999999998</v>
      </c>
      <c r="AT502" s="4">
        <v>8.2799999999999999E-2</v>
      </c>
      <c r="AU502" s="4">
        <v>-0.1069</v>
      </c>
      <c r="AV502" s="4">
        <v>-0.1159</v>
      </c>
      <c r="AW502" s="4">
        <v>-0.1489</v>
      </c>
      <c r="AX502" s="4">
        <v>-0.61809999999999998</v>
      </c>
      <c r="AY502" s="4">
        <v>-0.78390000000000004</v>
      </c>
      <c r="AZ502" s="4">
        <v>-0.88060000000000005</v>
      </c>
      <c r="BA502" s="4">
        <v>-0.97309999999999997</v>
      </c>
      <c r="BB502" s="4">
        <v>-0.78310000000000002</v>
      </c>
      <c r="BC502" s="4">
        <v>-0.68210000000000004</v>
      </c>
      <c r="BD502" s="4">
        <v>-0.72050000000000003</v>
      </c>
      <c r="BE502" s="4">
        <v>0.91020000000000001</v>
      </c>
      <c r="BF502" s="4">
        <v>1.1525000000000001</v>
      </c>
      <c r="BG502" s="4">
        <v>1.0267999999999999</v>
      </c>
      <c r="BH502" s="4">
        <v>7.7853000000000003</v>
      </c>
      <c r="BI502" s="4">
        <v>1.6970000000000001</v>
      </c>
      <c r="BJ502" s="4">
        <v>0.18940000000000001</v>
      </c>
      <c r="BK502" s="4">
        <v>0.77300000000000002</v>
      </c>
      <c r="BL502" s="4">
        <v>-0.30120000000000002</v>
      </c>
      <c r="BM502" s="4">
        <v>-6.2799999999999995E-2</v>
      </c>
      <c r="BN502" s="4">
        <v>-0.71940000000000004</v>
      </c>
      <c r="BO502" s="4">
        <v>-0.70950000000000002</v>
      </c>
      <c r="BP502" s="4">
        <v>-0.36030000000000001</v>
      </c>
      <c r="BQ502" s="4">
        <v>-0.22120000000000001</v>
      </c>
      <c r="BR502" s="4">
        <v>0.98819999999999997</v>
      </c>
      <c r="BS502" s="4">
        <v>1.6197999999999999</v>
      </c>
      <c r="BT502" s="4">
        <v>1.4703999999999999</v>
      </c>
      <c r="BU502" s="4">
        <v>3.5804999999999998</v>
      </c>
      <c r="BV502" s="4">
        <v>3.157</v>
      </c>
      <c r="BW502" s="4">
        <v>1.9933000000000001</v>
      </c>
      <c r="BX502" s="4">
        <v>0.81679999999999997</v>
      </c>
      <c r="BY502" s="4">
        <v>0.27679999999999999</v>
      </c>
      <c r="BZ502" s="4">
        <v>0.12989999999999999</v>
      </c>
      <c r="CA502" s="4">
        <v>0.30690000000000001</v>
      </c>
      <c r="CB502" s="4">
        <v>0.23319999999999999</v>
      </c>
      <c r="CC502" s="4">
        <v>0.4002</v>
      </c>
      <c r="CD502" s="4">
        <v>0.21859999999999999</v>
      </c>
      <c r="CE502" s="4">
        <v>-0.1328</v>
      </c>
      <c r="CF502" s="4">
        <v>-0.2369</v>
      </c>
      <c r="CG502" s="4">
        <v>-0.37830000000000003</v>
      </c>
      <c r="CH502" s="4">
        <v>-0.12509999999999999</v>
      </c>
      <c r="CI502" s="4">
        <v>0.39179999999999998</v>
      </c>
      <c r="CJ502" s="4">
        <v>0.57730000000000004</v>
      </c>
      <c r="CK502" s="4">
        <v>0.57509999999999994</v>
      </c>
      <c r="CL502" s="4">
        <v>0.3851</v>
      </c>
      <c r="CM502" s="4">
        <v>0.15240000000000001</v>
      </c>
      <c r="CN502" s="4">
        <v>6.4799999999999996E-2</v>
      </c>
      <c r="CO502" s="4">
        <v>-1.01E-2</v>
      </c>
      <c r="CP502" s="4">
        <v>9.5799999999999996E-2</v>
      </c>
      <c r="CQ502" s="4">
        <v>-0.21440000000000001</v>
      </c>
      <c r="CR502" s="4">
        <v>7.7299999999999994E-2</v>
      </c>
      <c r="CS502" s="4">
        <v>0.3654</v>
      </c>
      <c r="CT502" s="4">
        <v>5.3100000000000001E-2</v>
      </c>
      <c r="CU502" s="4">
        <v>0.4501</v>
      </c>
      <c r="CV502" s="4">
        <v>-0.41949999999999998</v>
      </c>
      <c r="CW502" s="4">
        <v>-0.37880000000000003</v>
      </c>
      <c r="CX502" s="4">
        <v>-0.3972</v>
      </c>
      <c r="CY502" s="4">
        <v>-0.23350000000000001</v>
      </c>
      <c r="CZ502" s="4">
        <v>0.73250000000000004</v>
      </c>
      <c r="DA502" s="4">
        <v>0.44159999999999999</v>
      </c>
      <c r="DB502" s="4">
        <v>0.50639999999999996</v>
      </c>
      <c r="DC502" s="4">
        <v>-2.3099999999999999E-2</v>
      </c>
      <c r="DD502" s="4">
        <v>-0.12529999999999999</v>
      </c>
      <c r="DE502" s="4">
        <v>-0.20230000000000001</v>
      </c>
      <c r="DF502" s="4">
        <v>-0.26050000000000001</v>
      </c>
      <c r="DG502" s="4">
        <v>-0.20979999999999999</v>
      </c>
      <c r="DH502" s="4">
        <v>-0.1089</v>
      </c>
      <c r="DI502" s="4">
        <v>0.1641</v>
      </c>
      <c r="DJ502" s="4">
        <v>0.26800000000000002</v>
      </c>
      <c r="DK502" s="4">
        <v>0.46029999999999999</v>
      </c>
      <c r="DL502" s="4">
        <v>0.45960000000000001</v>
      </c>
      <c r="DM502" s="4">
        <v>0.18479999999999999</v>
      </c>
      <c r="DN502" s="4">
        <v>0.18479999999999999</v>
      </c>
    </row>
    <row r="503" spans="1:118" x14ac:dyDescent="0.45">
      <c r="A503" s="3" t="s">
        <v>41</v>
      </c>
      <c r="B503" t="s">
        <v>51</v>
      </c>
      <c r="C503">
        <v>-4</v>
      </c>
      <c r="G503">
        <v>821</v>
      </c>
      <c r="H503">
        <v>747</v>
      </c>
      <c r="I503">
        <v>1068</v>
      </c>
      <c r="J503">
        <v>1201</v>
      </c>
      <c r="K503">
        <v>1358</v>
      </c>
      <c r="L503">
        <v>1507</v>
      </c>
      <c r="M503">
        <v>1388</v>
      </c>
      <c r="N503">
        <v>983</v>
      </c>
      <c r="O503">
        <v>1034</v>
      </c>
      <c r="P503">
        <v>883</v>
      </c>
      <c r="Q503">
        <v>1104</v>
      </c>
      <c r="R503">
        <v>1584</v>
      </c>
      <c r="S503">
        <v>1767</v>
      </c>
      <c r="T503">
        <v>1779</v>
      </c>
      <c r="U503">
        <v>1940</v>
      </c>
      <c r="V503">
        <v>2541</v>
      </c>
      <c r="W503">
        <v>2838</v>
      </c>
      <c r="X503">
        <v>2798</v>
      </c>
      <c r="Y503">
        <v>4029</v>
      </c>
      <c r="Z503">
        <v>3884</v>
      </c>
      <c r="AA503">
        <v>4292</v>
      </c>
      <c r="AB503">
        <v>5078</v>
      </c>
      <c r="AC503">
        <v>5148</v>
      </c>
      <c r="AD503">
        <v>3632</v>
      </c>
      <c r="AE503">
        <v>3995</v>
      </c>
      <c r="AF503">
        <v>3813</v>
      </c>
      <c r="AG503">
        <v>4103</v>
      </c>
      <c r="AH503">
        <v>4824</v>
      </c>
      <c r="AI503">
        <v>5228</v>
      </c>
      <c r="AJ503">
        <v>4668</v>
      </c>
      <c r="AK503">
        <v>5174</v>
      </c>
      <c r="AL503">
        <v>4976</v>
      </c>
      <c r="AM503">
        <v>5579</v>
      </c>
      <c r="AN503">
        <v>4917</v>
      </c>
      <c r="AO503">
        <v>5011</v>
      </c>
      <c r="AP503">
        <v>5247</v>
      </c>
      <c r="AQ503">
        <v>5604</v>
      </c>
      <c r="AR503">
        <v>5733</v>
      </c>
      <c r="AS503">
        <v>5777</v>
      </c>
      <c r="AT503">
        <v>5603</v>
      </c>
      <c r="AU503">
        <v>5034</v>
      </c>
      <c r="AV503">
        <v>5038</v>
      </c>
      <c r="AW503">
        <v>4972</v>
      </c>
      <c r="AX503">
        <v>2757</v>
      </c>
      <c r="AY503">
        <v>1692</v>
      </c>
      <c r="AZ503">
        <v>1407</v>
      </c>
      <c r="BA503">
        <v>1013</v>
      </c>
      <c r="BB503">
        <v>1335</v>
      </c>
      <c r="BC503">
        <v>1237</v>
      </c>
      <c r="BD503">
        <v>1134</v>
      </c>
      <c r="BE503">
        <v>1298</v>
      </c>
      <c r="BF503">
        <v>1858</v>
      </c>
      <c r="BG503">
        <v>1522</v>
      </c>
      <c r="BH503">
        <v>2491</v>
      </c>
      <c r="BI503">
        <v>1833</v>
      </c>
      <c r="BJ503">
        <v>2150</v>
      </c>
      <c r="BK503">
        <v>2506</v>
      </c>
      <c r="BL503">
        <v>2199</v>
      </c>
      <c r="BM503">
        <v>1718</v>
      </c>
      <c r="BN503">
        <v>1331</v>
      </c>
      <c r="BO503">
        <v>1296</v>
      </c>
      <c r="BP503">
        <v>1451</v>
      </c>
      <c r="BQ503">
        <v>1154</v>
      </c>
      <c r="BR503">
        <v>1296</v>
      </c>
      <c r="BS503">
        <v>1533</v>
      </c>
      <c r="BT503">
        <v>2393</v>
      </c>
      <c r="BU503">
        <v>2974</v>
      </c>
      <c r="BV503">
        <v>3379</v>
      </c>
      <c r="BW503">
        <v>3329</v>
      </c>
      <c r="BX503">
        <v>3593</v>
      </c>
      <c r="BY503">
        <v>3792</v>
      </c>
      <c r="BZ503">
        <v>3968</v>
      </c>
      <c r="CA503">
        <v>4342</v>
      </c>
      <c r="CB503">
        <v>4357</v>
      </c>
      <c r="CC503">
        <v>4752</v>
      </c>
      <c r="CD503">
        <v>4471</v>
      </c>
      <c r="CE503">
        <v>3930</v>
      </c>
      <c r="CF503">
        <v>3661</v>
      </c>
      <c r="CG503">
        <v>3446</v>
      </c>
      <c r="CH503">
        <v>3916</v>
      </c>
      <c r="CI503">
        <v>4863</v>
      </c>
      <c r="CJ503">
        <v>4785</v>
      </c>
      <c r="CK503">
        <v>4423</v>
      </c>
      <c r="CL503">
        <v>4951</v>
      </c>
      <c r="CM503">
        <v>5374</v>
      </c>
      <c r="CN503">
        <v>5011</v>
      </c>
      <c r="CO503">
        <v>4405</v>
      </c>
      <c r="CP503">
        <v>5324</v>
      </c>
      <c r="CQ503">
        <v>4496</v>
      </c>
      <c r="CR503">
        <v>5335</v>
      </c>
      <c r="CS503">
        <v>5763</v>
      </c>
      <c r="CT503">
        <v>5582</v>
      </c>
      <c r="CU503">
        <v>5987</v>
      </c>
      <c r="CV503">
        <v>3572</v>
      </c>
      <c r="CW503">
        <v>4447</v>
      </c>
      <c r="CX503">
        <v>4258</v>
      </c>
      <c r="CY503">
        <v>5367</v>
      </c>
      <c r="CZ503">
        <v>5878</v>
      </c>
      <c r="DA503">
        <v>5680</v>
      </c>
      <c r="DB503">
        <v>5640</v>
      </c>
      <c r="DC503">
        <v>5197</v>
      </c>
      <c r="DD503">
        <v>5324</v>
      </c>
      <c r="DE503">
        <v>4855</v>
      </c>
      <c r="DF503">
        <v>4628</v>
      </c>
      <c r="DG503">
        <v>4507</v>
      </c>
      <c r="DH503">
        <v>4959</v>
      </c>
      <c r="DI503">
        <v>5485</v>
      </c>
      <c r="DJ503">
        <v>5555</v>
      </c>
      <c r="DK503">
        <v>5890</v>
      </c>
      <c r="DL503">
        <v>6762</v>
      </c>
      <c r="DM503">
        <v>6666</v>
      </c>
      <c r="DN503">
        <v>7192</v>
      </c>
    </row>
    <row r="504" spans="1:118" x14ac:dyDescent="0.45">
      <c r="A504" s="3" t="s">
        <v>41</v>
      </c>
      <c r="B504" t="s">
        <v>52</v>
      </c>
      <c r="G504">
        <v>13.99</v>
      </c>
      <c r="H504">
        <v>12.12</v>
      </c>
      <c r="I504">
        <v>16.47</v>
      </c>
      <c r="J504">
        <v>17.62</v>
      </c>
      <c r="K504">
        <v>12.1</v>
      </c>
      <c r="L504">
        <v>13.08</v>
      </c>
      <c r="M504">
        <v>10.65</v>
      </c>
      <c r="N504">
        <v>6.67</v>
      </c>
      <c r="O504">
        <v>7.51</v>
      </c>
      <c r="P504">
        <v>6.18</v>
      </c>
      <c r="Q504">
        <v>8.31</v>
      </c>
      <c r="R504">
        <v>11.88</v>
      </c>
      <c r="S504">
        <v>12.25</v>
      </c>
      <c r="T504">
        <v>10.73</v>
      </c>
      <c r="U504">
        <v>9.59</v>
      </c>
      <c r="V504">
        <v>11.1</v>
      </c>
      <c r="W504">
        <v>11.56</v>
      </c>
      <c r="X504">
        <v>9.6</v>
      </c>
      <c r="Y504">
        <v>12.59</v>
      </c>
      <c r="Z504">
        <v>11.05</v>
      </c>
      <c r="AA504">
        <v>11.28</v>
      </c>
      <c r="AB504">
        <v>12.08</v>
      </c>
      <c r="AC504">
        <v>11.64</v>
      </c>
      <c r="AD504">
        <v>7.57</v>
      </c>
      <c r="AE504">
        <v>8.24</v>
      </c>
      <c r="AF504">
        <v>7.39</v>
      </c>
      <c r="AG504">
        <v>8.01</v>
      </c>
      <c r="AH504">
        <v>9.48</v>
      </c>
      <c r="AI504">
        <v>11.86</v>
      </c>
      <c r="AJ504">
        <v>10.02</v>
      </c>
      <c r="AK504">
        <v>10.98</v>
      </c>
      <c r="AL504">
        <v>10.26</v>
      </c>
      <c r="AM504">
        <v>9.43</v>
      </c>
      <c r="AN504">
        <v>8.2100000000000009</v>
      </c>
      <c r="AO504">
        <v>7.62</v>
      </c>
      <c r="AP504">
        <v>7.88</v>
      </c>
      <c r="AQ504">
        <v>9.3000000000000007</v>
      </c>
      <c r="AR504">
        <v>8.76</v>
      </c>
      <c r="AS504">
        <v>8.8000000000000007</v>
      </c>
      <c r="AT504">
        <v>9.2799999999999994</v>
      </c>
      <c r="AU504">
        <v>7.46</v>
      </c>
      <c r="AV504">
        <v>8.31</v>
      </c>
      <c r="AW504">
        <v>10.7</v>
      </c>
      <c r="AX504">
        <v>-4.55</v>
      </c>
      <c r="AY504">
        <v>-0.73</v>
      </c>
      <c r="AZ504">
        <v>-0.44</v>
      </c>
      <c r="BA504">
        <v>-7.0000000000000007E-2</v>
      </c>
      <c r="BB504">
        <v>-0.46</v>
      </c>
      <c r="BC504">
        <v>-0.73</v>
      </c>
      <c r="BD504">
        <v>-0.18</v>
      </c>
      <c r="BE504">
        <v>-1.1200000000000001</v>
      </c>
      <c r="BF504">
        <v>-2.85</v>
      </c>
      <c r="BG504">
        <v>-4.09</v>
      </c>
      <c r="BH504">
        <v>-5.39</v>
      </c>
      <c r="BI504">
        <v>-0.63</v>
      </c>
      <c r="BJ504">
        <v>-1.36</v>
      </c>
      <c r="BK504">
        <v>-0.59</v>
      </c>
      <c r="BL504">
        <v>-0.65</v>
      </c>
      <c r="BM504">
        <v>-0.72</v>
      </c>
      <c r="BN504">
        <v>-0.41</v>
      </c>
      <c r="BO504">
        <v>1.03</v>
      </c>
      <c r="BP504">
        <v>19.38</v>
      </c>
      <c r="BQ504">
        <v>-1.94</v>
      </c>
      <c r="BR504">
        <v>-1.47</v>
      </c>
      <c r="BS504">
        <v>-1.81</v>
      </c>
      <c r="BT504">
        <v>-3.05</v>
      </c>
      <c r="BU504">
        <v>-5.24</v>
      </c>
      <c r="BV504">
        <v>-5.87</v>
      </c>
      <c r="BW504">
        <v>-12.41</v>
      </c>
      <c r="BX504">
        <v>13.46</v>
      </c>
      <c r="BY504">
        <v>6.39</v>
      </c>
      <c r="BZ504">
        <v>4.8</v>
      </c>
      <c r="CA504">
        <v>3.33</v>
      </c>
      <c r="CB504">
        <v>3.78</v>
      </c>
      <c r="CC504">
        <v>4.96</v>
      </c>
      <c r="CD504">
        <v>5.18</v>
      </c>
      <c r="CE504">
        <v>9.65</v>
      </c>
      <c r="CF504">
        <v>9.39</v>
      </c>
      <c r="CG504">
        <v>7.23</v>
      </c>
      <c r="CH504">
        <v>9.0299999999999994</v>
      </c>
      <c r="CI504">
        <v>12.51</v>
      </c>
      <c r="CJ504">
        <v>12.13</v>
      </c>
      <c r="CK504">
        <v>18.22</v>
      </c>
      <c r="CL504">
        <v>22.94</v>
      </c>
      <c r="CM504">
        <v>36.69</v>
      </c>
      <c r="CN504">
        <v>25.85</v>
      </c>
      <c r="CO504">
        <v>8.8000000000000007</v>
      </c>
      <c r="CP504">
        <v>9.32</v>
      </c>
      <c r="CQ504">
        <v>5.76</v>
      </c>
      <c r="CR504">
        <v>6.69</v>
      </c>
      <c r="CS504">
        <v>7.66</v>
      </c>
      <c r="CT504">
        <v>7.13</v>
      </c>
      <c r="CU504">
        <v>7.53</v>
      </c>
      <c r="CV504">
        <v>4.01</v>
      </c>
      <c r="CW504">
        <v>6.63</v>
      </c>
      <c r="CX504">
        <v>6.88</v>
      </c>
      <c r="CY504">
        <v>9.86</v>
      </c>
      <c r="CZ504">
        <v>11.77</v>
      </c>
      <c r="DA504">
        <v>7.55</v>
      </c>
      <c r="DB504">
        <v>7.59</v>
      </c>
      <c r="DC504">
        <v>6.31</v>
      </c>
      <c r="DD504">
        <v>5.94</v>
      </c>
      <c r="DE504">
        <v>4.84</v>
      </c>
      <c r="DF504">
        <v>4.03</v>
      </c>
      <c r="DG504">
        <v>4.03</v>
      </c>
      <c r="DH504">
        <v>4.83</v>
      </c>
      <c r="DI504">
        <v>5.95</v>
      </c>
      <c r="DJ504">
        <v>6.35</v>
      </c>
      <c r="DK504">
        <v>7.25</v>
      </c>
      <c r="DL504">
        <v>8.48</v>
      </c>
      <c r="DM504">
        <v>7.76</v>
      </c>
      <c r="DN504">
        <v>8.93</v>
      </c>
    </row>
    <row r="505" spans="1:118" x14ac:dyDescent="0.45">
      <c r="A505" s="3" t="s">
        <v>41</v>
      </c>
      <c r="B505" t="s">
        <v>53</v>
      </c>
      <c r="G505">
        <v>3.7</v>
      </c>
      <c r="H505">
        <v>3.17</v>
      </c>
      <c r="I505">
        <v>4.3</v>
      </c>
      <c r="J505">
        <v>4.58</v>
      </c>
      <c r="K505">
        <v>3.49</v>
      </c>
      <c r="L505">
        <v>3.73</v>
      </c>
      <c r="M505">
        <v>3.06</v>
      </c>
      <c r="N505">
        <v>1.95</v>
      </c>
      <c r="O505">
        <v>2.16</v>
      </c>
      <c r="P505">
        <v>1.76</v>
      </c>
      <c r="Q505">
        <v>2.12</v>
      </c>
      <c r="R505">
        <v>2.94</v>
      </c>
      <c r="S505">
        <v>3.35</v>
      </c>
      <c r="T505">
        <v>3.27</v>
      </c>
      <c r="U505">
        <v>3.48</v>
      </c>
      <c r="V505">
        <v>4.43</v>
      </c>
      <c r="W505">
        <v>4.6500000000000004</v>
      </c>
      <c r="X505">
        <v>3.92</v>
      </c>
      <c r="Y505">
        <v>5.14</v>
      </c>
      <c r="Z505">
        <v>4.43</v>
      </c>
      <c r="AA505">
        <v>4.25</v>
      </c>
      <c r="AB505">
        <v>4.43</v>
      </c>
      <c r="AC505">
        <v>4.1900000000000004</v>
      </c>
      <c r="AD505">
        <v>2.7</v>
      </c>
      <c r="AE505">
        <v>3.25</v>
      </c>
      <c r="AF505">
        <v>2.87</v>
      </c>
      <c r="AG505">
        <v>2.98</v>
      </c>
      <c r="AH505">
        <v>3.45</v>
      </c>
      <c r="AI505">
        <v>3.58</v>
      </c>
      <c r="AJ505">
        <v>2.95</v>
      </c>
      <c r="AK505">
        <v>3.37</v>
      </c>
      <c r="AL505">
        <v>3.22</v>
      </c>
      <c r="AM505">
        <v>3.59</v>
      </c>
      <c r="AN505">
        <v>3.16</v>
      </c>
      <c r="AO505">
        <v>3.07</v>
      </c>
      <c r="AP505">
        <v>3.28</v>
      </c>
      <c r="AQ505">
        <v>3.75</v>
      </c>
      <c r="AR505">
        <v>3.72</v>
      </c>
      <c r="AS505">
        <v>3.8</v>
      </c>
      <c r="AT505">
        <v>3.83</v>
      </c>
      <c r="AU505">
        <v>3.27</v>
      </c>
      <c r="AV505">
        <v>3.36</v>
      </c>
      <c r="AW505">
        <v>3.45</v>
      </c>
      <c r="AX505">
        <v>2.2599999999999998</v>
      </c>
      <c r="AY505">
        <v>4.67</v>
      </c>
      <c r="AZ505">
        <v>0.64</v>
      </c>
      <c r="BA505">
        <v>0.12</v>
      </c>
      <c r="BB505">
        <v>0.28000000000000003</v>
      </c>
      <c r="BC505">
        <v>0.17</v>
      </c>
      <c r="BD505">
        <v>0.17</v>
      </c>
      <c r="BE505">
        <v>0.21</v>
      </c>
      <c r="BF505">
        <v>0.89</v>
      </c>
      <c r="BG505">
        <v>0.46</v>
      </c>
      <c r="BH505">
        <v>0.91</v>
      </c>
      <c r="BI505">
        <v>0.99</v>
      </c>
      <c r="BJ505">
        <v>1.21</v>
      </c>
      <c r="BK505">
        <v>2.57</v>
      </c>
      <c r="BL505">
        <v>1.01</v>
      </c>
      <c r="BM505">
        <v>0.35</v>
      </c>
      <c r="BN505">
        <v>0.19</v>
      </c>
      <c r="BO505">
        <v>0.16</v>
      </c>
      <c r="BP505">
        <v>0.38</v>
      </c>
      <c r="BQ505">
        <v>0.36</v>
      </c>
      <c r="BR505">
        <v>0.6</v>
      </c>
      <c r="BS505">
        <v>0.91</v>
      </c>
      <c r="BT505">
        <v>1.87</v>
      </c>
      <c r="BU505">
        <v>2.4900000000000002</v>
      </c>
      <c r="BV505">
        <v>3.05</v>
      </c>
      <c r="BW505">
        <v>3.26</v>
      </c>
      <c r="BX505">
        <v>2.7</v>
      </c>
      <c r="BY505">
        <v>2.5299999999999998</v>
      </c>
      <c r="BZ505">
        <v>2.62</v>
      </c>
      <c r="CA505">
        <v>2.98</v>
      </c>
      <c r="CB505">
        <v>2.9</v>
      </c>
      <c r="CC505">
        <v>3.02</v>
      </c>
      <c r="CD505">
        <v>2.74</v>
      </c>
      <c r="CE505">
        <v>2.3199999999999998</v>
      </c>
      <c r="CF505">
        <v>2.02</v>
      </c>
      <c r="CG505">
        <v>1.84</v>
      </c>
      <c r="CH505">
        <v>2.35</v>
      </c>
      <c r="CI505">
        <v>3.11</v>
      </c>
      <c r="CJ505">
        <v>3.18</v>
      </c>
      <c r="CK505">
        <v>2.96</v>
      </c>
      <c r="CL505">
        <v>3.42</v>
      </c>
      <c r="CM505">
        <v>3.64</v>
      </c>
      <c r="CN505">
        <v>3.36</v>
      </c>
      <c r="CO505">
        <v>2.81</v>
      </c>
      <c r="CP505">
        <v>3.5</v>
      </c>
      <c r="CQ505">
        <v>2.74</v>
      </c>
      <c r="CR505">
        <v>3.3</v>
      </c>
      <c r="CS505">
        <v>3.35</v>
      </c>
      <c r="CT505">
        <v>3.16</v>
      </c>
      <c r="CU505">
        <v>3.31</v>
      </c>
      <c r="CV505">
        <v>1.72</v>
      </c>
      <c r="CW505">
        <v>2.02</v>
      </c>
      <c r="CX505">
        <v>1.92</v>
      </c>
      <c r="CY505">
        <v>2.7</v>
      </c>
      <c r="CZ505">
        <v>3.1</v>
      </c>
      <c r="DA505">
        <v>3.02</v>
      </c>
      <c r="DB505">
        <v>3.1</v>
      </c>
      <c r="DC505">
        <v>2.85</v>
      </c>
      <c r="DD505">
        <v>3.01</v>
      </c>
      <c r="DE505">
        <v>2.73</v>
      </c>
      <c r="DF505">
        <v>2.57</v>
      </c>
      <c r="DG505">
        <v>2.52</v>
      </c>
      <c r="DH505">
        <v>2.88</v>
      </c>
      <c r="DI505">
        <v>3.27</v>
      </c>
      <c r="DJ505">
        <v>3.22</v>
      </c>
      <c r="DK505">
        <v>3.53</v>
      </c>
      <c r="DL505">
        <v>4.0599999999999996</v>
      </c>
      <c r="DM505">
        <v>3.66</v>
      </c>
      <c r="DN505">
        <v>4.17</v>
      </c>
    </row>
    <row r="506" spans="1:118" x14ac:dyDescent="0.45">
      <c r="A506" s="3" t="s">
        <v>41</v>
      </c>
      <c r="B506" t="s">
        <v>54</v>
      </c>
      <c r="G506">
        <v>2.31</v>
      </c>
      <c r="H506">
        <v>2.0099999999999998</v>
      </c>
      <c r="I506">
        <v>2.74</v>
      </c>
      <c r="J506">
        <v>2.94</v>
      </c>
      <c r="K506">
        <v>3.17</v>
      </c>
      <c r="L506">
        <v>3.34</v>
      </c>
      <c r="M506">
        <v>2.92</v>
      </c>
      <c r="N506">
        <v>1.98</v>
      </c>
      <c r="O506">
        <v>1.1200000000000001</v>
      </c>
      <c r="P506">
        <v>1.63</v>
      </c>
      <c r="Q506">
        <v>1.1399999999999999</v>
      </c>
      <c r="R506">
        <v>1.59</v>
      </c>
      <c r="S506">
        <v>1.68</v>
      </c>
      <c r="T506">
        <v>1.58</v>
      </c>
      <c r="U506">
        <v>1.63</v>
      </c>
      <c r="V506">
        <v>2.0099999999999998</v>
      </c>
      <c r="W506">
        <v>2.09</v>
      </c>
      <c r="X506">
        <v>1.27</v>
      </c>
      <c r="Y506">
        <v>1.78</v>
      </c>
      <c r="Z506">
        <v>1.62</v>
      </c>
      <c r="AA506">
        <v>1.75</v>
      </c>
      <c r="AB506">
        <v>1.91</v>
      </c>
      <c r="AC506">
        <v>1.81</v>
      </c>
      <c r="AD506">
        <v>1.1599999999999999</v>
      </c>
      <c r="AE506">
        <v>1.26</v>
      </c>
      <c r="AF506">
        <v>1.1000000000000001</v>
      </c>
      <c r="AG506">
        <v>1.1299999999999999</v>
      </c>
      <c r="AH506">
        <v>1.33</v>
      </c>
      <c r="AI506">
        <v>1.42</v>
      </c>
      <c r="AJ506">
        <v>1.2</v>
      </c>
      <c r="AK506">
        <v>1.35</v>
      </c>
      <c r="AL506">
        <v>1.23</v>
      </c>
      <c r="AM506">
        <v>1.33</v>
      </c>
      <c r="AN506">
        <v>1.23</v>
      </c>
      <c r="AO506">
        <v>1.1399999999999999</v>
      </c>
      <c r="AP506">
        <v>1.27</v>
      </c>
      <c r="AQ506">
        <v>1.33</v>
      </c>
      <c r="AR506">
        <v>1.33</v>
      </c>
      <c r="AS506">
        <v>1.33</v>
      </c>
      <c r="AT506">
        <v>1.24</v>
      </c>
      <c r="AU506">
        <v>1.07</v>
      </c>
      <c r="AV506">
        <v>1.06</v>
      </c>
      <c r="AW506">
        <v>1.05</v>
      </c>
      <c r="AX506">
        <v>0.54</v>
      </c>
      <c r="AY506">
        <v>0.35</v>
      </c>
      <c r="AZ506">
        <v>0.18</v>
      </c>
      <c r="BA506">
        <v>0.05</v>
      </c>
      <c r="BB506">
        <v>0.17</v>
      </c>
      <c r="BC506">
        <v>0.15</v>
      </c>
      <c r="BD506">
        <v>0.08</v>
      </c>
      <c r="BE506">
        <v>0.11</v>
      </c>
      <c r="BF506">
        <v>0.41</v>
      </c>
      <c r="BG506">
        <v>0.3</v>
      </c>
      <c r="BH506">
        <v>0.76</v>
      </c>
      <c r="BI506">
        <v>0.34</v>
      </c>
      <c r="BJ506">
        <v>0.54</v>
      </c>
      <c r="BK506">
        <v>1.25</v>
      </c>
      <c r="BL506">
        <v>0.93</v>
      </c>
      <c r="BM506">
        <v>0.5</v>
      </c>
      <c r="BN506">
        <v>0.23</v>
      </c>
      <c r="BO506">
        <v>0.26</v>
      </c>
      <c r="BP506">
        <v>0.56999999999999995</v>
      </c>
      <c r="BQ506">
        <v>0.49</v>
      </c>
      <c r="BR506">
        <v>0.63</v>
      </c>
      <c r="BS506">
        <v>1.1100000000000001</v>
      </c>
      <c r="BT506">
        <v>1.54</v>
      </c>
      <c r="BU506">
        <v>2.23</v>
      </c>
      <c r="BV506">
        <v>2.7</v>
      </c>
      <c r="BW506">
        <v>2.6</v>
      </c>
      <c r="BX506">
        <v>2.4700000000000002</v>
      </c>
      <c r="BY506">
        <v>1.62</v>
      </c>
      <c r="BZ506">
        <v>1.57</v>
      </c>
      <c r="CA506">
        <v>1.52</v>
      </c>
      <c r="CB506">
        <v>1.45</v>
      </c>
      <c r="CC506">
        <v>1.53</v>
      </c>
      <c r="CD506">
        <v>1.36</v>
      </c>
      <c r="CE506">
        <v>1.1100000000000001</v>
      </c>
      <c r="CF506">
        <v>0.92</v>
      </c>
      <c r="CG506">
        <v>0.8</v>
      </c>
      <c r="CH506">
        <v>1.01</v>
      </c>
      <c r="CI506">
        <v>1.34</v>
      </c>
      <c r="CJ506">
        <v>1.32</v>
      </c>
      <c r="CK506">
        <v>1.21</v>
      </c>
      <c r="CL506">
        <v>1.35</v>
      </c>
      <c r="CM506">
        <v>1.48</v>
      </c>
      <c r="CN506">
        <v>1.35</v>
      </c>
      <c r="CO506">
        <v>1.0900000000000001</v>
      </c>
      <c r="CP506">
        <v>1.32</v>
      </c>
      <c r="CQ506">
        <v>1</v>
      </c>
      <c r="CR506">
        <v>1.19</v>
      </c>
      <c r="CS506">
        <v>1.26</v>
      </c>
      <c r="CT506">
        <v>1.18</v>
      </c>
      <c r="CU506">
        <v>1.25</v>
      </c>
      <c r="CV506">
        <v>0.67</v>
      </c>
      <c r="CW506">
        <v>0.74</v>
      </c>
      <c r="CX506">
        <v>0.68</v>
      </c>
      <c r="CY506">
        <v>0.91</v>
      </c>
      <c r="CZ506">
        <v>1.05</v>
      </c>
      <c r="DA506">
        <v>0.98</v>
      </c>
      <c r="DB506">
        <v>0.99</v>
      </c>
      <c r="DC506">
        <v>0.89</v>
      </c>
      <c r="DD506">
        <v>0.94</v>
      </c>
      <c r="DE506">
        <v>0.86</v>
      </c>
      <c r="DF506">
        <v>0.83</v>
      </c>
      <c r="DG506">
        <v>0.76</v>
      </c>
      <c r="DH506">
        <v>0.85</v>
      </c>
      <c r="DI506">
        <v>0.95</v>
      </c>
      <c r="DJ506">
        <v>0.95</v>
      </c>
      <c r="DK506">
        <v>0.99</v>
      </c>
      <c r="DL506">
        <v>1.1399999999999999</v>
      </c>
      <c r="DM506">
        <v>1.05</v>
      </c>
      <c r="DN506">
        <v>1.1599999999999999</v>
      </c>
    </row>
    <row r="507" spans="1:118" x14ac:dyDescent="0.45">
      <c r="A507" s="3" t="s">
        <v>41</v>
      </c>
      <c r="B507" t="s">
        <v>55</v>
      </c>
      <c r="G507">
        <v>9.76</v>
      </c>
      <c r="H507">
        <v>8.74</v>
      </c>
      <c r="I507">
        <v>12.52</v>
      </c>
      <c r="J507">
        <v>13.48</v>
      </c>
      <c r="K507">
        <v>10.24</v>
      </c>
      <c r="L507">
        <v>10.71</v>
      </c>
      <c r="M507">
        <v>7.98</v>
      </c>
      <c r="N507">
        <v>4.99</v>
      </c>
      <c r="O507">
        <v>5.68</v>
      </c>
      <c r="P507">
        <v>4.0199999999999996</v>
      </c>
      <c r="Q507">
        <v>5.46</v>
      </c>
      <c r="R507">
        <v>7.25</v>
      </c>
      <c r="S507">
        <v>7.12</v>
      </c>
      <c r="T507">
        <v>6.41</v>
      </c>
      <c r="U507">
        <v>6.62</v>
      </c>
      <c r="V507">
        <v>8.1300000000000008</v>
      </c>
      <c r="W507">
        <v>10.5</v>
      </c>
      <c r="X507">
        <v>8.85</v>
      </c>
      <c r="Y507">
        <v>11.25</v>
      </c>
      <c r="Z507">
        <v>10.07</v>
      </c>
      <c r="AA507">
        <v>8.52</v>
      </c>
      <c r="AB507">
        <v>9.94</v>
      </c>
      <c r="AC507">
        <v>9.1999999999999993</v>
      </c>
      <c r="AD507">
        <v>5.64</v>
      </c>
      <c r="AE507">
        <v>6.37</v>
      </c>
      <c r="AF507">
        <v>5.49</v>
      </c>
      <c r="AG507">
        <v>6.26</v>
      </c>
      <c r="AH507">
        <v>8.2200000000000006</v>
      </c>
      <c r="AI507">
        <v>8.67</v>
      </c>
      <c r="AJ507">
        <v>9.67</v>
      </c>
      <c r="AK507">
        <v>11.89</v>
      </c>
      <c r="AL507">
        <v>9.68</v>
      </c>
      <c r="AM507">
        <v>12.21</v>
      </c>
      <c r="AN507">
        <v>8.56</v>
      </c>
      <c r="AO507">
        <v>7.42</v>
      </c>
      <c r="AP507">
        <v>8.89</v>
      </c>
      <c r="AQ507">
        <v>8.1199999999999992</v>
      </c>
      <c r="AR507">
        <v>8.16</v>
      </c>
      <c r="AS507">
        <v>8.58</v>
      </c>
      <c r="AT507">
        <v>8.39</v>
      </c>
      <c r="AU507">
        <v>9.18</v>
      </c>
      <c r="AV507">
        <v>8.01</v>
      </c>
      <c r="AW507">
        <v>9.3000000000000007</v>
      </c>
      <c r="AX507">
        <v>4.33</v>
      </c>
      <c r="AY507">
        <v>3.15</v>
      </c>
      <c r="AZ507">
        <v>15.72</v>
      </c>
      <c r="BA507">
        <v>-1</v>
      </c>
      <c r="BB507">
        <v>-2.68</v>
      </c>
      <c r="BC507">
        <v>-0.89</v>
      </c>
      <c r="BD507">
        <v>-0.6</v>
      </c>
      <c r="BE507">
        <v>-0.13</v>
      </c>
      <c r="BF507">
        <v>-0.45</v>
      </c>
      <c r="BG507">
        <v>25.92</v>
      </c>
      <c r="BH507">
        <v>-4.47</v>
      </c>
      <c r="BI507">
        <v>0.52</v>
      </c>
      <c r="BJ507">
        <v>1.26</v>
      </c>
      <c r="BK507">
        <v>-1.24</v>
      </c>
      <c r="BL507">
        <v>-1.08</v>
      </c>
      <c r="BM507">
        <v>-0.55000000000000004</v>
      </c>
      <c r="BN507">
        <v>-0.43</v>
      </c>
      <c r="BO507">
        <v>-0.35</v>
      </c>
      <c r="BP507">
        <v>-0.73</v>
      </c>
      <c r="BQ507">
        <v>-0.68</v>
      </c>
      <c r="BR507">
        <v>-1.01</v>
      </c>
      <c r="BS507">
        <v>-1.59</v>
      </c>
      <c r="BT507">
        <v>-2.73</v>
      </c>
      <c r="BU507">
        <v>-4.54</v>
      </c>
      <c r="BV507">
        <v>-3.75</v>
      </c>
      <c r="BW507">
        <v>-3.64</v>
      </c>
      <c r="BX507">
        <v>-4.04</v>
      </c>
      <c r="BY507">
        <v>-3.97</v>
      </c>
      <c r="BZ507">
        <v>-8.16</v>
      </c>
      <c r="CA507">
        <v>-19.39</v>
      </c>
      <c r="CB507">
        <v>-112.44</v>
      </c>
      <c r="CC507">
        <v>150.08000000000001</v>
      </c>
      <c r="CD507">
        <v>78.27</v>
      </c>
      <c r="CE507">
        <v>-201.53</v>
      </c>
      <c r="CF507">
        <v>110.17</v>
      </c>
      <c r="CG507">
        <v>11.18</v>
      </c>
      <c r="CH507">
        <v>10.66</v>
      </c>
      <c r="CI507">
        <v>11.14</v>
      </c>
      <c r="CJ507">
        <v>9.9</v>
      </c>
      <c r="CK507">
        <v>8.68</v>
      </c>
      <c r="CL507">
        <v>14.36</v>
      </c>
      <c r="CM507">
        <v>13.39</v>
      </c>
      <c r="CN507">
        <v>11.13</v>
      </c>
      <c r="CO507">
        <v>8.14</v>
      </c>
      <c r="CP507">
        <v>7.22</v>
      </c>
      <c r="CQ507">
        <v>5.35</v>
      </c>
      <c r="CR507">
        <v>5.92</v>
      </c>
      <c r="CS507">
        <v>6.93</v>
      </c>
      <c r="CT507">
        <v>6.97</v>
      </c>
      <c r="CU507">
        <v>7.59</v>
      </c>
      <c r="CV507">
        <v>4.24</v>
      </c>
      <c r="CW507">
        <v>4.62</v>
      </c>
      <c r="CX507">
        <v>4.21</v>
      </c>
      <c r="CY507">
        <v>6.05</v>
      </c>
      <c r="CZ507">
        <v>6.95</v>
      </c>
      <c r="DA507">
        <v>6.89</v>
      </c>
      <c r="DB507">
        <v>7.64</v>
      </c>
      <c r="DC507">
        <v>6.96</v>
      </c>
      <c r="DD507">
        <v>7.7</v>
      </c>
      <c r="DE507">
        <v>7.67</v>
      </c>
      <c r="DF507">
        <v>7.42</v>
      </c>
      <c r="DG507">
        <v>8.08</v>
      </c>
      <c r="DH507">
        <v>9.39</v>
      </c>
      <c r="DI507">
        <v>10.39</v>
      </c>
      <c r="DJ507">
        <v>11.27</v>
      </c>
      <c r="DK507">
        <v>8.52</v>
      </c>
      <c r="DL507">
        <v>11.25</v>
      </c>
      <c r="DM507">
        <v>26.74</v>
      </c>
      <c r="DN507">
        <v>29.5</v>
      </c>
    </row>
    <row r="508" spans="1:118" x14ac:dyDescent="0.45">
      <c r="A508" s="3" t="s">
        <v>41</v>
      </c>
      <c r="B508" t="s">
        <v>56</v>
      </c>
      <c r="G508">
        <v>9.76</v>
      </c>
      <c r="H508">
        <v>8.74</v>
      </c>
      <c r="I508">
        <v>12.52</v>
      </c>
      <c r="J508">
        <v>13.48</v>
      </c>
      <c r="K508">
        <v>9.19</v>
      </c>
      <c r="L508">
        <v>9.67</v>
      </c>
      <c r="M508">
        <v>7.34</v>
      </c>
      <c r="N508">
        <v>4.63</v>
      </c>
      <c r="O508">
        <v>5.44</v>
      </c>
      <c r="P508">
        <v>3.78</v>
      </c>
      <c r="Q508">
        <v>5.07</v>
      </c>
      <c r="R508">
        <v>6.69</v>
      </c>
      <c r="S508">
        <v>6.78</v>
      </c>
      <c r="T508">
        <v>6.22</v>
      </c>
      <c r="U508">
        <v>6.52</v>
      </c>
      <c r="V508">
        <v>8.01</v>
      </c>
      <c r="W508">
        <v>10.14</v>
      </c>
      <c r="X508">
        <v>8.61</v>
      </c>
      <c r="Y508">
        <v>10.8</v>
      </c>
      <c r="Z508">
        <v>9.69</v>
      </c>
      <c r="AA508">
        <v>8.3699999999999992</v>
      </c>
      <c r="AB508">
        <v>9.43</v>
      </c>
      <c r="AC508">
        <v>8.6300000000000008</v>
      </c>
      <c r="AD508">
        <v>5.27</v>
      </c>
      <c r="AE508">
        <v>5.92</v>
      </c>
      <c r="AF508">
        <v>5.2</v>
      </c>
      <c r="AG508">
        <v>5.97</v>
      </c>
      <c r="AH508">
        <v>7.78</v>
      </c>
      <c r="AI508">
        <v>8.14</v>
      </c>
      <c r="AJ508">
        <v>8.9499999999999993</v>
      </c>
      <c r="AK508">
        <v>10.97</v>
      </c>
      <c r="AL508">
        <v>9.14</v>
      </c>
      <c r="AM508">
        <v>11.74</v>
      </c>
      <c r="AN508">
        <v>8.34</v>
      </c>
      <c r="AO508">
        <v>7.28</v>
      </c>
      <c r="AP508">
        <v>8.77</v>
      </c>
      <c r="AQ508">
        <v>8.01</v>
      </c>
      <c r="AR508">
        <v>8.02</v>
      </c>
      <c r="AS508">
        <v>8.39</v>
      </c>
      <c r="AT508">
        <v>8.1999999999999993</v>
      </c>
      <c r="AU508">
        <v>8.89</v>
      </c>
      <c r="AV508">
        <v>7.82</v>
      </c>
      <c r="AW508">
        <v>9.1199999999999992</v>
      </c>
      <c r="AX508">
        <v>4.2699999999999996</v>
      </c>
      <c r="AY508">
        <v>3.11</v>
      </c>
      <c r="AZ508">
        <v>14.85</v>
      </c>
      <c r="BA508">
        <v>-1.03</v>
      </c>
      <c r="BB508">
        <v>-2.78</v>
      </c>
      <c r="BC508">
        <v>-0.9</v>
      </c>
      <c r="BD508">
        <v>-0.61</v>
      </c>
      <c r="BE508">
        <v>-0.13</v>
      </c>
      <c r="BF508">
        <v>-0.45</v>
      </c>
      <c r="BG508">
        <v>21.89</v>
      </c>
      <c r="BH508">
        <v>-4.53</v>
      </c>
      <c r="BI508">
        <v>0.52</v>
      </c>
      <c r="BJ508">
        <v>1.25</v>
      </c>
      <c r="BK508">
        <v>-1.24</v>
      </c>
      <c r="BL508">
        <v>-1.08</v>
      </c>
      <c r="BM508">
        <v>-0.56000000000000005</v>
      </c>
      <c r="BN508">
        <v>-0.43</v>
      </c>
      <c r="BO508">
        <v>-0.35</v>
      </c>
      <c r="BP508">
        <v>-0.73</v>
      </c>
      <c r="BQ508">
        <v>-0.67</v>
      </c>
      <c r="BR508">
        <v>-1.01</v>
      </c>
      <c r="BS508">
        <v>-1.6</v>
      </c>
      <c r="BT508">
        <v>-2.74</v>
      </c>
      <c r="BU508">
        <v>-4.5599999999999996</v>
      </c>
      <c r="BV508">
        <v>-3.79</v>
      </c>
      <c r="BW508">
        <v>-3.68</v>
      </c>
      <c r="BX508">
        <v>-4.09</v>
      </c>
      <c r="BY508">
        <v>-4.05</v>
      </c>
      <c r="BZ508">
        <v>-8.5299999999999994</v>
      </c>
      <c r="CA508">
        <v>-21.84</v>
      </c>
      <c r="CB508">
        <v>-310.20999999999998</v>
      </c>
      <c r="CC508">
        <v>79.739999999999995</v>
      </c>
      <c r="CD508">
        <v>48.71</v>
      </c>
      <c r="CE508">
        <v>236.33</v>
      </c>
      <c r="CF508">
        <v>47.33</v>
      </c>
      <c r="CG508">
        <v>9.66</v>
      </c>
      <c r="CH508">
        <v>9.4600000000000009</v>
      </c>
      <c r="CI508">
        <v>10.1</v>
      </c>
      <c r="CJ508">
        <v>9.0500000000000007</v>
      </c>
      <c r="CK508">
        <v>8.0399999999999991</v>
      </c>
      <c r="CL508">
        <v>12.87</v>
      </c>
      <c r="CM508">
        <v>12.32</v>
      </c>
      <c r="CN508">
        <v>10.41</v>
      </c>
      <c r="CO508">
        <v>7.65</v>
      </c>
      <c r="CP508">
        <v>6.95</v>
      </c>
      <c r="CQ508">
        <v>5.15</v>
      </c>
      <c r="CR508">
        <v>5.7</v>
      </c>
      <c r="CS508">
        <v>6.65</v>
      </c>
      <c r="CT508">
        <v>6.7</v>
      </c>
      <c r="CU508">
        <v>7.29</v>
      </c>
      <c r="CV508">
        <v>4.07</v>
      </c>
      <c r="CW508">
        <v>4.46</v>
      </c>
      <c r="CX508">
        <v>4.08</v>
      </c>
      <c r="CY508">
        <v>5.89</v>
      </c>
      <c r="CZ508">
        <v>6.8</v>
      </c>
      <c r="DA508">
        <v>6.77</v>
      </c>
      <c r="DB508">
        <v>7.49</v>
      </c>
      <c r="DC508">
        <v>6.8</v>
      </c>
      <c r="DD508">
        <v>7.49</v>
      </c>
      <c r="DE508">
        <v>7.41</v>
      </c>
      <c r="DF508">
        <v>7.15</v>
      </c>
      <c r="DG508">
        <v>7.71</v>
      </c>
      <c r="DH508">
        <v>8.94</v>
      </c>
      <c r="DI508">
        <v>9.86</v>
      </c>
      <c r="DJ508">
        <v>10.67</v>
      </c>
      <c r="DK508">
        <v>8.26</v>
      </c>
      <c r="DL508">
        <v>10.94</v>
      </c>
      <c r="DM508">
        <v>25.46</v>
      </c>
      <c r="DN508">
        <v>28.09</v>
      </c>
    </row>
    <row r="509" spans="1:118" x14ac:dyDescent="0.45">
      <c r="A509" s="3" t="s">
        <v>41</v>
      </c>
      <c r="B509" t="s">
        <v>57</v>
      </c>
      <c r="X509">
        <v>0.12</v>
      </c>
      <c r="Y509">
        <v>0.15</v>
      </c>
      <c r="Z509">
        <v>0.15</v>
      </c>
      <c r="AA509">
        <v>0.14000000000000001</v>
      </c>
      <c r="AB509">
        <v>0.23</v>
      </c>
      <c r="AC509">
        <v>0.21</v>
      </c>
      <c r="AD509">
        <v>0.2</v>
      </c>
      <c r="AE509">
        <v>0.2</v>
      </c>
      <c r="AF509">
        <v>0.25</v>
      </c>
      <c r="AG509">
        <v>0.24</v>
      </c>
      <c r="AH509">
        <v>0.23</v>
      </c>
      <c r="AI509">
        <v>0.22</v>
      </c>
      <c r="AJ509">
        <v>0.21</v>
      </c>
      <c r="AK509">
        <v>0.21</v>
      </c>
      <c r="AL509">
        <v>0.21</v>
      </c>
      <c r="AM509">
        <v>0.19</v>
      </c>
      <c r="AN509">
        <v>0.21</v>
      </c>
      <c r="AO509">
        <v>0.27</v>
      </c>
      <c r="AP509">
        <v>0.21</v>
      </c>
      <c r="AQ509">
        <v>0.2</v>
      </c>
      <c r="AR509">
        <v>0.2</v>
      </c>
      <c r="AS509">
        <v>0.2</v>
      </c>
      <c r="AT509">
        <v>0.19</v>
      </c>
      <c r="AU509">
        <v>0.18</v>
      </c>
      <c r="AV509">
        <v>0.18</v>
      </c>
      <c r="AW509">
        <v>0.18</v>
      </c>
      <c r="AX509">
        <v>0.27</v>
      </c>
      <c r="AY509">
        <v>0.35</v>
      </c>
      <c r="AZ509">
        <v>0.37</v>
      </c>
      <c r="BA509">
        <v>0.43</v>
      </c>
      <c r="BB509">
        <v>0.44</v>
      </c>
      <c r="BC509">
        <v>0.5</v>
      </c>
      <c r="BD509">
        <v>0.59</v>
      </c>
      <c r="BE509">
        <v>0.55000000000000004</v>
      </c>
      <c r="BF509">
        <v>0.48</v>
      </c>
      <c r="BG509">
        <v>0.5</v>
      </c>
      <c r="BH509">
        <v>0.74</v>
      </c>
      <c r="BI509">
        <v>0.73</v>
      </c>
      <c r="BJ509">
        <v>0.6</v>
      </c>
      <c r="BK509">
        <v>1.73</v>
      </c>
      <c r="BL509">
        <v>1.38</v>
      </c>
      <c r="BM509">
        <v>1.07</v>
      </c>
      <c r="BN509">
        <v>0.84</v>
      </c>
      <c r="BO509">
        <v>0.89</v>
      </c>
      <c r="BP509">
        <v>0.91</v>
      </c>
      <c r="BQ509">
        <v>0.86</v>
      </c>
      <c r="BR509">
        <v>0.84</v>
      </c>
      <c r="BS509">
        <v>1.05</v>
      </c>
      <c r="BT509">
        <v>1.0900000000000001</v>
      </c>
      <c r="BU509">
        <v>1.1299999999999999</v>
      </c>
      <c r="BV509">
        <v>1.1499999999999999</v>
      </c>
      <c r="BW509">
        <v>0.99</v>
      </c>
      <c r="BX509">
        <v>0.98</v>
      </c>
      <c r="BY509">
        <v>0.81</v>
      </c>
      <c r="BZ509">
        <v>0.75</v>
      </c>
      <c r="CA509">
        <v>0.56999999999999995</v>
      </c>
      <c r="CB509">
        <v>0.55000000000000004</v>
      </c>
      <c r="CC509">
        <v>0.52</v>
      </c>
      <c r="CD509">
        <v>0.51</v>
      </c>
      <c r="CE509">
        <v>0.49</v>
      </c>
      <c r="CF509">
        <v>0.48</v>
      </c>
      <c r="CG509">
        <v>0.46</v>
      </c>
      <c r="CH509">
        <v>0.37</v>
      </c>
      <c r="CI509">
        <v>0.37</v>
      </c>
      <c r="CJ509">
        <v>0.35</v>
      </c>
      <c r="CK509">
        <v>0.34</v>
      </c>
      <c r="CL509">
        <v>0.34</v>
      </c>
      <c r="CM509">
        <v>0.34</v>
      </c>
      <c r="CN509">
        <v>0.34</v>
      </c>
      <c r="CO509">
        <v>0.32</v>
      </c>
      <c r="CP509">
        <v>0.31</v>
      </c>
      <c r="CQ509">
        <v>0.32</v>
      </c>
      <c r="CR509">
        <v>0.28000000000000003</v>
      </c>
      <c r="CS509">
        <v>0.28999999999999998</v>
      </c>
      <c r="CT509">
        <v>0.25</v>
      </c>
      <c r="CU509">
        <v>0.25</v>
      </c>
      <c r="CV509">
        <v>0.27</v>
      </c>
      <c r="CW509">
        <v>0.4</v>
      </c>
      <c r="CX509">
        <v>0.37</v>
      </c>
      <c r="CY509">
        <v>0.37</v>
      </c>
      <c r="CZ509">
        <v>0.36</v>
      </c>
      <c r="DA509">
        <v>0.36</v>
      </c>
      <c r="DB509">
        <v>0.37</v>
      </c>
      <c r="DC509">
        <v>0.37</v>
      </c>
      <c r="DD509">
        <v>0.38</v>
      </c>
      <c r="DE509">
        <v>0.41</v>
      </c>
      <c r="DF509">
        <v>0.42</v>
      </c>
      <c r="DG509">
        <v>0.4</v>
      </c>
      <c r="DH509">
        <v>0.37</v>
      </c>
      <c r="DI509">
        <v>0.38</v>
      </c>
      <c r="DJ509">
        <v>0.4</v>
      </c>
      <c r="DK509">
        <v>0.35</v>
      </c>
      <c r="DL509">
        <v>0.39</v>
      </c>
      <c r="DM509">
        <v>0.45</v>
      </c>
      <c r="DN509">
        <v>0.45</v>
      </c>
    </row>
    <row r="510" spans="1:118" x14ac:dyDescent="0.45">
      <c r="A510" s="3" t="s">
        <v>41</v>
      </c>
      <c r="B510" t="s">
        <v>58</v>
      </c>
      <c r="X510">
        <v>81.14</v>
      </c>
      <c r="Y510">
        <v>30.18</v>
      </c>
      <c r="Z510">
        <v>22.37</v>
      </c>
      <c r="AA510">
        <v>23.72</v>
      </c>
      <c r="AB510">
        <v>21.47</v>
      </c>
      <c r="AC510">
        <v>22.42</v>
      </c>
      <c r="AD510">
        <v>21.61</v>
      </c>
      <c r="AE510">
        <v>21.94</v>
      </c>
      <c r="AF510">
        <v>18.079999999999998</v>
      </c>
      <c r="AG510">
        <v>17.18</v>
      </c>
      <c r="AH510">
        <v>17.52</v>
      </c>
      <c r="AI510">
        <v>8.18</v>
      </c>
      <c r="AJ510">
        <v>18.14</v>
      </c>
      <c r="AK510">
        <v>20.88</v>
      </c>
      <c r="AL510">
        <v>22.2</v>
      </c>
      <c r="AM510">
        <v>26.95</v>
      </c>
      <c r="AN510">
        <v>18.68</v>
      </c>
      <c r="AO510">
        <v>20.73</v>
      </c>
      <c r="AP510">
        <v>20.56</v>
      </c>
      <c r="AQ510">
        <v>13.32</v>
      </c>
      <c r="AR510">
        <v>20.75</v>
      </c>
      <c r="AS510">
        <v>16.5</v>
      </c>
      <c r="AT510">
        <v>14.52</v>
      </c>
      <c r="AU510">
        <v>19.71</v>
      </c>
      <c r="AV510">
        <v>13.12</v>
      </c>
      <c r="AW510">
        <v>2.99</v>
      </c>
      <c r="AX510">
        <v>-82.94</v>
      </c>
      <c r="AY510">
        <v>-78.069999999999993</v>
      </c>
      <c r="AZ510">
        <v>23.78</v>
      </c>
      <c r="BA510">
        <v>-42.46</v>
      </c>
      <c r="BB510">
        <v>2.9</v>
      </c>
      <c r="BC510">
        <v>-27.79</v>
      </c>
      <c r="BD510">
        <v>-26.19</v>
      </c>
      <c r="BE510">
        <v>29.77</v>
      </c>
      <c r="BF510">
        <v>-9.0299999999999994</v>
      </c>
      <c r="BG510">
        <v>-13.65</v>
      </c>
      <c r="BH510">
        <v>-45.04</v>
      </c>
      <c r="BI510">
        <v>-87.2</v>
      </c>
      <c r="BJ510">
        <v>18.329999999999998</v>
      </c>
      <c r="BK510">
        <v>-38.29</v>
      </c>
      <c r="BL510">
        <v>6.87</v>
      </c>
      <c r="BM510">
        <v>9.4</v>
      </c>
      <c r="BN510">
        <v>14.45</v>
      </c>
      <c r="BO510">
        <v>-2.96</v>
      </c>
      <c r="BP510">
        <v>-11.59</v>
      </c>
      <c r="BQ510">
        <v>-8.2899999999999991</v>
      </c>
      <c r="BR510">
        <v>1.61</v>
      </c>
      <c r="BS510">
        <v>-15.88</v>
      </c>
      <c r="BT510">
        <v>-11.73</v>
      </c>
      <c r="BU510">
        <v>-0.62</v>
      </c>
      <c r="BV510">
        <v>0.55000000000000004</v>
      </c>
      <c r="BW510">
        <v>1.71</v>
      </c>
      <c r="BX510">
        <v>10.23</v>
      </c>
      <c r="BY510">
        <v>8.35</v>
      </c>
      <c r="BZ510">
        <v>6.75</v>
      </c>
      <c r="CA510">
        <v>-14.66</v>
      </c>
      <c r="CB510">
        <v>6.66</v>
      </c>
      <c r="CC510">
        <v>4.46</v>
      </c>
      <c r="CD510">
        <v>6.45</v>
      </c>
      <c r="CE510">
        <v>5.99</v>
      </c>
      <c r="CF510">
        <v>5.76</v>
      </c>
      <c r="CG510">
        <v>7.94</v>
      </c>
      <c r="CH510">
        <v>7.42</v>
      </c>
      <c r="CI510">
        <v>6.66</v>
      </c>
      <c r="CJ510">
        <v>8.19</v>
      </c>
      <c r="CK510">
        <v>-1.19</v>
      </c>
      <c r="CL510">
        <v>7.54</v>
      </c>
      <c r="CM510">
        <v>12.03</v>
      </c>
      <c r="CN510">
        <v>10.45</v>
      </c>
      <c r="CO510">
        <v>12.81</v>
      </c>
      <c r="CP510">
        <v>12.89</v>
      </c>
      <c r="CQ510">
        <v>12.32</v>
      </c>
      <c r="CR510">
        <v>14.77</v>
      </c>
      <c r="CS510">
        <v>15.01</v>
      </c>
      <c r="CT510">
        <v>17.13</v>
      </c>
      <c r="CU510">
        <v>17.91</v>
      </c>
      <c r="CV510">
        <v>15.87</v>
      </c>
      <c r="CW510">
        <v>-1.53</v>
      </c>
      <c r="CX510">
        <v>8.64</v>
      </c>
      <c r="CY510">
        <v>9.4600000000000009</v>
      </c>
      <c r="CZ510">
        <v>8.6300000000000008</v>
      </c>
      <c r="DA510">
        <v>10.28</v>
      </c>
      <c r="DB510">
        <v>8.69</v>
      </c>
      <c r="DC510">
        <v>12.66</v>
      </c>
      <c r="DD510">
        <v>12.23</v>
      </c>
      <c r="DE510">
        <v>13.48</v>
      </c>
      <c r="DF510">
        <v>13.06</v>
      </c>
      <c r="DG510">
        <v>10.41</v>
      </c>
      <c r="DH510">
        <v>10.52</v>
      </c>
      <c r="DI510">
        <v>9.3800000000000008</v>
      </c>
      <c r="DJ510">
        <v>9.27</v>
      </c>
      <c r="DK510">
        <v>9.75</v>
      </c>
      <c r="DL510">
        <v>7.84</v>
      </c>
      <c r="DM510">
        <v>7.95</v>
      </c>
      <c r="DN510">
        <v>8.6</v>
      </c>
    </row>
    <row r="511" spans="1:118" x14ac:dyDescent="0.45">
      <c r="A511" s="3" t="s">
        <v>41</v>
      </c>
      <c r="B511" t="s">
        <v>59</v>
      </c>
      <c r="G511" s="4">
        <v>0.17460000000000001</v>
      </c>
      <c r="H511" s="4">
        <v>0.17530000000000001</v>
      </c>
      <c r="I511" s="4">
        <v>0.17560000000000001</v>
      </c>
      <c r="J511" s="4">
        <v>0.17480000000000001</v>
      </c>
      <c r="K511" s="4">
        <v>0.26910000000000001</v>
      </c>
      <c r="L511" s="4">
        <v>0.26379999999999998</v>
      </c>
      <c r="M511" s="4">
        <v>0.2848</v>
      </c>
      <c r="N511" s="4">
        <v>0.30590000000000001</v>
      </c>
      <c r="O511" s="4">
        <v>0.1401</v>
      </c>
      <c r="P511" s="4">
        <v>0.26979999999999998</v>
      </c>
      <c r="Q511" s="4">
        <v>0.14030000000000001</v>
      </c>
      <c r="R511" s="4">
        <v>0.1381</v>
      </c>
      <c r="S511" s="4">
        <v>0.1263</v>
      </c>
      <c r="T511" s="4">
        <v>0.1368</v>
      </c>
      <c r="U511" s="4">
        <v>0.16039999999999999</v>
      </c>
      <c r="V511" s="4">
        <v>0.1706</v>
      </c>
      <c r="W511" s="4">
        <v>0.18060000000000001</v>
      </c>
      <c r="X511" s="4">
        <v>0.1145</v>
      </c>
      <c r="Y511" s="4">
        <v>0.1164</v>
      </c>
      <c r="Z511" s="4">
        <v>0.12280000000000001</v>
      </c>
      <c r="AA511" s="4">
        <v>0.14149999999999999</v>
      </c>
      <c r="AB511" s="4">
        <v>0.1394</v>
      </c>
      <c r="AC511" s="4">
        <v>0.14269999999999999</v>
      </c>
      <c r="AD511" s="4">
        <v>0.14369999999999999</v>
      </c>
      <c r="AE511" s="4">
        <v>0.1181</v>
      </c>
      <c r="AF511" s="4">
        <v>0.11020000000000001</v>
      </c>
      <c r="AG511" s="4">
        <v>0.10580000000000001</v>
      </c>
      <c r="AH511" s="4">
        <v>0.1017</v>
      </c>
      <c r="AI511" s="4">
        <v>9.4899999999999998E-2</v>
      </c>
      <c r="AJ511" s="4">
        <v>8.9599999999999999E-2</v>
      </c>
      <c r="AK511" s="4">
        <v>8.1900000000000001E-2</v>
      </c>
      <c r="AL511" s="4">
        <v>7.6600000000000001E-2</v>
      </c>
      <c r="AM511" s="4">
        <v>9.4E-2</v>
      </c>
      <c r="AN511" s="4">
        <v>9.5000000000000001E-2</v>
      </c>
      <c r="AO511" s="4">
        <v>9.01E-2</v>
      </c>
      <c r="AP511" s="4">
        <v>0.1047</v>
      </c>
      <c r="AQ511" s="4">
        <v>9.0399999999999994E-2</v>
      </c>
      <c r="AR511" s="4">
        <v>9.8500000000000004E-2</v>
      </c>
      <c r="AS511" s="4">
        <v>9.7500000000000003E-2</v>
      </c>
      <c r="AT511" s="4">
        <v>8.2199999999999995E-2</v>
      </c>
      <c r="AU511" s="4">
        <v>8.9700000000000002E-2</v>
      </c>
      <c r="AV511" s="4">
        <v>8.2699999999999996E-2</v>
      </c>
      <c r="AW511" s="4">
        <v>6.0100000000000001E-2</v>
      </c>
      <c r="AX511" s="4">
        <v>-0.10199999999999999</v>
      </c>
      <c r="AY511" s="4">
        <v>-0.44619999999999999</v>
      </c>
      <c r="AZ511" s="4">
        <v>-0.39479999999999998</v>
      </c>
      <c r="BA511" s="4">
        <v>-0.61209999999999998</v>
      </c>
      <c r="BB511" s="4">
        <v>-0.42949999999999999</v>
      </c>
      <c r="BC511" s="4">
        <v>-0.2492</v>
      </c>
      <c r="BD511" s="4">
        <v>-0.4496</v>
      </c>
      <c r="BE511" s="4">
        <v>-0.1399</v>
      </c>
      <c r="BF511" s="4">
        <v>-0.187</v>
      </c>
      <c r="BG511" s="4">
        <v>-0.11799999999999999</v>
      </c>
      <c r="BH511" s="4">
        <v>-0.17349999999999999</v>
      </c>
      <c r="BI511" s="4">
        <v>-0.48099999999999998</v>
      </c>
      <c r="BJ511" s="4">
        <v>-0.40400000000000003</v>
      </c>
      <c r="BK511" s="4">
        <v>-0.68589999999999995</v>
      </c>
      <c r="BL511" s="4">
        <v>-0.42909999999999998</v>
      </c>
      <c r="BM511" s="4">
        <v>-4.8800000000000003E-2</v>
      </c>
      <c r="BN511" s="4">
        <v>-1.49E-2</v>
      </c>
      <c r="BO511" s="4">
        <v>0.1925</v>
      </c>
      <c r="BP511" s="4">
        <v>7.4200000000000002E-2</v>
      </c>
      <c r="BQ511" s="4">
        <v>-6.7400000000000002E-2</v>
      </c>
      <c r="BR511" s="4">
        <v>-0.16159999999999999</v>
      </c>
      <c r="BS511" s="4">
        <v>-0.13439999999999999</v>
      </c>
      <c r="BT511" s="4">
        <v>-0.1158</v>
      </c>
      <c r="BU511" s="4">
        <v>-6.9099999999999995E-2</v>
      </c>
      <c r="BV511" s="4">
        <v>-8.3400000000000002E-2</v>
      </c>
      <c r="BW511" s="4">
        <v>2.3E-2</v>
      </c>
      <c r="BX511" s="4">
        <v>0.18729999999999999</v>
      </c>
      <c r="BY511" s="4">
        <v>0.18329999999999999</v>
      </c>
      <c r="BZ511" s="4">
        <v>0.22189999999999999</v>
      </c>
      <c r="CA511" s="4">
        <v>0.16300000000000001</v>
      </c>
      <c r="CB511" s="4">
        <v>0.14069999999999999</v>
      </c>
      <c r="CC511" s="4">
        <v>0.1328</v>
      </c>
      <c r="CD511" s="4">
        <v>0.1096</v>
      </c>
      <c r="CE511" s="4">
        <v>0.1071</v>
      </c>
      <c r="CF511" s="4">
        <v>0.10290000000000001</v>
      </c>
      <c r="CG511" s="4">
        <v>9.8900000000000002E-2</v>
      </c>
      <c r="CH511" s="4">
        <v>0.1081</v>
      </c>
      <c r="CI511" s="4">
        <v>0.1037</v>
      </c>
      <c r="CJ511" s="4">
        <v>9.74E-2</v>
      </c>
      <c r="CK511" s="4">
        <v>6.4299999999999996E-2</v>
      </c>
      <c r="CL511" s="4">
        <v>6.1800000000000001E-2</v>
      </c>
      <c r="CM511" s="4">
        <v>4.5600000000000002E-2</v>
      </c>
      <c r="CN511" s="4">
        <v>5.3900000000000003E-2</v>
      </c>
      <c r="CO511" s="4">
        <v>0.1099</v>
      </c>
      <c r="CP511" s="4">
        <v>0.1178</v>
      </c>
      <c r="CQ511" s="4">
        <v>0.14349999999999999</v>
      </c>
      <c r="CR511" s="4">
        <v>0.1512</v>
      </c>
      <c r="CS511" s="4">
        <v>0.14000000000000001</v>
      </c>
      <c r="CT511" s="4">
        <v>0.14580000000000001</v>
      </c>
      <c r="CU511" s="4">
        <v>0.14499999999999999</v>
      </c>
      <c r="CV511" s="4">
        <v>0.1424</v>
      </c>
      <c r="CW511" s="4">
        <v>8.6999999999999994E-2</v>
      </c>
      <c r="CX511" s="4">
        <v>7.9000000000000001E-2</v>
      </c>
      <c r="CY511" s="4">
        <v>7.5499999999999998E-2</v>
      </c>
      <c r="CZ511" s="4">
        <v>7.5200000000000003E-2</v>
      </c>
      <c r="DA511" s="4">
        <v>0.1072</v>
      </c>
      <c r="DB511" s="4">
        <v>0.1066</v>
      </c>
      <c r="DC511" s="4">
        <v>0.11459999999999999</v>
      </c>
      <c r="DD511" s="4">
        <v>0.1265</v>
      </c>
      <c r="DE511" s="4">
        <v>0.1389</v>
      </c>
      <c r="DF511" s="4">
        <v>0.15820000000000001</v>
      </c>
      <c r="DG511" s="4">
        <v>0.1474</v>
      </c>
      <c r="DH511" s="4">
        <v>0.13930000000000001</v>
      </c>
      <c r="DI511" s="4">
        <v>0.127</v>
      </c>
      <c r="DJ511" s="4">
        <v>0.1192</v>
      </c>
      <c r="DK511" s="4">
        <v>0.1133</v>
      </c>
      <c r="DL511" s="4">
        <v>0.10920000000000001</v>
      </c>
      <c r="DM511" s="4">
        <v>0.10539999999999999</v>
      </c>
    </row>
    <row r="512" spans="1:118" x14ac:dyDescent="0.45">
      <c r="A512" s="3" t="s">
        <v>41</v>
      </c>
      <c r="B512" t="s">
        <v>62</v>
      </c>
      <c r="C512" s="4">
        <v>5.0000000000000001E-3</v>
      </c>
      <c r="D512" s="4">
        <v>4.0000000000000001E-3</v>
      </c>
      <c r="E512" s="4">
        <v>4.0000000000000001E-3</v>
      </c>
      <c r="F512" s="4">
        <v>3.0000000000000001E-3</v>
      </c>
      <c r="G512" s="4">
        <v>3.0000000000000001E-3</v>
      </c>
      <c r="H512" s="4">
        <v>3.0000000000000001E-3</v>
      </c>
      <c r="I512" s="4">
        <v>2E-3</v>
      </c>
      <c r="J512" s="4">
        <v>2E-3</v>
      </c>
      <c r="K512" s="4">
        <v>2E-3</v>
      </c>
      <c r="L512" s="4">
        <v>2E-3</v>
      </c>
      <c r="M512" s="4">
        <v>2E-3</v>
      </c>
      <c r="N512" s="4">
        <v>3.0000000000000001E-3</v>
      </c>
      <c r="O512" s="4">
        <v>3.0000000000000001E-3</v>
      </c>
      <c r="P512" s="4">
        <v>3.0000000000000001E-3</v>
      </c>
      <c r="Q512" s="4">
        <v>2E-3</v>
      </c>
      <c r="R512" s="4">
        <v>3.0000000000000001E-3</v>
      </c>
      <c r="S512" s="4">
        <v>3.0000000000000001E-3</v>
      </c>
      <c r="T512" s="4">
        <v>3.0000000000000001E-3</v>
      </c>
      <c r="U512" s="4">
        <v>2E-3</v>
      </c>
      <c r="V512" s="4">
        <v>2E-3</v>
      </c>
      <c r="W512" s="4">
        <v>2E-3</v>
      </c>
      <c r="X512" s="4">
        <v>2E-3</v>
      </c>
      <c r="Y512" s="4">
        <v>1E-3</v>
      </c>
      <c r="Z512" s="4">
        <v>2E-3</v>
      </c>
      <c r="AA512" s="4">
        <v>2E-3</v>
      </c>
      <c r="AB512" s="4">
        <v>1E-3</v>
      </c>
      <c r="AC512" s="4">
        <v>2E-3</v>
      </c>
      <c r="AD512" s="4">
        <v>2E-3</v>
      </c>
      <c r="AE512" s="4">
        <v>2E-3</v>
      </c>
      <c r="AF512" s="4">
        <v>2E-3</v>
      </c>
      <c r="AG512" s="4">
        <v>2E-3</v>
      </c>
      <c r="AH512" s="4">
        <v>2E-3</v>
      </c>
      <c r="AI512" s="4">
        <v>2E-3</v>
      </c>
      <c r="AJ512" s="4">
        <v>2E-3</v>
      </c>
      <c r="AK512" s="4">
        <v>2E-3</v>
      </c>
      <c r="AL512" s="4">
        <v>2E-3</v>
      </c>
      <c r="AM512" s="4">
        <v>2E-3</v>
      </c>
      <c r="AN512" s="4">
        <v>2E-3</v>
      </c>
      <c r="AO512" s="4">
        <v>2E-3</v>
      </c>
      <c r="AP512" s="4">
        <v>2E-3</v>
      </c>
      <c r="AQ512" s="4">
        <v>1E-3</v>
      </c>
      <c r="AR512" s="4">
        <v>1E-3</v>
      </c>
      <c r="AS512" s="4">
        <v>1E-3</v>
      </c>
      <c r="AT512" s="4">
        <v>1E-3</v>
      </c>
      <c r="AU512" s="4">
        <v>1E-3</v>
      </c>
      <c r="AV512" s="4">
        <v>1E-3</v>
      </c>
      <c r="AW512" s="4">
        <v>1E-3</v>
      </c>
      <c r="AX512" s="4">
        <v>3.0000000000000001E-3</v>
      </c>
      <c r="AY512" s="4">
        <v>7.0000000000000001E-3</v>
      </c>
      <c r="AZ512" s="4">
        <v>1.2E-2</v>
      </c>
      <c r="BA512" s="4">
        <v>5.5E-2</v>
      </c>
      <c r="BB512" s="4">
        <v>1.2E-2</v>
      </c>
      <c r="BC512" s="4">
        <v>1.2E-2</v>
      </c>
      <c r="BD512" s="4">
        <v>1.4999999999999999E-2</v>
      </c>
      <c r="BE512" s="4">
        <v>4.0000000000000001E-3</v>
      </c>
      <c r="BF512" s="4">
        <v>1E-3</v>
      </c>
      <c r="BG512" s="4">
        <v>1E-3</v>
      </c>
      <c r="BH512" s="4">
        <v>1E-3</v>
      </c>
      <c r="BI512" s="4">
        <v>1E-3</v>
      </c>
      <c r="BJ512" s="4">
        <v>1E-3</v>
      </c>
      <c r="BK512" s="4">
        <v>1E-3</v>
      </c>
      <c r="BL512" s="4">
        <v>1E-3</v>
      </c>
      <c r="BM512" s="4">
        <v>2E-3</v>
      </c>
      <c r="BN512" s="4">
        <v>5.0000000000000001E-3</v>
      </c>
      <c r="BO512" s="4">
        <v>4.0000000000000001E-3</v>
      </c>
      <c r="BP512" s="4">
        <v>2E-3</v>
      </c>
      <c r="BQ512" s="4">
        <v>3.0000000000000001E-3</v>
      </c>
      <c r="BR512" s="4">
        <v>2E-3</v>
      </c>
      <c r="BS512" s="4">
        <v>2E-3</v>
      </c>
      <c r="BT512" s="4">
        <v>1E-3</v>
      </c>
      <c r="BU512" s="4">
        <v>1E-3</v>
      </c>
      <c r="BV512" s="4">
        <v>1E-3</v>
      </c>
      <c r="BW512" s="4">
        <v>1E-3</v>
      </c>
      <c r="BX512" s="4">
        <v>1E-3</v>
      </c>
      <c r="BY512" s="4">
        <v>1E-3</v>
      </c>
      <c r="BZ512" s="4">
        <v>1E-3</v>
      </c>
      <c r="CA512" s="4">
        <v>1E-3</v>
      </c>
      <c r="CB512" s="4">
        <v>1E-3</v>
      </c>
      <c r="CC512" s="4">
        <v>0</v>
      </c>
      <c r="CD512" s="4">
        <v>1E-3</v>
      </c>
      <c r="CE512" s="4">
        <v>1E-3</v>
      </c>
      <c r="CF512" s="4">
        <v>1E-3</v>
      </c>
      <c r="CG512" s="4">
        <v>1E-3</v>
      </c>
      <c r="CH512" s="4">
        <v>1E-3</v>
      </c>
      <c r="CI512" s="4">
        <v>1E-3</v>
      </c>
      <c r="CJ512" s="4">
        <v>1E-3</v>
      </c>
      <c r="CK512" s="4">
        <v>1E-3</v>
      </c>
      <c r="CL512" s="4">
        <v>0</v>
      </c>
      <c r="CM512" s="4">
        <v>0</v>
      </c>
      <c r="CN512" s="4">
        <v>0</v>
      </c>
      <c r="CO512" s="4">
        <v>1E-3</v>
      </c>
      <c r="CP512" s="4">
        <v>0</v>
      </c>
      <c r="CQ512" s="4">
        <v>1E-3</v>
      </c>
      <c r="CR512" s="4">
        <v>0</v>
      </c>
      <c r="CS512" s="4">
        <v>0</v>
      </c>
      <c r="CT512" s="4">
        <v>0</v>
      </c>
      <c r="CU512" s="4">
        <v>0</v>
      </c>
      <c r="CV512" s="4">
        <v>0.01</v>
      </c>
      <c r="CW512" s="4">
        <v>1.6E-2</v>
      </c>
      <c r="CX512" s="4">
        <v>2.5999999999999999E-2</v>
      </c>
      <c r="CY512" s="4">
        <v>2.5000000000000001E-2</v>
      </c>
      <c r="CZ512" s="4">
        <v>2.1999999999999999E-2</v>
      </c>
      <c r="DA512" s="4">
        <v>2.3E-2</v>
      </c>
      <c r="DB512" s="4">
        <v>2.3E-2</v>
      </c>
      <c r="DC512" s="4">
        <v>2.5999999999999999E-2</v>
      </c>
      <c r="DD512" s="4">
        <v>2.8000000000000001E-2</v>
      </c>
      <c r="DE512" s="4">
        <v>3.5000000000000003E-2</v>
      </c>
      <c r="DF512" s="4">
        <v>3.7999999999999999E-2</v>
      </c>
      <c r="DG512" s="4">
        <v>4.2000000000000003E-2</v>
      </c>
      <c r="DH512" s="4">
        <v>3.6999999999999998E-2</v>
      </c>
      <c r="DI512" s="4">
        <v>3.4000000000000002E-2</v>
      </c>
      <c r="DJ512" s="4">
        <v>3.5000000000000003E-2</v>
      </c>
      <c r="DK512" s="4">
        <v>3.2000000000000001E-2</v>
      </c>
      <c r="DL512" s="4">
        <v>2.7E-2</v>
      </c>
      <c r="DM512" s="4">
        <v>2.1999999999999999E-2</v>
      </c>
      <c r="DN512" s="4">
        <v>2.86E-2</v>
      </c>
    </row>
    <row r="513" spans="1:118" x14ac:dyDescent="0.45">
      <c r="A513" s="3" t="s">
        <v>41</v>
      </c>
      <c r="B513" t="s">
        <v>63</v>
      </c>
      <c r="D513" s="4">
        <v>4.3999999999999997E-2</v>
      </c>
      <c r="E513" s="4">
        <v>4.1000000000000002E-2</v>
      </c>
      <c r="F513" s="4">
        <v>0.04</v>
      </c>
      <c r="G513" s="4">
        <v>3.9E-2</v>
      </c>
      <c r="H513" s="4">
        <v>4.1000000000000002E-2</v>
      </c>
      <c r="I513" s="4">
        <v>3.7999999999999999E-2</v>
      </c>
      <c r="J513" s="4">
        <v>3.6999999999999998E-2</v>
      </c>
      <c r="K513" s="4">
        <v>4.1000000000000002E-2</v>
      </c>
      <c r="L513" s="4">
        <v>3.3000000000000002E-2</v>
      </c>
      <c r="M513" s="4">
        <v>3.2000000000000001E-2</v>
      </c>
      <c r="N513" s="4">
        <v>0.03</v>
      </c>
      <c r="O513" s="4">
        <v>3.1E-2</v>
      </c>
      <c r="P513" s="4">
        <v>0.03</v>
      </c>
      <c r="Q513" s="4">
        <v>4.4999999999999998E-2</v>
      </c>
      <c r="R513" s="4">
        <v>0.03</v>
      </c>
      <c r="S513" s="4">
        <v>2.3E-2</v>
      </c>
      <c r="T513" s="4">
        <v>1.9E-2</v>
      </c>
      <c r="U513" s="4">
        <v>1.9E-2</v>
      </c>
      <c r="V513" s="4">
        <v>1.7999999999999999E-2</v>
      </c>
      <c r="W513" s="4">
        <v>1.7999999999999999E-2</v>
      </c>
      <c r="X513" s="4">
        <v>1.4999999999999999E-2</v>
      </c>
      <c r="Y513" s="4">
        <v>0.01</v>
      </c>
      <c r="Z513" s="4">
        <v>2.1000000000000001E-2</v>
      </c>
      <c r="AA513" s="4">
        <v>0.02</v>
      </c>
      <c r="AB513" s="4">
        <v>1.7999999999999999E-2</v>
      </c>
      <c r="AC513" s="4">
        <v>1.7999999999999999E-2</v>
      </c>
      <c r="AD513" s="4">
        <v>1.9E-2</v>
      </c>
      <c r="AE513" s="4">
        <v>1.7000000000000001E-2</v>
      </c>
      <c r="AF513" s="4">
        <v>1.7999999999999999E-2</v>
      </c>
      <c r="AG513" s="4">
        <v>1.7000000000000001E-2</v>
      </c>
      <c r="AH513" s="4">
        <v>1.6E-2</v>
      </c>
      <c r="AI513" s="4">
        <v>3.4000000000000002E-2</v>
      </c>
      <c r="AJ513" s="4">
        <v>1.6E-2</v>
      </c>
      <c r="AK513" s="4">
        <v>1.6E-2</v>
      </c>
      <c r="AL513" s="4">
        <v>1.4999999999999999E-2</v>
      </c>
      <c r="AM513" s="4">
        <v>1.2E-2</v>
      </c>
      <c r="AN513" s="4">
        <v>1.6E-2</v>
      </c>
      <c r="AO513" s="4">
        <v>1.2E-2</v>
      </c>
      <c r="AP513" s="4">
        <v>0.01</v>
      </c>
      <c r="AQ513" s="4">
        <v>1.6E-2</v>
      </c>
      <c r="AR513" s="4">
        <v>0.01</v>
      </c>
      <c r="AS513" s="4">
        <v>1.0999999999999999E-2</v>
      </c>
      <c r="AT513" s="4">
        <v>1.4E-2</v>
      </c>
      <c r="AU513" s="4">
        <v>0.01</v>
      </c>
      <c r="AV513" s="4">
        <v>1.4E-2</v>
      </c>
      <c r="AW513" s="4">
        <v>7.6999999999999999E-2</v>
      </c>
      <c r="AX513" s="4">
        <v>-2E-3</v>
      </c>
      <c r="AY513" s="4">
        <v>-2E-3</v>
      </c>
      <c r="AZ513" s="4">
        <v>8.0000000000000002E-3</v>
      </c>
      <c r="BA513" s="4">
        <v>-4.0000000000000001E-3</v>
      </c>
      <c r="BB513" s="4">
        <v>7.0000000000000001E-3</v>
      </c>
      <c r="BC513" s="4">
        <v>-1E-3</v>
      </c>
      <c r="BD513" s="4">
        <v>-1E-3</v>
      </c>
      <c r="BE513" s="4">
        <v>1E-3</v>
      </c>
      <c r="BF513" s="4">
        <v>-3.0000000000000001E-3</v>
      </c>
      <c r="BG513" s="4">
        <v>-3.0000000000000001E-3</v>
      </c>
      <c r="BH513" s="4">
        <v>-1E-3</v>
      </c>
      <c r="BI513" s="4">
        <v>-1E-3</v>
      </c>
      <c r="BJ513" s="4">
        <v>4.0000000000000001E-3</v>
      </c>
      <c r="BK513" s="4">
        <v>0</v>
      </c>
      <c r="BL513" s="4">
        <v>4.0000000000000001E-3</v>
      </c>
      <c r="BM513" s="4">
        <v>3.0000000000000001E-3</v>
      </c>
      <c r="BN513" s="4">
        <v>2E-3</v>
      </c>
      <c r="BO513" s="4">
        <v>-3.0000000000000001E-3</v>
      </c>
      <c r="BP513" s="4">
        <v>-2E-3</v>
      </c>
      <c r="BQ513" s="4">
        <v>-3.0000000000000001E-3</v>
      </c>
      <c r="BR513" s="4">
        <v>2.7E-2</v>
      </c>
      <c r="BS513" s="4">
        <v>-2E-3</v>
      </c>
      <c r="BT513" s="4">
        <v>-2E-3</v>
      </c>
      <c r="BU513" s="4">
        <v>-1.6E-2</v>
      </c>
      <c r="BV513" s="4">
        <v>-4.2999999999999997E-2</v>
      </c>
      <c r="BW513" s="4">
        <v>1.2E-2</v>
      </c>
      <c r="BX513" s="4">
        <v>3.0000000000000001E-3</v>
      </c>
      <c r="BY513" s="4">
        <v>3.0000000000000001E-3</v>
      </c>
      <c r="BZ513" s="4">
        <v>4.0000000000000001E-3</v>
      </c>
      <c r="CA513" s="4">
        <v>1E-3</v>
      </c>
      <c r="CB513" s="4">
        <v>4.0000000000000001E-3</v>
      </c>
      <c r="CC513" s="4">
        <v>1.2E-2</v>
      </c>
      <c r="CD513" s="4">
        <v>6.0000000000000001E-3</v>
      </c>
      <c r="CE513" s="4">
        <v>8.0000000000000002E-3</v>
      </c>
      <c r="CF513" s="4">
        <v>8.9999999999999993E-3</v>
      </c>
      <c r="CG513" s="4">
        <v>7.0000000000000001E-3</v>
      </c>
      <c r="CH513" s="4">
        <v>8.0000000000000002E-3</v>
      </c>
      <c r="CI513" s="4">
        <v>0.01</v>
      </c>
      <c r="CJ513" s="4">
        <v>6.0000000000000001E-3</v>
      </c>
      <c r="CK513" s="4">
        <v>-1.4999999999999999E-2</v>
      </c>
      <c r="CL513" s="4">
        <v>7.0000000000000001E-3</v>
      </c>
      <c r="CM513" s="4">
        <v>6.7000000000000004E-2</v>
      </c>
      <c r="CN513" s="4">
        <v>4.0000000000000001E-3</v>
      </c>
      <c r="CO513" s="4">
        <v>3.0000000000000001E-3</v>
      </c>
      <c r="CP513" s="4">
        <v>4.0000000000000001E-3</v>
      </c>
      <c r="CQ513" s="4">
        <v>5.0000000000000001E-3</v>
      </c>
      <c r="CR513" s="4">
        <v>4.0000000000000001E-3</v>
      </c>
      <c r="CS513" s="4">
        <v>4.0000000000000001E-3</v>
      </c>
      <c r="CT513" s="4">
        <v>4.0000000000000001E-3</v>
      </c>
      <c r="CU513" s="4">
        <v>4.0000000000000001E-3</v>
      </c>
      <c r="CV513" s="4">
        <v>0.17899999999999999</v>
      </c>
      <c r="CW513" s="4">
        <v>-0.83299999999999996</v>
      </c>
      <c r="CX513" s="4">
        <v>0.17899999999999999</v>
      </c>
      <c r="CY513" s="4">
        <v>0.16400000000000001</v>
      </c>
      <c r="CZ513" s="4">
        <v>0.192</v>
      </c>
      <c r="DA513" s="4">
        <v>0.17499999999999999</v>
      </c>
      <c r="DB513" s="4">
        <v>0.20599999999999999</v>
      </c>
      <c r="DC513" s="4">
        <v>0.13200000000000001</v>
      </c>
      <c r="DD513" s="4">
        <v>0.19600000000000001</v>
      </c>
      <c r="DE513" s="4">
        <v>0.17199999999999999</v>
      </c>
      <c r="DF513" s="4">
        <v>0.16400000000000001</v>
      </c>
      <c r="DG513" s="4">
        <v>0.19400000000000001</v>
      </c>
      <c r="DH513" s="4">
        <v>0.22500000000000001</v>
      </c>
      <c r="DI513" s="4">
        <v>0.245</v>
      </c>
      <c r="DJ513" s="4">
        <v>0.22700000000000001</v>
      </c>
      <c r="DK513" s="4">
        <v>0.247</v>
      </c>
      <c r="DL513" s="4">
        <v>0.247</v>
      </c>
      <c r="DM513" s="4">
        <v>0</v>
      </c>
      <c r="DN513" s="4">
        <v>0.25530000000000003</v>
      </c>
    </row>
    <row r="514" spans="1:118" x14ac:dyDescent="0.45">
      <c r="A514" s="3" t="s">
        <v>41</v>
      </c>
      <c r="B514" t="s">
        <v>60</v>
      </c>
      <c r="H514" s="4">
        <v>-1.1299999999999999E-2</v>
      </c>
      <c r="I514" s="4">
        <v>-1.23E-2</v>
      </c>
      <c r="J514" s="4">
        <v>-1.49E-2</v>
      </c>
      <c r="K514" s="4">
        <v>-4.7999999999999996E-3</v>
      </c>
      <c r="L514" s="4">
        <v>-1.5900000000000001E-2</v>
      </c>
      <c r="M514" s="4">
        <v>-0.62270000000000003</v>
      </c>
      <c r="N514" s="4">
        <v>-0.61099999999999999</v>
      </c>
      <c r="O514" s="4">
        <v>-7.6E-3</v>
      </c>
      <c r="P514" s="4">
        <v>-0.59619999999999995</v>
      </c>
      <c r="Q514" s="4">
        <v>2.9999999999999997E-4</v>
      </c>
      <c r="R514" s="4">
        <v>1.2999999999999999E-3</v>
      </c>
      <c r="S514" s="4">
        <v>-0.63660000000000005</v>
      </c>
      <c r="T514" s="4">
        <v>-3.7000000000000002E-3</v>
      </c>
      <c r="U514" s="4">
        <v>-6.4999999999999997E-3</v>
      </c>
      <c r="V514" s="4">
        <v>-1.1299999999999999E-2</v>
      </c>
      <c r="W514" s="4">
        <v>-9.4000000000000004E-3</v>
      </c>
      <c r="X514" s="4">
        <v>-9.6500000000000002E-2</v>
      </c>
      <c r="Y514" s="4">
        <v>-0.24360000000000001</v>
      </c>
      <c r="Z514" s="4">
        <v>-0.2409</v>
      </c>
      <c r="AA514" s="4">
        <v>-0.2389</v>
      </c>
      <c r="AB514" s="4">
        <v>-0.1547</v>
      </c>
      <c r="AC514" s="4">
        <v>-1.6199999999999999E-2</v>
      </c>
      <c r="AD514" s="4">
        <v>-1.32E-2</v>
      </c>
      <c r="AE514" s="4">
        <v>-0.1535</v>
      </c>
      <c r="AF514" s="4">
        <v>1.6500000000000001E-2</v>
      </c>
      <c r="AG514" s="4">
        <v>2.1000000000000001E-2</v>
      </c>
      <c r="AH514" s="4">
        <v>1.2E-2</v>
      </c>
      <c r="AI514" s="4">
        <v>-4.5999999999999999E-3</v>
      </c>
      <c r="AJ514" s="4">
        <v>-4.87E-2</v>
      </c>
      <c r="AK514" s="4">
        <v>-4.6100000000000002E-2</v>
      </c>
      <c r="AL514" s="4">
        <v>-2.4400000000000002E-2</v>
      </c>
      <c r="AM514" s="4">
        <v>0.12180000000000001</v>
      </c>
      <c r="AN514" s="4">
        <v>4.6800000000000001E-2</v>
      </c>
      <c r="AO514" s="4">
        <v>8.7099999999999997E-2</v>
      </c>
      <c r="AP514" s="4">
        <v>0.1081</v>
      </c>
      <c r="AQ514" s="4">
        <v>0.13339999999999999</v>
      </c>
      <c r="AR514" s="4">
        <v>0.1119</v>
      </c>
      <c r="AS514" s="4">
        <v>8.1699999999999995E-2</v>
      </c>
      <c r="AT514" s="4">
        <v>5.3600000000000002E-2</v>
      </c>
      <c r="AU514" s="4">
        <v>3.7199999999999997E-2</v>
      </c>
      <c r="AV514" s="4">
        <v>4.3299999999999998E-2</v>
      </c>
      <c r="AW514" s="4">
        <v>2.6700000000000002E-2</v>
      </c>
      <c r="AX514" s="4">
        <v>2.7400000000000001E-2</v>
      </c>
      <c r="AY514" s="4">
        <v>1.21E-2</v>
      </c>
      <c r="AZ514" s="4">
        <v>5.0000000000000001E-4</v>
      </c>
      <c r="BA514" s="4">
        <v>7.1999999999999998E-3</v>
      </c>
      <c r="BB514" s="4">
        <v>-8.3999999999999995E-3</v>
      </c>
      <c r="BC514" s="4">
        <v>-3.0099999999999998E-2</v>
      </c>
      <c r="BD514" s="4">
        <v>-1.0800000000000001E-2</v>
      </c>
      <c r="BE514" s="4">
        <v>-2.8400000000000002E-2</v>
      </c>
      <c r="BF514" s="4">
        <v>-1.5900000000000001E-2</v>
      </c>
      <c r="BG514" s="4">
        <v>-2.8999999999999998E-3</v>
      </c>
      <c r="BH514" s="4">
        <v>-1.78E-2</v>
      </c>
      <c r="BI514" s="4">
        <v>-0.34100000000000003</v>
      </c>
      <c r="BJ514" s="4">
        <v>-0.63329999999999997</v>
      </c>
      <c r="BK514" s="4">
        <v>-0.61240000000000006</v>
      </c>
      <c r="BL514" s="4">
        <v>-0.62380000000000002</v>
      </c>
      <c r="BM514" s="4">
        <v>-0.21160000000000001</v>
      </c>
      <c r="BN514" s="4">
        <v>1E-4</v>
      </c>
      <c r="BO514" s="4">
        <v>-6.7000000000000002E-3</v>
      </c>
      <c r="BP514" s="4">
        <v>9.2999999999999992E-3</v>
      </c>
      <c r="BQ514" s="4">
        <v>9.4999999999999998E-3</v>
      </c>
      <c r="BR514" s="4">
        <v>-3.8999999999999998E-3</v>
      </c>
      <c r="BS514" s="4">
        <v>9.7999999999999997E-3</v>
      </c>
      <c r="BT514" s="4">
        <v>-8.9800000000000005E-2</v>
      </c>
      <c r="BU514" s="4">
        <v>-0.29799999999999999</v>
      </c>
      <c r="BV514" s="4">
        <v>-0.28199999999999997</v>
      </c>
      <c r="BW514" s="4">
        <v>-0.33529999999999999</v>
      </c>
      <c r="BX514" s="4">
        <v>-0.54249999999999998</v>
      </c>
      <c r="BY514" s="4">
        <v>-0.34339999999999998</v>
      </c>
      <c r="BZ514" s="4">
        <v>-0.38550000000000001</v>
      </c>
      <c r="CA514" s="4">
        <v>-0.37659999999999999</v>
      </c>
      <c r="CB514" s="4">
        <v>-9.1499999999999998E-2</v>
      </c>
      <c r="CC514" s="4">
        <v>-6.88E-2</v>
      </c>
      <c r="CD514" s="4">
        <v>-5.3499999999999999E-2</v>
      </c>
      <c r="CE514" s="4">
        <v>-3.0000000000000001E-3</v>
      </c>
      <c r="CF514" s="4">
        <v>1.37E-2</v>
      </c>
      <c r="CG514" s="4">
        <v>8.2900000000000001E-2</v>
      </c>
      <c r="CH514" s="4">
        <v>9.9000000000000005E-2</v>
      </c>
      <c r="CI514" s="4">
        <v>7.9100000000000004E-2</v>
      </c>
      <c r="CJ514" s="4">
        <v>7.5999999999999998E-2</v>
      </c>
      <c r="CK514" s="4">
        <v>4.8899999999999999E-2</v>
      </c>
      <c r="CL514" s="4">
        <v>2.9100000000000001E-2</v>
      </c>
      <c r="CM514" s="4">
        <v>1.8100000000000002E-2</v>
      </c>
      <c r="CN514" s="4">
        <v>7.3000000000000001E-3</v>
      </c>
      <c r="CO514" s="4">
        <v>-1.24E-2</v>
      </c>
      <c r="CP514" s="4">
        <v>6.7999999999999996E-3</v>
      </c>
      <c r="CQ514" s="4">
        <v>1.3899999999999999E-2</v>
      </c>
      <c r="CR514" s="4">
        <v>7.0000000000000001E-3</v>
      </c>
      <c r="CS514" s="4">
        <v>1.9400000000000001E-2</v>
      </c>
      <c r="CT514" s="4">
        <v>4.2299999999999997E-2</v>
      </c>
      <c r="CU514" s="4">
        <v>8.4400000000000003E-2</v>
      </c>
      <c r="CV514" s="4">
        <v>7.5700000000000003E-2</v>
      </c>
      <c r="CW514" s="4">
        <v>9.5100000000000004E-2</v>
      </c>
      <c r="CX514" s="4">
        <v>6.9599999999999995E-2</v>
      </c>
      <c r="CY514" s="4">
        <v>2.3300000000000001E-2</v>
      </c>
      <c r="CZ514" s="4">
        <v>3.2800000000000003E-2</v>
      </c>
      <c r="DA514" s="4">
        <v>-6.8999999999999999E-3</v>
      </c>
      <c r="DB514" s="4">
        <v>3.15E-2</v>
      </c>
      <c r="DC514" s="4">
        <v>6.4100000000000004E-2</v>
      </c>
      <c r="DD514" s="4">
        <v>8.2600000000000007E-2</v>
      </c>
      <c r="DE514" s="4">
        <v>9.8699999999999996E-2</v>
      </c>
      <c r="DF514" s="4">
        <v>0.1239</v>
      </c>
      <c r="DG514" s="4">
        <v>0.11269999999999999</v>
      </c>
      <c r="DH514" s="4">
        <v>9.9000000000000005E-2</v>
      </c>
      <c r="DI514" s="4">
        <v>8.3699999999999997E-2</v>
      </c>
      <c r="DJ514" s="4">
        <v>2.7900000000000001E-2</v>
      </c>
      <c r="DK514" s="4">
        <v>2.4E-2</v>
      </c>
      <c r="DL514" s="4">
        <v>3.3300000000000003E-2</v>
      </c>
      <c r="DM514" s="4">
        <v>3.95E-2</v>
      </c>
      <c r="DN514" s="4">
        <v>3.2899999999999999E-2</v>
      </c>
    </row>
    <row r="515" spans="1:118" x14ac:dyDescent="0.45">
      <c r="A515" s="3" t="s">
        <v>41</v>
      </c>
      <c r="B515" t="s">
        <v>61</v>
      </c>
      <c r="C515" s="4">
        <v>5.0000000000000001E-3</v>
      </c>
      <c r="D515" s="4">
        <v>4.0000000000000001E-3</v>
      </c>
      <c r="E515" s="4">
        <v>4.0000000000000001E-3</v>
      </c>
      <c r="F515" s="4">
        <v>3.0000000000000001E-3</v>
      </c>
      <c r="G515" s="4">
        <v>3.0000000000000001E-3</v>
      </c>
      <c r="H515" s="4">
        <v>-8.3000000000000001E-3</v>
      </c>
      <c r="I515" s="4">
        <v>-1.03E-2</v>
      </c>
      <c r="J515" s="4">
        <v>-1.29E-2</v>
      </c>
      <c r="K515" s="4">
        <v>-2.8E-3</v>
      </c>
      <c r="L515" s="4">
        <v>-1.3899999999999999E-2</v>
      </c>
      <c r="M515" s="4">
        <v>-0.62070000000000003</v>
      </c>
      <c r="N515" s="4">
        <v>-0.60799999999999998</v>
      </c>
      <c r="O515" s="4">
        <v>-4.5999999999999999E-3</v>
      </c>
      <c r="P515" s="4">
        <v>-0.59319999999999995</v>
      </c>
      <c r="Q515" s="4">
        <v>2.3E-3</v>
      </c>
      <c r="R515" s="4">
        <v>4.3E-3</v>
      </c>
      <c r="S515" s="4">
        <v>-0.63360000000000005</v>
      </c>
      <c r="T515" s="4">
        <v>-6.9999999999999999E-4</v>
      </c>
      <c r="U515" s="4">
        <v>-4.4999999999999997E-3</v>
      </c>
      <c r="V515" s="4">
        <v>-9.2999999999999992E-3</v>
      </c>
      <c r="W515" s="4">
        <v>-7.4000000000000003E-3</v>
      </c>
      <c r="X515" s="4">
        <v>-9.4500000000000001E-2</v>
      </c>
      <c r="Y515" s="4">
        <v>-0.24260000000000001</v>
      </c>
      <c r="Z515" s="4">
        <v>-0.2389</v>
      </c>
      <c r="AA515" s="4">
        <v>-0.2369</v>
      </c>
      <c r="AB515" s="4">
        <v>-0.1537</v>
      </c>
      <c r="AC515" s="4">
        <v>-1.4200000000000001E-2</v>
      </c>
      <c r="AD515" s="4">
        <v>-1.12E-2</v>
      </c>
      <c r="AE515" s="4">
        <v>-0.1515</v>
      </c>
      <c r="AF515" s="4">
        <v>1.8499999999999999E-2</v>
      </c>
      <c r="AG515" s="4">
        <v>2.3E-2</v>
      </c>
      <c r="AH515" s="4">
        <v>1.4E-2</v>
      </c>
      <c r="AI515" s="4">
        <v>-2.5999999999999999E-3</v>
      </c>
      <c r="AJ515" s="4">
        <v>-4.6699999999999998E-2</v>
      </c>
      <c r="AK515" s="4">
        <v>-4.41E-2</v>
      </c>
      <c r="AL515" s="4">
        <v>-2.24E-2</v>
      </c>
      <c r="AM515" s="4">
        <v>0.12379999999999999</v>
      </c>
      <c r="AN515" s="4">
        <v>4.8800000000000003E-2</v>
      </c>
      <c r="AO515" s="4">
        <v>8.9099999999999999E-2</v>
      </c>
      <c r="AP515" s="4">
        <v>0.1101</v>
      </c>
      <c r="AQ515" s="4">
        <v>0.13439999999999999</v>
      </c>
      <c r="AR515" s="4">
        <v>0.1129</v>
      </c>
      <c r="AS515" s="4">
        <v>8.2699999999999996E-2</v>
      </c>
      <c r="AT515" s="4">
        <v>5.4600000000000003E-2</v>
      </c>
      <c r="AU515" s="4">
        <v>3.8199999999999998E-2</v>
      </c>
      <c r="AV515" s="4">
        <v>4.4299999999999999E-2</v>
      </c>
      <c r="AW515" s="4">
        <v>2.7699999999999999E-2</v>
      </c>
      <c r="AX515" s="4">
        <v>3.04E-2</v>
      </c>
      <c r="AY515" s="4">
        <v>1.9099999999999999E-2</v>
      </c>
      <c r="AZ515" s="4">
        <v>1.2500000000000001E-2</v>
      </c>
      <c r="BA515" s="4">
        <v>6.2199999999999998E-2</v>
      </c>
      <c r="BB515" s="4">
        <v>3.5999999999999999E-3</v>
      </c>
      <c r="BC515" s="4">
        <v>-1.8100000000000002E-2</v>
      </c>
      <c r="BD515" s="4">
        <v>4.1999999999999997E-3</v>
      </c>
      <c r="BE515" s="4">
        <v>-2.4400000000000002E-2</v>
      </c>
      <c r="BF515" s="4">
        <v>-1.49E-2</v>
      </c>
      <c r="BG515" s="4">
        <v>-1.9E-3</v>
      </c>
      <c r="BH515" s="4">
        <v>-1.6799999999999999E-2</v>
      </c>
      <c r="BI515" s="4">
        <v>-0.34</v>
      </c>
      <c r="BJ515" s="4">
        <v>-0.63229999999999997</v>
      </c>
      <c r="BK515" s="4">
        <v>-0.61140000000000005</v>
      </c>
      <c r="BL515" s="4">
        <v>-0.62280000000000002</v>
      </c>
      <c r="BM515" s="4">
        <v>-0.20960000000000001</v>
      </c>
      <c r="BN515" s="4">
        <v>5.1000000000000004E-3</v>
      </c>
      <c r="BO515" s="4">
        <v>-2.7000000000000001E-3</v>
      </c>
      <c r="BP515" s="4">
        <v>1.1299999999999999E-2</v>
      </c>
      <c r="BQ515" s="4">
        <v>1.2500000000000001E-2</v>
      </c>
      <c r="BR515" s="4">
        <v>-1.9E-3</v>
      </c>
      <c r="BS515" s="4">
        <v>1.18E-2</v>
      </c>
      <c r="BT515" s="4">
        <v>-8.8800000000000004E-2</v>
      </c>
      <c r="BU515" s="4">
        <v>-0.29699999999999999</v>
      </c>
      <c r="BV515" s="4">
        <v>-0.28100000000000003</v>
      </c>
      <c r="BW515" s="4">
        <v>-0.33429999999999999</v>
      </c>
      <c r="BX515" s="4">
        <v>-0.54149999999999998</v>
      </c>
      <c r="BY515" s="4">
        <v>-0.34239999999999998</v>
      </c>
      <c r="BZ515" s="4">
        <v>-0.38450000000000001</v>
      </c>
      <c r="CA515" s="4">
        <v>-0.37559999999999999</v>
      </c>
      <c r="CB515" s="4">
        <v>-9.0499999999999997E-2</v>
      </c>
      <c r="CC515" s="4">
        <v>-6.88E-2</v>
      </c>
      <c r="CD515" s="4">
        <v>-5.2499999999999998E-2</v>
      </c>
      <c r="CE515" s="4">
        <v>-2E-3</v>
      </c>
      <c r="CF515" s="4">
        <v>1.47E-2</v>
      </c>
      <c r="CG515" s="4">
        <v>8.3900000000000002E-2</v>
      </c>
      <c r="CH515" s="4">
        <v>0.1</v>
      </c>
      <c r="CI515" s="4">
        <v>8.0100000000000005E-2</v>
      </c>
      <c r="CJ515" s="4">
        <v>7.6999999999999999E-2</v>
      </c>
      <c r="CK515" s="4">
        <v>4.99E-2</v>
      </c>
      <c r="CL515" s="4">
        <v>2.9100000000000001E-2</v>
      </c>
      <c r="CM515" s="4">
        <v>1.8100000000000002E-2</v>
      </c>
      <c r="CN515" s="4">
        <v>7.3000000000000001E-3</v>
      </c>
      <c r="CO515" s="4">
        <v>-1.14E-2</v>
      </c>
      <c r="CP515" s="4">
        <v>6.7999999999999996E-3</v>
      </c>
      <c r="CQ515" s="4">
        <v>1.49E-2</v>
      </c>
      <c r="CR515" s="4">
        <v>7.0000000000000001E-3</v>
      </c>
      <c r="CS515" s="4">
        <v>1.9400000000000001E-2</v>
      </c>
      <c r="CT515" s="4">
        <v>4.2299999999999997E-2</v>
      </c>
      <c r="CU515" s="4">
        <v>8.4400000000000003E-2</v>
      </c>
      <c r="CV515" s="4">
        <v>8.5699999999999998E-2</v>
      </c>
      <c r="CW515" s="4">
        <v>0.1111</v>
      </c>
      <c r="CX515" s="4">
        <v>9.5600000000000004E-2</v>
      </c>
      <c r="CY515" s="4">
        <v>4.8300000000000003E-2</v>
      </c>
      <c r="CZ515" s="4">
        <v>5.4800000000000001E-2</v>
      </c>
      <c r="DA515" s="4">
        <v>1.61E-2</v>
      </c>
      <c r="DB515" s="4">
        <v>5.45E-2</v>
      </c>
      <c r="DC515" s="4">
        <v>9.01E-2</v>
      </c>
      <c r="DD515" s="4">
        <v>0.1106</v>
      </c>
      <c r="DE515" s="4">
        <v>0.13370000000000001</v>
      </c>
      <c r="DF515" s="4">
        <v>0.16189999999999999</v>
      </c>
      <c r="DG515" s="4">
        <v>0.1547</v>
      </c>
      <c r="DH515" s="4">
        <v>0.13600000000000001</v>
      </c>
      <c r="DI515" s="4">
        <v>0.1177</v>
      </c>
      <c r="DJ515" s="4">
        <v>6.2899999999999998E-2</v>
      </c>
      <c r="DK515" s="4">
        <v>5.6000000000000001E-2</v>
      </c>
      <c r="DL515" s="4">
        <v>6.0299999999999999E-2</v>
      </c>
      <c r="DM515" s="4">
        <v>6.1499999999999999E-2</v>
      </c>
      <c r="DN515" s="4">
        <v>6.1499999999999999E-2</v>
      </c>
    </row>
    <row r="516" spans="1:118" x14ac:dyDescent="0.45">
      <c r="A516" s="2" t="s">
        <v>42</v>
      </c>
      <c r="B516" t="s">
        <v>49</v>
      </c>
      <c r="G516">
        <v>255</v>
      </c>
      <c r="H516">
        <v>243</v>
      </c>
      <c r="I516">
        <v>278</v>
      </c>
      <c r="J516">
        <v>423</v>
      </c>
      <c r="K516">
        <v>461</v>
      </c>
      <c r="L516">
        <v>462</v>
      </c>
      <c r="M516">
        <v>428</v>
      </c>
      <c r="N516">
        <v>400</v>
      </c>
      <c r="O516">
        <v>345</v>
      </c>
      <c r="P516">
        <v>304</v>
      </c>
      <c r="Q516">
        <v>395</v>
      </c>
      <c r="R516">
        <v>331</v>
      </c>
      <c r="S516">
        <v>337</v>
      </c>
      <c r="T516">
        <v>331</v>
      </c>
      <c r="U516">
        <v>341</v>
      </c>
      <c r="V516">
        <v>378</v>
      </c>
      <c r="W516">
        <v>438</v>
      </c>
      <c r="X516">
        <v>401</v>
      </c>
      <c r="Y516">
        <v>441</v>
      </c>
      <c r="Z516">
        <v>402</v>
      </c>
      <c r="AA516">
        <v>442</v>
      </c>
      <c r="AB516">
        <v>513</v>
      </c>
      <c r="AC516">
        <v>506</v>
      </c>
      <c r="AD516">
        <v>533</v>
      </c>
      <c r="AE516">
        <v>555</v>
      </c>
      <c r="AF516">
        <v>675</v>
      </c>
      <c r="AG516">
        <v>826</v>
      </c>
      <c r="AH516">
        <v>827</v>
      </c>
      <c r="AI516">
        <v>942</v>
      </c>
      <c r="AJ516">
        <v>972</v>
      </c>
      <c r="AK516">
        <v>919</v>
      </c>
      <c r="AL516">
        <v>947</v>
      </c>
      <c r="AM516">
        <v>1050</v>
      </c>
      <c r="AN516">
        <v>1053</v>
      </c>
      <c r="AO516">
        <v>1134</v>
      </c>
      <c r="AP516">
        <v>1178</v>
      </c>
      <c r="AQ516">
        <v>1272</v>
      </c>
      <c r="AR516">
        <v>1467</v>
      </c>
      <c r="AS516">
        <v>1228</v>
      </c>
      <c r="AT516">
        <v>1256</v>
      </c>
      <c r="AU516">
        <v>1378</v>
      </c>
      <c r="AV516">
        <v>1323</v>
      </c>
      <c r="AW516">
        <v>1341</v>
      </c>
      <c r="AX516">
        <v>1350</v>
      </c>
      <c r="AY516">
        <v>1323</v>
      </c>
      <c r="AZ516">
        <v>1083</v>
      </c>
      <c r="BA516">
        <v>1070</v>
      </c>
      <c r="BB516">
        <v>1326</v>
      </c>
      <c r="BC516">
        <v>1310</v>
      </c>
      <c r="BD516">
        <v>1079</v>
      </c>
      <c r="BE516">
        <v>968</v>
      </c>
      <c r="BF516">
        <v>1141</v>
      </c>
      <c r="BG516">
        <v>1152</v>
      </c>
      <c r="BH516">
        <v>1210</v>
      </c>
      <c r="BI516">
        <v>1108</v>
      </c>
      <c r="BJ516">
        <v>1185</v>
      </c>
      <c r="BK516">
        <v>1101</v>
      </c>
      <c r="BL516">
        <v>1212</v>
      </c>
      <c r="BM516">
        <v>1304</v>
      </c>
      <c r="BN516">
        <v>1340</v>
      </c>
      <c r="BO516">
        <v>1536</v>
      </c>
      <c r="BP516">
        <v>1519</v>
      </c>
      <c r="BQ516">
        <v>1447</v>
      </c>
      <c r="BR516">
        <v>1414</v>
      </c>
      <c r="BS516">
        <v>1372</v>
      </c>
      <c r="BT516">
        <v>1528</v>
      </c>
      <c r="BU516">
        <v>1626</v>
      </c>
      <c r="BV516">
        <v>1866</v>
      </c>
      <c r="BW516">
        <v>2088</v>
      </c>
      <c r="BX516">
        <v>1902</v>
      </c>
      <c r="BY516">
        <v>1968</v>
      </c>
      <c r="BZ516">
        <v>1862</v>
      </c>
      <c r="CA516">
        <v>2126</v>
      </c>
      <c r="CB516">
        <v>2261</v>
      </c>
      <c r="CC516">
        <v>2220</v>
      </c>
      <c r="CD516">
        <v>2314</v>
      </c>
      <c r="CE516">
        <v>2679</v>
      </c>
      <c r="CF516">
        <v>2914</v>
      </c>
      <c r="CG516">
        <v>3004</v>
      </c>
      <c r="CH516">
        <v>2994</v>
      </c>
      <c r="CI516">
        <v>2772</v>
      </c>
      <c r="CJ516">
        <v>2639</v>
      </c>
      <c r="CK516">
        <v>2402</v>
      </c>
      <c r="CL516">
        <v>2526</v>
      </c>
      <c r="CM516">
        <v>2673</v>
      </c>
      <c r="CN516">
        <v>2804</v>
      </c>
      <c r="CO516">
        <v>2929</v>
      </c>
      <c r="CP516">
        <v>3484</v>
      </c>
      <c r="CQ516">
        <v>3069</v>
      </c>
      <c r="CR516">
        <v>3194</v>
      </c>
      <c r="CS516">
        <v>3819</v>
      </c>
      <c r="CT516">
        <v>4161</v>
      </c>
      <c r="CU516">
        <v>4036</v>
      </c>
      <c r="CV516">
        <v>3950</v>
      </c>
      <c r="CW516">
        <v>3688</v>
      </c>
      <c r="CX516">
        <v>3764</v>
      </c>
      <c r="CY516">
        <v>4692</v>
      </c>
      <c r="CZ516">
        <v>5037</v>
      </c>
      <c r="DA516">
        <v>4728</v>
      </c>
      <c r="DB516">
        <v>4535</v>
      </c>
      <c r="DC516">
        <v>5072</v>
      </c>
      <c r="DD516">
        <v>5010</v>
      </c>
      <c r="DE516">
        <v>5283</v>
      </c>
      <c r="DF516">
        <v>4645</v>
      </c>
      <c r="DG516">
        <v>5957</v>
      </c>
      <c r="DH516">
        <v>6049</v>
      </c>
      <c r="DI516">
        <v>6217</v>
      </c>
      <c r="DJ516">
        <v>6196</v>
      </c>
      <c r="DK516">
        <v>6074</v>
      </c>
      <c r="DL516">
        <v>6779</v>
      </c>
      <c r="DM516">
        <v>6431</v>
      </c>
      <c r="DN516">
        <v>7090</v>
      </c>
    </row>
    <row r="517" spans="1:118" x14ac:dyDescent="0.45">
      <c r="A517" s="2" t="s">
        <v>42</v>
      </c>
      <c r="B517" t="s">
        <v>50</v>
      </c>
      <c r="K517" s="4">
        <v>0.80979999999999996</v>
      </c>
      <c r="L517" s="4">
        <v>0.89859999999999995</v>
      </c>
      <c r="M517" s="4">
        <v>0.53879999999999995</v>
      </c>
      <c r="N517" s="4">
        <v>-5.4600000000000003E-2</v>
      </c>
      <c r="O517" s="4">
        <v>-0.25009999999999999</v>
      </c>
      <c r="P517" s="4">
        <v>-0.34029999999999999</v>
      </c>
      <c r="Q517" s="4">
        <v>-7.6700000000000004E-2</v>
      </c>
      <c r="R517" s="4">
        <v>-0.17230000000000001</v>
      </c>
      <c r="S517" s="4">
        <v>-2.3199999999999998E-2</v>
      </c>
      <c r="T517" s="4">
        <v>8.6400000000000005E-2</v>
      </c>
      <c r="U517" s="4">
        <v>-0.1381</v>
      </c>
      <c r="V517" s="4">
        <v>0.14280000000000001</v>
      </c>
      <c r="W517" s="4">
        <v>0.29849999999999999</v>
      </c>
      <c r="X517" s="4">
        <v>0.21149999999999999</v>
      </c>
      <c r="Y517" s="4">
        <v>0.29320000000000002</v>
      </c>
      <c r="Z517" s="4">
        <v>6.4699999999999994E-2</v>
      </c>
      <c r="AA517" s="4">
        <v>8.0999999999999996E-3</v>
      </c>
      <c r="AB517" s="4">
        <v>0.27979999999999999</v>
      </c>
      <c r="AC517" s="4">
        <v>0.14860000000000001</v>
      </c>
      <c r="AD517" s="4">
        <v>0.32419999999999999</v>
      </c>
      <c r="AE517" s="4">
        <v>0.2555</v>
      </c>
      <c r="AF517" s="4">
        <v>0.316</v>
      </c>
      <c r="AG517" s="4">
        <v>0.63239999999999996</v>
      </c>
      <c r="AH517" s="4">
        <v>0.55169999999999997</v>
      </c>
      <c r="AI517" s="4">
        <v>0.69899999999999995</v>
      </c>
      <c r="AJ517" s="4">
        <v>0.44009999999999999</v>
      </c>
      <c r="AK517" s="4">
        <v>0.11269999999999999</v>
      </c>
      <c r="AL517" s="4">
        <v>0.1449</v>
      </c>
      <c r="AM517" s="4">
        <v>0.1147</v>
      </c>
      <c r="AN517" s="4">
        <v>8.3299999999999999E-2</v>
      </c>
      <c r="AO517" s="4">
        <v>0.23350000000000001</v>
      </c>
      <c r="AP517" s="4">
        <v>0.2442</v>
      </c>
      <c r="AQ517" s="4">
        <v>0.21099999999999999</v>
      </c>
      <c r="AR517" s="4">
        <v>0.39329999999999998</v>
      </c>
      <c r="AS517" s="4">
        <v>8.2299999999999998E-2</v>
      </c>
      <c r="AT517" s="4">
        <v>6.5799999999999997E-2</v>
      </c>
      <c r="AU517" s="4">
        <v>8.3400000000000002E-2</v>
      </c>
      <c r="AV517" s="4">
        <v>-9.8100000000000007E-2</v>
      </c>
      <c r="AW517" s="4">
        <v>9.2200000000000004E-2</v>
      </c>
      <c r="AX517" s="4">
        <v>7.5200000000000003E-2</v>
      </c>
      <c r="AY517" s="4">
        <v>-3.9899999999999998E-2</v>
      </c>
      <c r="AZ517" s="4">
        <v>-0.18140000000000001</v>
      </c>
      <c r="BA517" s="4">
        <v>-0.2021</v>
      </c>
      <c r="BB517" s="4">
        <v>-1.7999999999999999E-2</v>
      </c>
      <c r="BC517" s="4">
        <v>-9.7999999999999997E-3</v>
      </c>
      <c r="BD517" s="4">
        <v>-3.7000000000000002E-3</v>
      </c>
      <c r="BE517" s="4">
        <v>-9.4799999999999995E-2</v>
      </c>
      <c r="BF517" s="4">
        <v>-0.1394</v>
      </c>
      <c r="BG517" s="4">
        <v>-0.1206</v>
      </c>
      <c r="BH517" s="4">
        <v>0.1217</v>
      </c>
      <c r="BI517" s="4">
        <v>0.14410000000000001</v>
      </c>
      <c r="BJ517" s="4">
        <v>3.8600000000000002E-2</v>
      </c>
      <c r="BK517" s="4">
        <v>-4.3900000000000002E-2</v>
      </c>
      <c r="BL517" s="4">
        <v>1.6000000000000001E-3</v>
      </c>
      <c r="BM517" s="4">
        <v>0.1769</v>
      </c>
      <c r="BN517" s="4">
        <v>0.1305</v>
      </c>
      <c r="BO517" s="4">
        <v>0.39479999999999998</v>
      </c>
      <c r="BP517" s="4">
        <v>0.25280000000000002</v>
      </c>
      <c r="BQ517" s="4">
        <v>0.1095</v>
      </c>
      <c r="BR517" s="4">
        <v>5.57E-2</v>
      </c>
      <c r="BS517" s="4">
        <v>-0.1066</v>
      </c>
      <c r="BT517" s="4">
        <v>6.3E-3</v>
      </c>
      <c r="BU517" s="4">
        <v>0.12429999999999999</v>
      </c>
      <c r="BV517" s="4">
        <v>0.31940000000000002</v>
      </c>
      <c r="BW517" s="4">
        <v>0.52190000000000003</v>
      </c>
      <c r="BX517" s="4">
        <v>0.24429999999999999</v>
      </c>
      <c r="BY517" s="4">
        <v>0.2102</v>
      </c>
      <c r="BZ517" s="4">
        <v>-2E-3</v>
      </c>
      <c r="CA517" s="4">
        <v>1.77E-2</v>
      </c>
      <c r="CB517" s="4">
        <v>0.189</v>
      </c>
      <c r="CC517" s="4">
        <v>0.1278</v>
      </c>
      <c r="CD517" s="4">
        <v>0.24260000000000001</v>
      </c>
      <c r="CE517" s="4">
        <v>0.26040000000000002</v>
      </c>
      <c r="CF517" s="4">
        <v>0.28870000000000001</v>
      </c>
      <c r="CG517" s="4">
        <v>0.3533</v>
      </c>
      <c r="CH517" s="4">
        <v>0.29370000000000002</v>
      </c>
      <c r="CI517" s="4">
        <v>3.4700000000000002E-2</v>
      </c>
      <c r="CJ517" s="4">
        <v>-9.4299999999999995E-2</v>
      </c>
      <c r="CK517" s="4">
        <v>-0.20050000000000001</v>
      </c>
      <c r="CL517" s="4">
        <v>-0.15609999999999999</v>
      </c>
      <c r="CM517" s="4">
        <v>-3.5799999999999998E-2</v>
      </c>
      <c r="CN517" s="4">
        <v>6.2700000000000006E-2</v>
      </c>
      <c r="CO517" s="4">
        <v>0.21959999999999999</v>
      </c>
      <c r="CP517" s="4">
        <v>0.37909999999999999</v>
      </c>
      <c r="CQ517" s="4">
        <v>0.14829999999999999</v>
      </c>
      <c r="CR517" s="4">
        <v>0.1389</v>
      </c>
      <c r="CS517" s="4">
        <v>0.30370000000000003</v>
      </c>
      <c r="CT517" s="4">
        <v>0.1943</v>
      </c>
      <c r="CU517" s="4">
        <v>0.31509999999999999</v>
      </c>
      <c r="CV517" s="4">
        <v>0.23669999999999999</v>
      </c>
      <c r="CW517" s="4">
        <v>-3.4200000000000001E-2</v>
      </c>
      <c r="CX517" s="4">
        <v>-9.5500000000000002E-2</v>
      </c>
      <c r="CY517" s="4">
        <v>0.16259999999999999</v>
      </c>
      <c r="CZ517" s="4">
        <v>0.27529999999999999</v>
      </c>
      <c r="DA517" s="4">
        <v>0.28189999999999998</v>
      </c>
      <c r="DB517" s="4">
        <v>0.20480000000000001</v>
      </c>
      <c r="DC517" s="4">
        <v>8.09E-2</v>
      </c>
      <c r="DD517" s="4">
        <v>-5.4000000000000003E-3</v>
      </c>
      <c r="DE517" s="4">
        <v>0.11749999999999999</v>
      </c>
      <c r="DF517" s="4">
        <v>2.4299999999999999E-2</v>
      </c>
      <c r="DG517" s="4">
        <v>0.17449999999999999</v>
      </c>
      <c r="DH517" s="4">
        <v>0.2074</v>
      </c>
      <c r="DI517" s="4">
        <v>0.1767</v>
      </c>
      <c r="DJ517" s="4">
        <v>0.33400000000000002</v>
      </c>
      <c r="DK517" s="4">
        <v>1.9599999999999999E-2</v>
      </c>
      <c r="DL517" s="4">
        <v>0.1206</v>
      </c>
      <c r="DM517" s="4">
        <v>3.44E-2</v>
      </c>
      <c r="DN517" s="4">
        <v>0.14419999999999999</v>
      </c>
    </row>
    <row r="518" spans="1:118" x14ac:dyDescent="0.45">
      <c r="A518" s="2" t="s">
        <v>42</v>
      </c>
      <c r="B518" t="s">
        <v>51</v>
      </c>
      <c r="C518">
        <v>45</v>
      </c>
      <c r="G518">
        <v>301</v>
      </c>
      <c r="H518">
        <v>289</v>
      </c>
      <c r="I518">
        <v>324</v>
      </c>
      <c r="J518">
        <v>423</v>
      </c>
      <c r="K518">
        <v>486</v>
      </c>
      <c r="L518">
        <v>499</v>
      </c>
      <c r="M518">
        <v>467</v>
      </c>
      <c r="N518">
        <v>438</v>
      </c>
      <c r="O518">
        <v>385</v>
      </c>
      <c r="P518">
        <v>379</v>
      </c>
      <c r="Q518">
        <v>470</v>
      </c>
      <c r="R518">
        <v>410</v>
      </c>
      <c r="S518">
        <v>414</v>
      </c>
      <c r="T518">
        <v>409</v>
      </c>
      <c r="U518">
        <v>416</v>
      </c>
      <c r="V518">
        <v>455</v>
      </c>
      <c r="W518">
        <v>517</v>
      </c>
      <c r="X518">
        <v>467</v>
      </c>
      <c r="Y518">
        <v>504</v>
      </c>
      <c r="Z518">
        <v>467</v>
      </c>
      <c r="AA518">
        <v>519</v>
      </c>
      <c r="AB518">
        <v>590</v>
      </c>
      <c r="AC518">
        <v>583</v>
      </c>
      <c r="AD518">
        <v>620</v>
      </c>
      <c r="AE518">
        <v>609</v>
      </c>
      <c r="AF518">
        <v>723</v>
      </c>
      <c r="AG518">
        <v>875</v>
      </c>
      <c r="AH518">
        <v>875</v>
      </c>
      <c r="AI518">
        <v>1090</v>
      </c>
      <c r="AJ518">
        <v>1119</v>
      </c>
      <c r="AK518">
        <v>1067</v>
      </c>
      <c r="AL518">
        <v>1093</v>
      </c>
      <c r="AM518">
        <v>1197</v>
      </c>
      <c r="AN518">
        <v>1200</v>
      </c>
      <c r="AO518">
        <v>1271</v>
      </c>
      <c r="AP518">
        <v>1299</v>
      </c>
      <c r="AQ518">
        <v>1387</v>
      </c>
      <c r="AR518">
        <v>1582</v>
      </c>
      <c r="AS518">
        <v>1343</v>
      </c>
      <c r="AT518">
        <v>1361</v>
      </c>
      <c r="AU518">
        <v>1478</v>
      </c>
      <c r="AV518">
        <v>1423</v>
      </c>
      <c r="AW518">
        <v>1468</v>
      </c>
      <c r="AX518">
        <v>1503</v>
      </c>
      <c r="AY518">
        <v>1451</v>
      </c>
      <c r="AZ518">
        <v>1211</v>
      </c>
      <c r="BA518">
        <v>1196</v>
      </c>
      <c r="BB518">
        <v>1426</v>
      </c>
      <c r="BC518">
        <v>1410</v>
      </c>
      <c r="BD518">
        <v>1179</v>
      </c>
      <c r="BE518">
        <v>1068</v>
      </c>
      <c r="BF518">
        <v>1241</v>
      </c>
      <c r="BG518">
        <v>1252</v>
      </c>
      <c r="BH518">
        <v>1310</v>
      </c>
      <c r="BI518">
        <v>1208</v>
      </c>
      <c r="BJ518">
        <v>1285</v>
      </c>
      <c r="BK518">
        <v>1201</v>
      </c>
      <c r="BL518">
        <v>1312</v>
      </c>
      <c r="BM518">
        <v>1404</v>
      </c>
      <c r="BN518">
        <v>1440</v>
      </c>
      <c r="BO518">
        <v>1555</v>
      </c>
      <c r="BP518">
        <v>1548</v>
      </c>
      <c r="BQ518">
        <v>1514</v>
      </c>
      <c r="BR518">
        <v>1483</v>
      </c>
      <c r="BS518">
        <v>1428</v>
      </c>
      <c r="BT518">
        <v>1606</v>
      </c>
      <c r="BU518">
        <v>1714</v>
      </c>
      <c r="BV518">
        <v>2029</v>
      </c>
      <c r="BW518">
        <v>2199</v>
      </c>
      <c r="BX518">
        <v>2031</v>
      </c>
      <c r="BY518">
        <v>2090</v>
      </c>
      <c r="BZ518">
        <v>1935</v>
      </c>
      <c r="CA518">
        <v>2245</v>
      </c>
      <c r="CB518">
        <v>2379</v>
      </c>
      <c r="CC518">
        <v>2342</v>
      </c>
      <c r="CD518">
        <v>2436</v>
      </c>
      <c r="CE518">
        <v>2816</v>
      </c>
      <c r="CF518">
        <v>3048</v>
      </c>
      <c r="CG518">
        <v>3123</v>
      </c>
      <c r="CH518">
        <v>3129</v>
      </c>
      <c r="CI518">
        <v>2902</v>
      </c>
      <c r="CJ518">
        <v>2759</v>
      </c>
      <c r="CK518">
        <v>2529</v>
      </c>
      <c r="CL518">
        <v>2649</v>
      </c>
      <c r="CM518">
        <v>2797</v>
      </c>
      <c r="CN518">
        <v>2924</v>
      </c>
      <c r="CO518">
        <v>3044</v>
      </c>
      <c r="CP518">
        <v>3574</v>
      </c>
      <c r="CQ518">
        <v>3188</v>
      </c>
      <c r="CR518">
        <v>3318</v>
      </c>
      <c r="CS518">
        <v>3943</v>
      </c>
      <c r="CT518">
        <v>4246</v>
      </c>
      <c r="CU518">
        <v>4139</v>
      </c>
      <c r="CV518">
        <v>4056</v>
      </c>
      <c r="CW518">
        <v>3753</v>
      </c>
      <c r="CX518">
        <v>3843</v>
      </c>
      <c r="CY518">
        <v>4780</v>
      </c>
      <c r="CZ518">
        <v>5092</v>
      </c>
      <c r="DA518">
        <v>4782</v>
      </c>
      <c r="DB518">
        <v>4595</v>
      </c>
      <c r="DC518">
        <v>5183</v>
      </c>
      <c r="DD518">
        <v>5138</v>
      </c>
      <c r="DE518">
        <v>5370</v>
      </c>
      <c r="DF518">
        <v>4121</v>
      </c>
      <c r="DG518">
        <v>6134</v>
      </c>
      <c r="DH518">
        <v>6226</v>
      </c>
      <c r="DI518">
        <v>6400</v>
      </c>
      <c r="DJ518">
        <v>6278</v>
      </c>
      <c r="DK518">
        <v>6137</v>
      </c>
      <c r="DL518">
        <v>6834</v>
      </c>
      <c r="DM518">
        <v>6481</v>
      </c>
      <c r="DN518">
        <v>7129</v>
      </c>
    </row>
    <row r="519" spans="1:118" x14ac:dyDescent="0.45">
      <c r="A519" s="2" t="s">
        <v>42</v>
      </c>
      <c r="B519" t="s">
        <v>52</v>
      </c>
      <c r="G519">
        <v>9.9</v>
      </c>
      <c r="H519">
        <v>9.09</v>
      </c>
      <c r="I519">
        <v>9.82</v>
      </c>
      <c r="J519">
        <v>14.36</v>
      </c>
      <c r="K519">
        <v>15.27</v>
      </c>
      <c r="L519">
        <v>15.09</v>
      </c>
      <c r="M519">
        <v>14.17</v>
      </c>
      <c r="N519">
        <v>14.32</v>
      </c>
      <c r="O519">
        <v>12.23</v>
      </c>
      <c r="P519">
        <v>10.94</v>
      </c>
      <c r="Q519">
        <v>13.53</v>
      </c>
      <c r="R519">
        <v>10.3</v>
      </c>
      <c r="S519">
        <v>10.73</v>
      </c>
      <c r="T519">
        <v>10.53</v>
      </c>
      <c r="U519">
        <v>11.61</v>
      </c>
      <c r="V519">
        <v>13.38</v>
      </c>
      <c r="W519">
        <v>15.27</v>
      </c>
      <c r="X519">
        <v>13.68</v>
      </c>
      <c r="Y519">
        <v>14.44</v>
      </c>
      <c r="Z519">
        <v>12.96</v>
      </c>
      <c r="AA519">
        <v>14.23</v>
      </c>
      <c r="AB519">
        <v>15.53</v>
      </c>
      <c r="AC519">
        <v>14.56</v>
      </c>
      <c r="AD519">
        <v>16.399999999999999</v>
      </c>
      <c r="AE519">
        <v>15.47</v>
      </c>
      <c r="AF519">
        <v>16.39</v>
      </c>
      <c r="AG519">
        <v>17.73</v>
      </c>
      <c r="AH519">
        <v>12.47</v>
      </c>
      <c r="AI519">
        <v>13.22</v>
      </c>
      <c r="AJ519">
        <v>13.17</v>
      </c>
      <c r="AK519">
        <v>11.98</v>
      </c>
      <c r="AL519">
        <v>15.87</v>
      </c>
      <c r="AM519">
        <v>14.38</v>
      </c>
      <c r="AN519">
        <v>12.33</v>
      </c>
      <c r="AO519">
        <v>11.18</v>
      </c>
      <c r="AP519">
        <v>9.94</v>
      </c>
      <c r="AQ519">
        <v>11.87</v>
      </c>
      <c r="AR519">
        <v>14.18</v>
      </c>
      <c r="AS519">
        <v>13.34</v>
      </c>
      <c r="AT519">
        <v>12.94</v>
      </c>
      <c r="AU519">
        <v>10.23</v>
      </c>
      <c r="AV519">
        <v>9.35</v>
      </c>
      <c r="AW519">
        <v>7.96</v>
      </c>
      <c r="AX519">
        <v>6.76</v>
      </c>
      <c r="AY519">
        <v>7.52</v>
      </c>
      <c r="AZ519">
        <v>6.42</v>
      </c>
      <c r="BA519">
        <v>6.79</v>
      </c>
      <c r="BB519">
        <v>12.67</v>
      </c>
      <c r="BC519">
        <v>16.649999999999999</v>
      </c>
      <c r="BD519">
        <v>20.99</v>
      </c>
      <c r="BE519">
        <v>20.68</v>
      </c>
      <c r="BF519">
        <v>16.47</v>
      </c>
      <c r="BG519">
        <v>12.27</v>
      </c>
      <c r="BH519">
        <v>10.1</v>
      </c>
      <c r="BI519">
        <v>9.17</v>
      </c>
      <c r="BJ519">
        <v>10.07</v>
      </c>
      <c r="BK519">
        <v>8.59</v>
      </c>
      <c r="BL519">
        <v>9.2100000000000009</v>
      </c>
      <c r="BM519">
        <v>9.1999999999999993</v>
      </c>
      <c r="BN519">
        <v>9.73</v>
      </c>
      <c r="BO519">
        <v>12.13</v>
      </c>
      <c r="BP519">
        <v>11.97</v>
      </c>
      <c r="BQ519">
        <v>13.56</v>
      </c>
      <c r="BR519">
        <v>13.08</v>
      </c>
      <c r="BS519">
        <v>13.28</v>
      </c>
      <c r="BT519">
        <v>15.26</v>
      </c>
      <c r="BU519">
        <v>15.44</v>
      </c>
      <c r="BV519">
        <v>15.88</v>
      </c>
      <c r="BW519">
        <v>16.54</v>
      </c>
      <c r="BX519">
        <v>14.59</v>
      </c>
      <c r="BY519">
        <v>14.45</v>
      </c>
      <c r="BZ519">
        <v>14.13</v>
      </c>
      <c r="CA519">
        <v>15.69</v>
      </c>
      <c r="CB519">
        <v>16.489999999999998</v>
      </c>
      <c r="CC519">
        <v>16.02</v>
      </c>
      <c r="CD519">
        <v>16.39</v>
      </c>
      <c r="CE519">
        <v>19.48</v>
      </c>
      <c r="CF519">
        <v>21.06</v>
      </c>
      <c r="CG519">
        <v>23.07</v>
      </c>
      <c r="CH519">
        <v>25.68</v>
      </c>
      <c r="CI519">
        <v>24.12</v>
      </c>
      <c r="CJ519">
        <v>25.53</v>
      </c>
      <c r="CK519">
        <v>23.9</v>
      </c>
      <c r="CL519">
        <v>31.6</v>
      </c>
      <c r="CM519">
        <v>25.45</v>
      </c>
      <c r="CN519">
        <v>28.79</v>
      </c>
      <c r="CO519">
        <v>28.04</v>
      </c>
      <c r="CP519">
        <v>24.52</v>
      </c>
      <c r="CQ519">
        <v>47.82</v>
      </c>
      <c r="CR519">
        <v>27.2</v>
      </c>
      <c r="CS519">
        <v>30.64</v>
      </c>
      <c r="CT519">
        <v>35.380000000000003</v>
      </c>
      <c r="CU519">
        <v>21.06</v>
      </c>
      <c r="CV519">
        <v>60.86</v>
      </c>
      <c r="CW519">
        <v>31.63</v>
      </c>
      <c r="CX519">
        <v>29.72</v>
      </c>
      <c r="CY519">
        <v>29.87</v>
      </c>
      <c r="CZ519">
        <v>17.29</v>
      </c>
      <c r="DA519">
        <v>16.82</v>
      </c>
      <c r="DB519">
        <v>16.93</v>
      </c>
      <c r="DC519">
        <v>18.16</v>
      </c>
      <c r="DD519">
        <v>19.7</v>
      </c>
      <c r="DE519">
        <v>31.04</v>
      </c>
      <c r="DF519">
        <v>8</v>
      </c>
      <c r="DG519">
        <v>10.210000000000001</v>
      </c>
      <c r="DH519">
        <v>9.5399999999999991</v>
      </c>
      <c r="DI519">
        <v>8.7100000000000009</v>
      </c>
      <c r="DJ519">
        <v>21.53</v>
      </c>
      <c r="DK519">
        <v>19.940000000000001</v>
      </c>
      <c r="DL519">
        <v>20.32</v>
      </c>
      <c r="DM519">
        <v>19.02</v>
      </c>
      <c r="DN519">
        <v>16.899999999999999</v>
      </c>
    </row>
    <row r="520" spans="1:118" x14ac:dyDescent="0.45">
      <c r="A520" s="2" t="s">
        <v>42</v>
      </c>
      <c r="B520" t="s">
        <v>53</v>
      </c>
      <c r="G520">
        <v>1.64</v>
      </c>
      <c r="H520">
        <v>1.55</v>
      </c>
      <c r="I520">
        <v>1.72</v>
      </c>
      <c r="J520">
        <v>2.54</v>
      </c>
      <c r="K520">
        <v>2.72</v>
      </c>
      <c r="L520">
        <v>2.7</v>
      </c>
      <c r="M520">
        <v>2.54</v>
      </c>
      <c r="N520">
        <v>2.38</v>
      </c>
      <c r="O520">
        <v>2.06</v>
      </c>
      <c r="P520">
        <v>1.7</v>
      </c>
      <c r="Q520">
        <v>2.04</v>
      </c>
      <c r="R520">
        <v>1.56</v>
      </c>
      <c r="S520">
        <v>1.5</v>
      </c>
      <c r="T520">
        <v>1.42</v>
      </c>
      <c r="U520">
        <v>1.41</v>
      </c>
      <c r="V520">
        <v>1.5</v>
      </c>
      <c r="W520">
        <v>1.66</v>
      </c>
      <c r="X520">
        <v>1.45</v>
      </c>
      <c r="Y520">
        <v>1.54</v>
      </c>
      <c r="Z520">
        <v>1.36</v>
      </c>
      <c r="AA520">
        <v>1.43</v>
      </c>
      <c r="AB520">
        <v>1.59</v>
      </c>
      <c r="AC520">
        <v>1.49</v>
      </c>
      <c r="AD520">
        <v>1.51</v>
      </c>
      <c r="AE520">
        <v>1.45</v>
      </c>
      <c r="AF520">
        <v>1.62</v>
      </c>
      <c r="AG520">
        <v>1.83</v>
      </c>
      <c r="AH520">
        <v>1.67</v>
      </c>
      <c r="AI520">
        <v>1.81</v>
      </c>
      <c r="AJ520">
        <v>1.8</v>
      </c>
      <c r="AK520">
        <v>1.65</v>
      </c>
      <c r="AL520">
        <v>1.68</v>
      </c>
      <c r="AM520">
        <v>1.81</v>
      </c>
      <c r="AN520">
        <v>1.82</v>
      </c>
      <c r="AO520">
        <v>1.95</v>
      </c>
      <c r="AP520">
        <v>2.02</v>
      </c>
      <c r="AQ520">
        <v>2.23</v>
      </c>
      <c r="AR520">
        <v>2.5499999999999998</v>
      </c>
      <c r="AS520">
        <v>2.12</v>
      </c>
      <c r="AT520">
        <v>2.13</v>
      </c>
      <c r="AU520">
        <v>2.1800000000000002</v>
      </c>
      <c r="AV520">
        <v>2.0499999999999998</v>
      </c>
      <c r="AW520">
        <v>1.99</v>
      </c>
      <c r="AX520">
        <v>2.0099999999999998</v>
      </c>
      <c r="AY520">
        <v>2.0299999999999998</v>
      </c>
      <c r="AZ520">
        <v>1.67</v>
      </c>
      <c r="BA520">
        <v>1.68</v>
      </c>
      <c r="BB520">
        <v>2.19</v>
      </c>
      <c r="BC520">
        <v>2.34</v>
      </c>
      <c r="BD520">
        <v>2.11</v>
      </c>
      <c r="BE520">
        <v>1.95</v>
      </c>
      <c r="BF520">
        <v>2.21</v>
      </c>
      <c r="BG520">
        <v>2.11</v>
      </c>
      <c r="BH520">
        <v>2.1</v>
      </c>
      <c r="BI520">
        <v>1.93</v>
      </c>
      <c r="BJ520">
        <v>2.0499999999999998</v>
      </c>
      <c r="BK520">
        <v>1.89</v>
      </c>
      <c r="BL520">
        <v>2.09</v>
      </c>
      <c r="BM520">
        <v>2.19</v>
      </c>
      <c r="BN520">
        <v>2.21</v>
      </c>
      <c r="BO520">
        <v>2.48</v>
      </c>
      <c r="BP520">
        <v>2.35</v>
      </c>
      <c r="BQ520">
        <v>2.2400000000000002</v>
      </c>
      <c r="BR520">
        <v>2.17</v>
      </c>
      <c r="BS520">
        <v>2.08</v>
      </c>
      <c r="BT520">
        <v>2.3199999999999998</v>
      </c>
      <c r="BU520">
        <v>2.42</v>
      </c>
      <c r="BV520">
        <v>2.7</v>
      </c>
      <c r="BW520">
        <v>2.96</v>
      </c>
      <c r="BX520">
        <v>2.62</v>
      </c>
      <c r="BY520">
        <v>2.63</v>
      </c>
      <c r="BZ520">
        <v>2.46</v>
      </c>
      <c r="CA520">
        <v>2.74</v>
      </c>
      <c r="CB520">
        <v>2.86</v>
      </c>
      <c r="CC520">
        <v>2.82</v>
      </c>
      <c r="CD520">
        <v>2.93</v>
      </c>
      <c r="CE520">
        <v>3.37</v>
      </c>
      <c r="CF520">
        <v>3.64</v>
      </c>
      <c r="CG520">
        <v>3.73</v>
      </c>
      <c r="CH520">
        <v>3.69</v>
      </c>
      <c r="CI520">
        <v>3.4</v>
      </c>
      <c r="CJ520">
        <v>3.25</v>
      </c>
      <c r="CK520">
        <v>2.96</v>
      </c>
      <c r="CL520">
        <v>3.15</v>
      </c>
      <c r="CM520">
        <v>3.35</v>
      </c>
      <c r="CN520">
        <v>3.57</v>
      </c>
      <c r="CO520">
        <v>3.62</v>
      </c>
      <c r="CP520">
        <v>4.08</v>
      </c>
      <c r="CQ520">
        <v>3.75</v>
      </c>
      <c r="CR520">
        <v>3.56</v>
      </c>
      <c r="CS520">
        <v>4.17</v>
      </c>
      <c r="CT520">
        <v>4.57</v>
      </c>
      <c r="CU520">
        <v>4.0199999999999996</v>
      </c>
      <c r="CV520">
        <v>4.5999999999999996</v>
      </c>
      <c r="CW520">
        <v>4.0199999999999996</v>
      </c>
      <c r="CX520">
        <v>3.99</v>
      </c>
      <c r="CY520">
        <v>4.7699999999999996</v>
      </c>
      <c r="CZ520">
        <v>4.37</v>
      </c>
      <c r="DA520">
        <v>4.0999999999999996</v>
      </c>
      <c r="DB520">
        <v>3.91</v>
      </c>
      <c r="DC520">
        <v>4.3</v>
      </c>
      <c r="DD520">
        <v>4.33</v>
      </c>
      <c r="DE520">
        <v>4.93</v>
      </c>
      <c r="DF520">
        <v>2.8</v>
      </c>
      <c r="DG520">
        <v>3.51</v>
      </c>
      <c r="DH520">
        <v>3.36</v>
      </c>
      <c r="DI520">
        <v>3.16</v>
      </c>
      <c r="DJ520">
        <v>4.3099999999999996</v>
      </c>
      <c r="DK520">
        <v>4.0199999999999996</v>
      </c>
      <c r="DL520">
        <v>4.26</v>
      </c>
      <c r="DM520">
        <v>3.95</v>
      </c>
      <c r="DN520">
        <v>4.0199999999999996</v>
      </c>
    </row>
    <row r="521" spans="1:118" x14ac:dyDescent="0.45">
      <c r="A521" s="2" t="s">
        <v>42</v>
      </c>
      <c r="B521" t="s">
        <v>54</v>
      </c>
      <c r="G521">
        <v>1.27</v>
      </c>
      <c r="H521">
        <v>1.22</v>
      </c>
      <c r="I521">
        <v>1.24</v>
      </c>
      <c r="J521">
        <v>1.51</v>
      </c>
      <c r="K521">
        <v>1.73</v>
      </c>
      <c r="L521">
        <v>1.66</v>
      </c>
      <c r="M521">
        <v>1.5</v>
      </c>
      <c r="N521">
        <v>1.49</v>
      </c>
      <c r="O521">
        <v>1.18</v>
      </c>
      <c r="P521">
        <v>1.04</v>
      </c>
      <c r="Q521">
        <v>1.3</v>
      </c>
      <c r="R521">
        <v>1.1499999999999999</v>
      </c>
      <c r="S521">
        <v>1.1499999999999999</v>
      </c>
      <c r="T521">
        <v>1.1399999999999999</v>
      </c>
      <c r="U521">
        <v>1.1499999999999999</v>
      </c>
      <c r="V521">
        <v>1.21</v>
      </c>
      <c r="W521">
        <v>1.34</v>
      </c>
      <c r="X521">
        <v>1.26</v>
      </c>
      <c r="Y521">
        <v>1.35</v>
      </c>
      <c r="Z521">
        <v>1.26</v>
      </c>
      <c r="AA521">
        <v>1.32</v>
      </c>
      <c r="AB521">
        <v>1.49</v>
      </c>
      <c r="AC521">
        <v>1.5</v>
      </c>
      <c r="AD521">
        <v>1.65</v>
      </c>
      <c r="AE521">
        <v>1.22</v>
      </c>
      <c r="AF521">
        <v>1.43</v>
      </c>
      <c r="AG521">
        <v>1.62</v>
      </c>
      <c r="AH521">
        <v>1.57</v>
      </c>
      <c r="AI521">
        <v>1.7</v>
      </c>
      <c r="AJ521">
        <v>1.69</v>
      </c>
      <c r="AK521">
        <v>1.61</v>
      </c>
      <c r="AL521">
        <v>1.61</v>
      </c>
      <c r="AM521">
        <v>1.68</v>
      </c>
      <c r="AN521">
        <v>1.67</v>
      </c>
      <c r="AO521">
        <v>1.68</v>
      </c>
      <c r="AP521">
        <v>1.72</v>
      </c>
      <c r="AQ521">
        <v>1.84</v>
      </c>
      <c r="AR521">
        <v>2.1</v>
      </c>
      <c r="AS521">
        <v>1.83</v>
      </c>
      <c r="AT521">
        <v>1.77</v>
      </c>
      <c r="AU521">
        <v>1.82</v>
      </c>
      <c r="AV521">
        <v>1.73</v>
      </c>
      <c r="AW521">
        <v>1.71</v>
      </c>
      <c r="AX521">
        <v>1.65</v>
      </c>
      <c r="AY521">
        <v>1.71</v>
      </c>
      <c r="AZ521">
        <v>1.45</v>
      </c>
      <c r="BA521">
        <v>1.44</v>
      </c>
      <c r="BB521">
        <v>1.84</v>
      </c>
      <c r="BC521">
        <v>1.85</v>
      </c>
      <c r="BD521">
        <v>1.52</v>
      </c>
      <c r="BE521">
        <v>1.27</v>
      </c>
      <c r="BF521">
        <v>1.38</v>
      </c>
      <c r="BG521">
        <v>1.38</v>
      </c>
      <c r="BH521">
        <v>1.42</v>
      </c>
      <c r="BI521">
        <v>1.29</v>
      </c>
      <c r="BJ521">
        <v>1.3</v>
      </c>
      <c r="BK521">
        <v>1.39</v>
      </c>
      <c r="BL521">
        <v>1.48</v>
      </c>
      <c r="BM521">
        <v>1.51</v>
      </c>
      <c r="BN521">
        <v>1.54</v>
      </c>
      <c r="BO521">
        <v>1.94</v>
      </c>
      <c r="BP521">
        <v>1.83</v>
      </c>
      <c r="BQ521">
        <v>1.69</v>
      </c>
      <c r="BR521">
        <v>1.58</v>
      </c>
      <c r="BS521">
        <v>1.72</v>
      </c>
      <c r="BT521">
        <v>1.83</v>
      </c>
      <c r="BU521">
        <v>1.97</v>
      </c>
      <c r="BV521">
        <v>2.1800000000000002</v>
      </c>
      <c r="BW521">
        <v>2.52</v>
      </c>
      <c r="BX521">
        <v>2.19</v>
      </c>
      <c r="BY521">
        <v>2.14</v>
      </c>
      <c r="BZ521">
        <v>2</v>
      </c>
      <c r="CA521">
        <v>2.52</v>
      </c>
      <c r="CB521">
        <v>2.62</v>
      </c>
      <c r="CC521">
        <v>2.56</v>
      </c>
      <c r="CD521">
        <v>2.62</v>
      </c>
      <c r="CE521">
        <v>3.25</v>
      </c>
      <c r="CF521">
        <v>3.34</v>
      </c>
      <c r="CG521">
        <v>3.29</v>
      </c>
      <c r="CH521">
        <v>3.25</v>
      </c>
      <c r="CI521">
        <v>3.37</v>
      </c>
      <c r="CJ521">
        <v>3.11</v>
      </c>
      <c r="CK521">
        <v>2.74</v>
      </c>
      <c r="CL521">
        <v>2.87</v>
      </c>
      <c r="CM521">
        <v>3.13</v>
      </c>
      <c r="CN521">
        <v>3.37</v>
      </c>
      <c r="CO521">
        <v>3.45</v>
      </c>
      <c r="CP521">
        <v>4</v>
      </c>
      <c r="CQ521">
        <v>3.8</v>
      </c>
      <c r="CR521">
        <v>3.57</v>
      </c>
      <c r="CS521">
        <v>3.98</v>
      </c>
      <c r="CT521">
        <v>4.16</v>
      </c>
      <c r="CU521">
        <v>4.0599999999999996</v>
      </c>
      <c r="CV521">
        <v>4.3099999999999996</v>
      </c>
      <c r="CW521">
        <v>3.51</v>
      </c>
      <c r="CX521">
        <v>3.42</v>
      </c>
      <c r="CY521">
        <v>4.13</v>
      </c>
      <c r="CZ521">
        <v>4.3600000000000003</v>
      </c>
      <c r="DA521">
        <v>3.81</v>
      </c>
      <c r="DB521">
        <v>3.63</v>
      </c>
      <c r="DC521">
        <v>4.13</v>
      </c>
      <c r="DD521">
        <v>4.34</v>
      </c>
      <c r="DE521">
        <v>5.0599999999999996</v>
      </c>
      <c r="DF521">
        <v>3.33</v>
      </c>
      <c r="DG521">
        <v>5.0599999999999996</v>
      </c>
      <c r="DH521">
        <v>4.6399999999999997</v>
      </c>
      <c r="DI521">
        <v>4.5999999999999996</v>
      </c>
      <c r="DJ521">
        <v>4.7699999999999996</v>
      </c>
      <c r="DK521">
        <v>4.3</v>
      </c>
      <c r="DL521">
        <v>4.46</v>
      </c>
      <c r="DM521">
        <v>4.0599999999999996</v>
      </c>
      <c r="DN521">
        <v>4.0599999999999996</v>
      </c>
    </row>
    <row r="522" spans="1:118" x14ac:dyDescent="0.45">
      <c r="A522" s="2" t="s">
        <v>42</v>
      </c>
      <c r="B522" t="s">
        <v>55</v>
      </c>
      <c r="G522">
        <v>5.49</v>
      </c>
      <c r="H522">
        <v>5</v>
      </c>
      <c r="I522">
        <v>6.11</v>
      </c>
      <c r="J522">
        <v>10.41</v>
      </c>
      <c r="K522">
        <v>14.19</v>
      </c>
      <c r="L522">
        <v>11.49</v>
      </c>
      <c r="M522">
        <v>10.39</v>
      </c>
      <c r="N522">
        <v>7.7</v>
      </c>
      <c r="O522">
        <v>15.92</v>
      </c>
      <c r="P522">
        <v>7.43</v>
      </c>
      <c r="Q522">
        <v>10.74</v>
      </c>
      <c r="R522">
        <v>12.35</v>
      </c>
      <c r="S522">
        <v>6.37</v>
      </c>
      <c r="T522">
        <v>7.81</v>
      </c>
      <c r="U522">
        <v>6.73</v>
      </c>
      <c r="V522">
        <v>4.91</v>
      </c>
      <c r="W522">
        <v>8.48</v>
      </c>
      <c r="X522">
        <v>5.93</v>
      </c>
      <c r="Y522">
        <v>8.5299999999999994</v>
      </c>
      <c r="Z522">
        <v>7.96</v>
      </c>
      <c r="AA522">
        <v>6.31</v>
      </c>
      <c r="AB522">
        <v>5.3</v>
      </c>
      <c r="AC522">
        <v>4.5199999999999996</v>
      </c>
      <c r="AD522">
        <v>3.95</v>
      </c>
      <c r="AE522">
        <v>3.49</v>
      </c>
      <c r="AF522">
        <v>4.26</v>
      </c>
      <c r="AG522">
        <v>5.55</v>
      </c>
      <c r="AH522">
        <v>4.41</v>
      </c>
      <c r="AI522">
        <v>5.04</v>
      </c>
      <c r="AJ522">
        <v>5.42</v>
      </c>
      <c r="AK522">
        <v>3.88</v>
      </c>
      <c r="AL522">
        <v>4.42</v>
      </c>
      <c r="AM522">
        <v>5.64</v>
      </c>
      <c r="AN522">
        <v>5.75</v>
      </c>
      <c r="AO522">
        <v>6.85</v>
      </c>
      <c r="AP522">
        <v>7.54</v>
      </c>
      <c r="AQ522">
        <v>6.61</v>
      </c>
      <c r="AR522">
        <v>7.98</v>
      </c>
      <c r="AS522">
        <v>6.7</v>
      </c>
      <c r="AT522">
        <v>6.65</v>
      </c>
      <c r="AU522">
        <v>8.17</v>
      </c>
      <c r="AV522">
        <v>7.68</v>
      </c>
      <c r="AW522">
        <v>7.02</v>
      </c>
      <c r="AX522">
        <v>9.7100000000000009</v>
      </c>
      <c r="AY522">
        <v>10.67</v>
      </c>
      <c r="AZ522">
        <v>7.4</v>
      </c>
      <c r="BA522">
        <v>9.11</v>
      </c>
      <c r="BB522">
        <v>9.7899999999999991</v>
      </c>
      <c r="BC522">
        <v>8.3800000000000008</v>
      </c>
      <c r="BD522">
        <v>9.56</v>
      </c>
      <c r="BE522">
        <v>7.15</v>
      </c>
      <c r="BF522">
        <v>8.0299999999999994</v>
      </c>
      <c r="BG522">
        <v>9.07</v>
      </c>
      <c r="BH522">
        <v>10.07</v>
      </c>
      <c r="BI522">
        <v>11.02</v>
      </c>
      <c r="BJ522">
        <v>11.23</v>
      </c>
      <c r="BK522">
        <v>11.24</v>
      </c>
      <c r="BL522">
        <v>10.3</v>
      </c>
      <c r="BM522">
        <v>8.99</v>
      </c>
      <c r="BN522">
        <v>10.74</v>
      </c>
      <c r="BO522">
        <v>13.47</v>
      </c>
      <c r="BP522">
        <v>16.63</v>
      </c>
      <c r="BQ522">
        <v>-294.61</v>
      </c>
      <c r="BR522">
        <v>524.04999999999995</v>
      </c>
      <c r="BS522">
        <v>63.44</v>
      </c>
      <c r="BT522">
        <v>90.86</v>
      </c>
      <c r="BU522">
        <v>21.07</v>
      </c>
      <c r="BV522">
        <v>20.62</v>
      </c>
      <c r="BW522">
        <v>17.559999999999999</v>
      </c>
      <c r="BX522">
        <v>15.26</v>
      </c>
      <c r="BY522">
        <v>14.7</v>
      </c>
      <c r="BZ522">
        <v>14.52</v>
      </c>
      <c r="CA522">
        <v>18.29</v>
      </c>
      <c r="CB522">
        <v>15.75</v>
      </c>
      <c r="CC522">
        <v>14.75</v>
      </c>
      <c r="CD522">
        <v>15.34</v>
      </c>
      <c r="CE522">
        <v>18.78</v>
      </c>
      <c r="CF522">
        <v>21.2</v>
      </c>
      <c r="CG522">
        <v>22.12</v>
      </c>
      <c r="CH522">
        <v>21.57</v>
      </c>
      <c r="CI522">
        <v>17.32</v>
      </c>
      <c r="CJ522">
        <v>17.5</v>
      </c>
      <c r="CK522">
        <v>14.28</v>
      </c>
      <c r="CL522">
        <v>13.47</v>
      </c>
      <c r="CM522">
        <v>14.19</v>
      </c>
      <c r="CN522">
        <v>14.47</v>
      </c>
      <c r="CO522">
        <v>13.59</v>
      </c>
      <c r="CP522">
        <v>16.73</v>
      </c>
      <c r="CQ522">
        <v>14.53</v>
      </c>
      <c r="CR522">
        <v>14.06</v>
      </c>
      <c r="CS522">
        <v>17.579999999999998</v>
      </c>
      <c r="CT522">
        <v>17.68</v>
      </c>
      <c r="CU522">
        <v>14.95</v>
      </c>
      <c r="CV522">
        <v>16.95</v>
      </c>
      <c r="CW522">
        <v>14.87</v>
      </c>
      <c r="CX522">
        <v>15.33</v>
      </c>
      <c r="CY522">
        <v>18.22</v>
      </c>
      <c r="CZ522">
        <v>15.52</v>
      </c>
      <c r="DA522">
        <v>13.97</v>
      </c>
      <c r="DB522">
        <v>12.1</v>
      </c>
      <c r="DC522">
        <v>13.47</v>
      </c>
      <c r="DD522">
        <v>14.14</v>
      </c>
      <c r="DE522">
        <v>13.8</v>
      </c>
      <c r="DF522">
        <v>12.24</v>
      </c>
      <c r="DG522">
        <v>24.32</v>
      </c>
      <c r="DH522">
        <v>21.93</v>
      </c>
      <c r="DI522">
        <v>19.54</v>
      </c>
      <c r="DJ522">
        <v>20.43</v>
      </c>
      <c r="DK522">
        <v>13.25</v>
      </c>
      <c r="DL522">
        <v>14.73</v>
      </c>
      <c r="DM522">
        <v>15.08</v>
      </c>
      <c r="DN522">
        <v>12.9</v>
      </c>
    </row>
    <row r="523" spans="1:118" x14ac:dyDescent="0.45">
      <c r="A523" s="2" t="s">
        <v>42</v>
      </c>
      <c r="B523" t="s">
        <v>56</v>
      </c>
      <c r="G523">
        <v>5.2</v>
      </c>
      <c r="H523">
        <v>4.82</v>
      </c>
      <c r="I523">
        <v>5.8</v>
      </c>
      <c r="J523">
        <v>9.76</v>
      </c>
      <c r="K523">
        <v>13.15</v>
      </c>
      <c r="L523">
        <v>10.9</v>
      </c>
      <c r="M523">
        <v>10.01</v>
      </c>
      <c r="N523">
        <v>7.43</v>
      </c>
      <c r="O523">
        <v>14.65</v>
      </c>
      <c r="P523">
        <v>6.83</v>
      </c>
      <c r="Q523">
        <v>9.65</v>
      </c>
      <c r="R523">
        <v>10.42</v>
      </c>
      <c r="S523">
        <v>5.78</v>
      </c>
      <c r="T523">
        <v>7.1</v>
      </c>
      <c r="U523">
        <v>6.24</v>
      </c>
      <c r="V523">
        <v>4.78</v>
      </c>
      <c r="W523">
        <v>8.25</v>
      </c>
      <c r="X523">
        <v>5.79</v>
      </c>
      <c r="Y523">
        <v>8.3000000000000007</v>
      </c>
      <c r="Z523">
        <v>7.65</v>
      </c>
      <c r="AA523">
        <v>5.67</v>
      </c>
      <c r="AB523">
        <v>4.87</v>
      </c>
      <c r="AC523">
        <v>4.1900000000000004</v>
      </c>
      <c r="AD523">
        <v>3.71</v>
      </c>
      <c r="AE523">
        <v>3.42</v>
      </c>
      <c r="AF523">
        <v>4.1900000000000004</v>
      </c>
      <c r="AG523">
        <v>5.47</v>
      </c>
      <c r="AH523">
        <v>4.33</v>
      </c>
      <c r="AI523">
        <v>4.93</v>
      </c>
      <c r="AJ523">
        <v>5.3</v>
      </c>
      <c r="AK523">
        <v>3.82</v>
      </c>
      <c r="AL523">
        <v>4.37</v>
      </c>
      <c r="AM523">
        <v>5.56</v>
      </c>
      <c r="AN523">
        <v>5.63</v>
      </c>
      <c r="AO523">
        <v>6.66</v>
      </c>
      <c r="AP523">
        <v>7.31</v>
      </c>
      <c r="AQ523">
        <v>6.42</v>
      </c>
      <c r="AR523">
        <v>7.77</v>
      </c>
      <c r="AS523">
        <v>6.52</v>
      </c>
      <c r="AT523">
        <v>6.5</v>
      </c>
      <c r="AU523">
        <v>8.02</v>
      </c>
      <c r="AV523">
        <v>7.54</v>
      </c>
      <c r="AW523">
        <v>6.97</v>
      </c>
      <c r="AX523">
        <v>9.6300000000000008</v>
      </c>
      <c r="AY523">
        <v>10.41</v>
      </c>
      <c r="AZ523">
        <v>7.23</v>
      </c>
      <c r="BA523">
        <v>8.59</v>
      </c>
      <c r="BB523">
        <v>9.3000000000000007</v>
      </c>
      <c r="BC523">
        <v>8.1199999999999992</v>
      </c>
      <c r="BD523">
        <v>9.2100000000000009</v>
      </c>
      <c r="BE523">
        <v>7.1</v>
      </c>
      <c r="BF523">
        <v>7.98</v>
      </c>
      <c r="BG523">
        <v>9.01</v>
      </c>
      <c r="BH523">
        <v>9.9700000000000006</v>
      </c>
      <c r="BI523">
        <v>10.9</v>
      </c>
      <c r="BJ523">
        <v>11.06</v>
      </c>
      <c r="BK523">
        <v>10.99</v>
      </c>
      <c r="BL523">
        <v>10.050000000000001</v>
      </c>
      <c r="BM523">
        <v>8.77</v>
      </c>
      <c r="BN523">
        <v>10.44</v>
      </c>
      <c r="BO523">
        <v>13.02</v>
      </c>
      <c r="BP523">
        <v>15.69</v>
      </c>
      <c r="BQ523">
        <v>698.12</v>
      </c>
      <c r="BR523">
        <v>92.91</v>
      </c>
      <c r="BS523">
        <v>37.869999999999997</v>
      </c>
      <c r="BT523">
        <v>46.09</v>
      </c>
      <c r="BU523">
        <v>17.11</v>
      </c>
      <c r="BV523">
        <v>17.8</v>
      </c>
      <c r="BW523">
        <v>15.47</v>
      </c>
      <c r="BX523">
        <v>13.65</v>
      </c>
      <c r="BY523">
        <v>13.41</v>
      </c>
      <c r="BZ523">
        <v>13.39</v>
      </c>
      <c r="CA523">
        <v>17.27</v>
      </c>
      <c r="CB523">
        <v>15.23</v>
      </c>
      <c r="CC523">
        <v>14.26</v>
      </c>
      <c r="CD523">
        <v>14.6</v>
      </c>
      <c r="CE523">
        <v>17.559999999999999</v>
      </c>
      <c r="CF523">
        <v>19.37</v>
      </c>
      <c r="CG523">
        <v>19.89</v>
      </c>
      <c r="CH523">
        <v>19.41</v>
      </c>
      <c r="CI523">
        <v>15.89</v>
      </c>
      <c r="CJ523">
        <v>16.04</v>
      </c>
      <c r="CK523">
        <v>13.38</v>
      </c>
      <c r="CL523">
        <v>12.8</v>
      </c>
      <c r="CM523">
        <v>13.53</v>
      </c>
      <c r="CN523">
        <v>13.91</v>
      </c>
      <c r="CO523">
        <v>13.14</v>
      </c>
      <c r="CP523">
        <v>16.21</v>
      </c>
      <c r="CQ523">
        <v>14.14</v>
      </c>
      <c r="CR523">
        <v>13.74</v>
      </c>
      <c r="CS523">
        <v>17.170000000000002</v>
      </c>
      <c r="CT523">
        <v>17.3</v>
      </c>
      <c r="CU523">
        <v>14.58</v>
      </c>
      <c r="CV523">
        <v>16.43</v>
      </c>
      <c r="CW523">
        <v>14.44</v>
      </c>
      <c r="CX523">
        <v>14.85</v>
      </c>
      <c r="CY523">
        <v>17.82</v>
      </c>
      <c r="CZ523">
        <v>15.3</v>
      </c>
      <c r="DA523">
        <v>13.74</v>
      </c>
      <c r="DB523">
        <v>11.92</v>
      </c>
      <c r="DC523">
        <v>13.18</v>
      </c>
      <c r="DD523">
        <v>13.78</v>
      </c>
      <c r="DE523">
        <v>13.51</v>
      </c>
      <c r="DF523">
        <v>11.99</v>
      </c>
      <c r="DG523">
        <v>23.78</v>
      </c>
      <c r="DH523">
        <v>21.55</v>
      </c>
      <c r="DI523">
        <v>19.22</v>
      </c>
      <c r="DJ523">
        <v>20</v>
      </c>
      <c r="DK523">
        <v>13.08</v>
      </c>
      <c r="DL523">
        <v>14.55</v>
      </c>
      <c r="DM523">
        <v>14.84</v>
      </c>
      <c r="DN523">
        <v>12.79</v>
      </c>
    </row>
    <row r="524" spans="1:118" x14ac:dyDescent="0.45">
      <c r="A524" s="2" t="s">
        <v>42</v>
      </c>
      <c r="B524" t="s">
        <v>57</v>
      </c>
      <c r="C524">
        <v>0.31</v>
      </c>
      <c r="G524">
        <v>0.23</v>
      </c>
      <c r="H524">
        <v>0.23</v>
      </c>
      <c r="I524">
        <v>0.21</v>
      </c>
      <c r="K524">
        <v>0.09</v>
      </c>
      <c r="L524">
        <v>0.14000000000000001</v>
      </c>
      <c r="M524">
        <v>0.13</v>
      </c>
      <c r="N524">
        <v>0.14000000000000001</v>
      </c>
      <c r="O524">
        <v>0.13</v>
      </c>
      <c r="P524">
        <v>0.26</v>
      </c>
      <c r="Q524">
        <v>0.24</v>
      </c>
      <c r="R524">
        <v>0.28000000000000003</v>
      </c>
      <c r="S524">
        <v>0.27</v>
      </c>
      <c r="T524">
        <v>0.27</v>
      </c>
      <c r="U524">
        <v>0.26</v>
      </c>
      <c r="V524">
        <v>0.25</v>
      </c>
      <c r="W524">
        <v>0.24</v>
      </c>
      <c r="X524">
        <v>0.21</v>
      </c>
      <c r="Y524">
        <v>0.2</v>
      </c>
      <c r="Z524">
        <v>0.21</v>
      </c>
      <c r="AA524">
        <v>0.23</v>
      </c>
      <c r="AB524">
        <v>0.22</v>
      </c>
      <c r="AC524">
        <v>0.23</v>
      </c>
      <c r="AD524">
        <v>0.27</v>
      </c>
      <c r="AE524">
        <v>0.12</v>
      </c>
      <c r="AF524">
        <v>0.1</v>
      </c>
      <c r="AG524">
        <v>0.1</v>
      </c>
      <c r="AH524">
        <v>0.09</v>
      </c>
      <c r="AI524">
        <v>0.27</v>
      </c>
      <c r="AJ524">
        <v>0.26</v>
      </c>
      <c r="AK524">
        <v>0.26</v>
      </c>
      <c r="AL524">
        <v>0.25</v>
      </c>
      <c r="AM524">
        <v>0.24</v>
      </c>
      <c r="AN524">
        <v>0.23</v>
      </c>
      <c r="AO524">
        <v>0.2</v>
      </c>
      <c r="AP524">
        <v>0.18</v>
      </c>
      <c r="AQ524">
        <v>0.17</v>
      </c>
      <c r="AR524">
        <v>0.16</v>
      </c>
      <c r="AS524">
        <v>0.17</v>
      </c>
      <c r="AT524">
        <v>0.15</v>
      </c>
      <c r="AU524">
        <v>0.13</v>
      </c>
      <c r="AV524">
        <v>0.13</v>
      </c>
      <c r="AW524">
        <v>0.16</v>
      </c>
      <c r="AX524">
        <v>0.19</v>
      </c>
      <c r="AY524">
        <v>0.17</v>
      </c>
      <c r="AZ524">
        <v>0.17</v>
      </c>
      <c r="BA524">
        <v>0.17</v>
      </c>
      <c r="BB524">
        <v>0.14000000000000001</v>
      </c>
      <c r="BC524">
        <v>0.14000000000000001</v>
      </c>
      <c r="BD524">
        <v>0.14000000000000001</v>
      </c>
      <c r="BE524">
        <v>0.13</v>
      </c>
      <c r="BF524">
        <v>0.12</v>
      </c>
      <c r="BG524">
        <v>0.12</v>
      </c>
      <c r="BH524">
        <v>0.12</v>
      </c>
      <c r="BI524">
        <v>0.12</v>
      </c>
      <c r="BJ524">
        <v>0.11</v>
      </c>
      <c r="BK524">
        <v>0.13</v>
      </c>
      <c r="BL524">
        <v>0.12</v>
      </c>
      <c r="BM524">
        <v>0.12</v>
      </c>
      <c r="BN524">
        <v>0.12</v>
      </c>
      <c r="BO524">
        <v>0.13</v>
      </c>
      <c r="BP524">
        <v>0.12</v>
      </c>
      <c r="BQ524">
        <v>0.12</v>
      </c>
      <c r="BR524">
        <v>0.11</v>
      </c>
      <c r="BS524">
        <v>0.13</v>
      </c>
      <c r="BT524">
        <v>0.12</v>
      </c>
      <c r="BU524">
        <v>0.12</v>
      </c>
      <c r="BV524">
        <v>0.28999999999999998</v>
      </c>
      <c r="BW524">
        <v>0.18</v>
      </c>
      <c r="BX524">
        <v>0.17</v>
      </c>
      <c r="BY524">
        <v>0.16</v>
      </c>
      <c r="BZ524">
        <v>0.16</v>
      </c>
      <c r="CA524">
        <v>0.18</v>
      </c>
      <c r="CB524">
        <v>0.17</v>
      </c>
      <c r="CC524">
        <v>0.17</v>
      </c>
      <c r="CD524">
        <v>0.17</v>
      </c>
      <c r="CE524">
        <v>0.18</v>
      </c>
      <c r="CF524">
        <v>0.17</v>
      </c>
      <c r="CG524">
        <v>0.16</v>
      </c>
      <c r="CH524">
        <v>0.16</v>
      </c>
      <c r="CI524">
        <v>0.18</v>
      </c>
      <c r="CJ524">
        <v>0.18</v>
      </c>
      <c r="CK524">
        <v>0.17</v>
      </c>
      <c r="CL524">
        <v>0.17</v>
      </c>
      <c r="CM524">
        <v>0.17</v>
      </c>
      <c r="CN524">
        <v>0.18</v>
      </c>
      <c r="CO524">
        <v>0.18</v>
      </c>
      <c r="CP524">
        <v>0.17</v>
      </c>
      <c r="CQ524">
        <v>0.18</v>
      </c>
      <c r="CR524">
        <v>0.17</v>
      </c>
      <c r="CS524">
        <v>0.16</v>
      </c>
      <c r="CT524">
        <v>0.15</v>
      </c>
      <c r="CU524">
        <v>0.15</v>
      </c>
      <c r="CV524">
        <v>0.16</v>
      </c>
      <c r="CW524">
        <v>0.14000000000000001</v>
      </c>
      <c r="CX524">
        <v>0.14000000000000001</v>
      </c>
      <c r="CY524">
        <v>0.13</v>
      </c>
      <c r="CZ524">
        <v>0.13</v>
      </c>
      <c r="DA524">
        <v>0.12</v>
      </c>
      <c r="DB524">
        <v>0.12</v>
      </c>
      <c r="DC524">
        <v>0.16</v>
      </c>
      <c r="DD524">
        <v>0.17</v>
      </c>
      <c r="DE524">
        <v>0.19</v>
      </c>
      <c r="DF524">
        <v>0.14000000000000001</v>
      </c>
      <c r="DG524">
        <v>0.17</v>
      </c>
      <c r="DH524">
        <v>0.15</v>
      </c>
      <c r="DI524">
        <v>0.15</v>
      </c>
      <c r="DJ524">
        <v>0.08</v>
      </c>
      <c r="DK524">
        <v>7.0000000000000007E-2</v>
      </c>
      <c r="DL524">
        <v>7.0000000000000007E-2</v>
      </c>
      <c r="DM524">
        <v>0.06</v>
      </c>
      <c r="DN524">
        <v>0.06</v>
      </c>
    </row>
    <row r="525" spans="1:118" x14ac:dyDescent="0.45">
      <c r="A525" s="2" t="s">
        <v>42</v>
      </c>
      <c r="B525" t="s">
        <v>58</v>
      </c>
      <c r="D525">
        <v>11.17</v>
      </c>
      <c r="E525">
        <v>13.83</v>
      </c>
      <c r="F525">
        <v>14.5</v>
      </c>
      <c r="G525">
        <v>14.78</v>
      </c>
      <c r="H525">
        <v>13.84</v>
      </c>
      <c r="I525">
        <v>16.940000000000001</v>
      </c>
      <c r="J525">
        <v>94.94</v>
      </c>
      <c r="K525">
        <v>210.96</v>
      </c>
      <c r="L525">
        <v>24.33</v>
      </c>
      <c r="M525">
        <v>17.23</v>
      </c>
      <c r="N525">
        <v>12.6</v>
      </c>
      <c r="O525">
        <v>18.36</v>
      </c>
      <c r="P525">
        <v>10.74</v>
      </c>
      <c r="Q525">
        <v>14.08</v>
      </c>
      <c r="R525">
        <v>12.09</v>
      </c>
      <c r="S525">
        <v>9.4700000000000006</v>
      </c>
      <c r="T525">
        <v>8.26</v>
      </c>
      <c r="U525">
        <v>8.17</v>
      </c>
      <c r="V525">
        <v>8.24</v>
      </c>
      <c r="W525">
        <v>8.3699999999999992</v>
      </c>
      <c r="X525">
        <v>8.93</v>
      </c>
      <c r="Y525">
        <v>14.46</v>
      </c>
      <c r="Z525">
        <v>16.899999999999999</v>
      </c>
      <c r="AA525">
        <v>21.35</v>
      </c>
      <c r="AB525">
        <v>30.51</v>
      </c>
      <c r="AC525">
        <v>29.67</v>
      </c>
      <c r="AD525">
        <v>16.68</v>
      </c>
      <c r="AE525">
        <v>31.64</v>
      </c>
      <c r="AF525">
        <v>85.57</v>
      </c>
      <c r="AG525">
        <v>106.54</v>
      </c>
      <c r="AH525">
        <v>202.07</v>
      </c>
      <c r="AI525">
        <v>55.66</v>
      </c>
      <c r="AJ525">
        <v>14.67</v>
      </c>
      <c r="AK525">
        <v>16.63</v>
      </c>
      <c r="AL525">
        <v>6.76</v>
      </c>
      <c r="AM525">
        <v>24</v>
      </c>
      <c r="AN525">
        <v>23.95</v>
      </c>
      <c r="AO525">
        <v>27.76</v>
      </c>
      <c r="AP525">
        <v>21.37</v>
      </c>
      <c r="AQ525">
        <v>11.01</v>
      </c>
      <c r="AR525">
        <v>22.56</v>
      </c>
      <c r="AS525">
        <v>17.09</v>
      </c>
      <c r="AT525">
        <v>27.21</v>
      </c>
      <c r="AU525">
        <v>53.1</v>
      </c>
      <c r="AV525">
        <v>32.22</v>
      </c>
      <c r="AW525">
        <v>48.8</v>
      </c>
      <c r="AX525">
        <v>46.66</v>
      </c>
      <c r="AY525">
        <v>23.74</v>
      </c>
      <c r="AZ525">
        <v>20.68</v>
      </c>
      <c r="BA525">
        <v>34.25</v>
      </c>
      <c r="BB525">
        <v>5.68</v>
      </c>
      <c r="BC525">
        <v>4.8499999999999996</v>
      </c>
      <c r="BD525">
        <v>-0.56999999999999995</v>
      </c>
      <c r="BE525">
        <v>31.74</v>
      </c>
      <c r="BF525">
        <v>29.88</v>
      </c>
      <c r="BG525">
        <v>30.51</v>
      </c>
      <c r="BH525">
        <v>24.02</v>
      </c>
      <c r="BI525">
        <v>35.520000000000003</v>
      </c>
      <c r="BJ525">
        <v>28.12</v>
      </c>
      <c r="BK525">
        <v>35.130000000000003</v>
      </c>
      <c r="BL525">
        <v>28</v>
      </c>
      <c r="BM525">
        <v>45.79</v>
      </c>
      <c r="BN525">
        <v>24.07</v>
      </c>
      <c r="BO525">
        <v>27.52</v>
      </c>
      <c r="BP525">
        <v>28.41</v>
      </c>
      <c r="BQ525">
        <v>24.98</v>
      </c>
      <c r="BR525">
        <v>25.13</v>
      </c>
      <c r="BS525">
        <v>19.89</v>
      </c>
      <c r="BT525">
        <v>24.79</v>
      </c>
      <c r="BU525">
        <v>29.8</v>
      </c>
      <c r="BV525">
        <v>37.56</v>
      </c>
      <c r="BW525">
        <v>12.47</v>
      </c>
      <c r="BX525">
        <v>23.69</v>
      </c>
      <c r="BY525">
        <v>28.97</v>
      </c>
      <c r="BZ525">
        <v>27.17</v>
      </c>
      <c r="CA525">
        <v>26.04</v>
      </c>
      <c r="CB525">
        <v>24.98</v>
      </c>
      <c r="CC525">
        <v>30.43</v>
      </c>
      <c r="CD525">
        <v>28.97</v>
      </c>
      <c r="CE525">
        <v>25.56</v>
      </c>
      <c r="CF525">
        <v>25.55</v>
      </c>
      <c r="CG525">
        <v>23.81</v>
      </c>
      <c r="CH525">
        <v>17.77</v>
      </c>
      <c r="CI525">
        <v>21.48</v>
      </c>
      <c r="CJ525">
        <v>15.25</v>
      </c>
      <c r="CK525">
        <v>19.329999999999998</v>
      </c>
      <c r="CL525">
        <v>0.54</v>
      </c>
      <c r="CM525">
        <v>14.45</v>
      </c>
      <c r="CN525">
        <v>8.75</v>
      </c>
      <c r="CO525">
        <v>22.29</v>
      </c>
      <c r="CP525">
        <v>25.89</v>
      </c>
      <c r="CQ525">
        <v>-16.579999999999998</v>
      </c>
      <c r="CR525">
        <v>44.92</v>
      </c>
      <c r="CS525">
        <v>27.24</v>
      </c>
      <c r="CT525">
        <v>21.93</v>
      </c>
      <c r="CU525">
        <v>32.53</v>
      </c>
      <c r="CV525">
        <v>-40.840000000000003</v>
      </c>
      <c r="CW525">
        <v>61.37</v>
      </c>
      <c r="CX525">
        <v>28.1</v>
      </c>
      <c r="CY525">
        <v>55.06</v>
      </c>
      <c r="CZ525">
        <v>48.26</v>
      </c>
      <c r="DA525">
        <v>54.58</v>
      </c>
      <c r="DB525">
        <v>19.59</v>
      </c>
      <c r="DC525">
        <v>60.53</v>
      </c>
      <c r="DD525">
        <v>30.12</v>
      </c>
      <c r="DE525">
        <v>-2.2599999999999998</v>
      </c>
      <c r="DF525">
        <v>276.56</v>
      </c>
      <c r="DG525">
        <v>57.63</v>
      </c>
      <c r="DH525">
        <v>62.15</v>
      </c>
      <c r="DI525">
        <v>47.91</v>
      </c>
      <c r="DJ525">
        <v>9.02</v>
      </c>
      <c r="DK525">
        <v>105.46</v>
      </c>
      <c r="DL525">
        <v>99.88</v>
      </c>
      <c r="DM525">
        <v>65.400000000000006</v>
      </c>
      <c r="DN525">
        <v>73.25</v>
      </c>
    </row>
    <row r="526" spans="1:118" x14ac:dyDescent="0.45">
      <c r="A526" s="2" t="s">
        <v>42</v>
      </c>
      <c r="B526" t="s">
        <v>59</v>
      </c>
      <c r="G526" s="4">
        <v>0.11210000000000001</v>
      </c>
      <c r="H526" s="4">
        <v>0.1159</v>
      </c>
      <c r="I526" s="4">
        <v>0.1113</v>
      </c>
      <c r="J526" s="4">
        <v>0.11</v>
      </c>
      <c r="K526" s="4">
        <v>0.105</v>
      </c>
      <c r="L526" s="4">
        <v>9.7100000000000006E-2</v>
      </c>
      <c r="M526" s="4">
        <v>9.3299999999999994E-2</v>
      </c>
      <c r="N526" s="4">
        <v>9.1600000000000001E-2</v>
      </c>
      <c r="O526" s="4">
        <v>8.6800000000000002E-2</v>
      </c>
      <c r="P526" s="4">
        <v>7.85E-2</v>
      </c>
      <c r="Q526" s="4">
        <v>7.9899999999999999E-2</v>
      </c>
      <c r="R526" s="4">
        <v>9.2100000000000001E-2</v>
      </c>
      <c r="S526" s="4">
        <v>8.9499999999999996E-2</v>
      </c>
      <c r="T526" s="4">
        <v>9.0499999999999997E-2</v>
      </c>
      <c r="U526" s="4">
        <v>8.2900000000000001E-2</v>
      </c>
      <c r="V526" s="4">
        <v>7.6300000000000007E-2</v>
      </c>
      <c r="W526" s="4">
        <v>7.4999999999999997E-2</v>
      </c>
      <c r="X526" s="4">
        <v>8.0799999999999997E-2</v>
      </c>
      <c r="Y526" s="4">
        <v>7.8899999999999998E-2</v>
      </c>
      <c r="Z526" s="4">
        <v>8.1199999999999994E-2</v>
      </c>
      <c r="AA526" s="4">
        <v>7.4399999999999994E-2</v>
      </c>
      <c r="AB526" s="4">
        <v>7.6200000000000004E-2</v>
      </c>
      <c r="AC526" s="4">
        <v>8.2199999999999995E-2</v>
      </c>
      <c r="AD526" s="4">
        <v>7.5899999999999995E-2</v>
      </c>
      <c r="AE526" s="4">
        <v>6.6500000000000004E-2</v>
      </c>
      <c r="AF526" s="4">
        <v>7.4200000000000002E-2</v>
      </c>
      <c r="AG526" s="4">
        <v>7.7899999999999997E-2</v>
      </c>
      <c r="AH526" s="4">
        <v>0.1089</v>
      </c>
      <c r="AI526" s="4">
        <v>9.6699999999999994E-2</v>
      </c>
      <c r="AJ526" s="4">
        <v>9.8599999999999993E-2</v>
      </c>
      <c r="AK526" s="4">
        <v>0.1057</v>
      </c>
      <c r="AL526" s="4">
        <v>8.2100000000000006E-2</v>
      </c>
      <c r="AM526" s="4">
        <v>9.6199999999999994E-2</v>
      </c>
      <c r="AN526" s="4">
        <v>0.11119999999999999</v>
      </c>
      <c r="AO526" s="4">
        <v>0.1239</v>
      </c>
      <c r="AP526" s="4">
        <v>0.1449</v>
      </c>
      <c r="AQ526" s="4">
        <v>0.12889999999999999</v>
      </c>
      <c r="AR526" s="4">
        <v>0.12189999999999999</v>
      </c>
      <c r="AS526" s="4">
        <v>0.11070000000000001</v>
      </c>
      <c r="AT526" s="4">
        <v>0.1116</v>
      </c>
      <c r="AU526" s="4">
        <v>0.1497</v>
      </c>
      <c r="AV526" s="4">
        <v>0.15690000000000001</v>
      </c>
      <c r="AW526" s="4">
        <v>0.17960000000000001</v>
      </c>
      <c r="AX526" s="4">
        <v>0.20230000000000001</v>
      </c>
      <c r="AY526" s="4">
        <v>0.19470000000000001</v>
      </c>
      <c r="AZ526" s="4">
        <v>0.19209999999999999</v>
      </c>
      <c r="BA526" s="4">
        <v>0.18160000000000001</v>
      </c>
      <c r="BB526" s="4">
        <v>0.12959999999999999</v>
      </c>
      <c r="BC526" s="4">
        <v>0.10100000000000001</v>
      </c>
      <c r="BD526" s="4">
        <v>6.6699999999999995E-2</v>
      </c>
      <c r="BE526" s="4">
        <v>5.8200000000000002E-2</v>
      </c>
      <c r="BF526" s="4">
        <v>7.6999999999999999E-2</v>
      </c>
      <c r="BG526" s="4">
        <v>0.1008</v>
      </c>
      <c r="BH526" s="4">
        <v>0.1263</v>
      </c>
      <c r="BI526" s="4">
        <v>0.12570000000000001</v>
      </c>
      <c r="BJ526" s="4">
        <v>0.11559999999999999</v>
      </c>
      <c r="BK526" s="4">
        <v>0.14319999999999999</v>
      </c>
      <c r="BL526" s="4">
        <v>0.14230000000000001</v>
      </c>
      <c r="BM526" s="4">
        <v>0.14580000000000001</v>
      </c>
      <c r="BN526" s="4">
        <v>0.1419</v>
      </c>
      <c r="BO526" s="4">
        <v>0.14169999999999999</v>
      </c>
      <c r="BP526" s="4">
        <v>0.1363</v>
      </c>
      <c r="BQ526" s="4">
        <v>0.1113</v>
      </c>
      <c r="BR526" s="4">
        <v>0.1075</v>
      </c>
      <c r="BS526" s="4">
        <v>0.1135</v>
      </c>
      <c r="BT526" s="4">
        <v>0.1052</v>
      </c>
      <c r="BU526" s="4">
        <v>0.1113</v>
      </c>
      <c r="BV526" s="4">
        <v>0.1038</v>
      </c>
      <c r="BW526" s="4">
        <v>0.1275</v>
      </c>
      <c r="BX526" s="4">
        <v>0.1268</v>
      </c>
      <c r="BY526" s="4">
        <v>0.1258</v>
      </c>
      <c r="BZ526" s="4">
        <v>0.1201</v>
      </c>
      <c r="CA526" s="4">
        <v>0.13300000000000001</v>
      </c>
      <c r="CB526" s="4">
        <v>0.13189999999999999</v>
      </c>
      <c r="CC526" s="4">
        <v>0.1323</v>
      </c>
      <c r="CD526" s="4">
        <v>0.13439999999999999</v>
      </c>
      <c r="CE526" s="4">
        <v>0.13919999999999999</v>
      </c>
      <c r="CF526" s="4">
        <v>0.1336</v>
      </c>
      <c r="CG526" s="4">
        <v>0.12139999999999999</v>
      </c>
      <c r="CH526" s="4">
        <v>0.10680000000000001</v>
      </c>
      <c r="CI526" s="4">
        <v>0.11609999999999999</v>
      </c>
      <c r="CJ526" s="4">
        <v>0.10059999999999999</v>
      </c>
      <c r="CK526" s="4">
        <v>9.3399999999999997E-2</v>
      </c>
      <c r="CL526" s="4">
        <v>6.9099999999999995E-2</v>
      </c>
      <c r="CM526" s="4">
        <v>9.4399999999999998E-2</v>
      </c>
      <c r="CN526" s="4">
        <v>8.8099999999999998E-2</v>
      </c>
      <c r="CO526" s="4">
        <v>9.2999999999999999E-2</v>
      </c>
      <c r="CP526" s="4">
        <v>0.1308</v>
      </c>
      <c r="CQ526" s="4">
        <v>4.7199999999999999E-2</v>
      </c>
      <c r="CR526" s="4">
        <v>9.4299999999999995E-2</v>
      </c>
      <c r="CS526" s="4">
        <v>9.4299999999999995E-2</v>
      </c>
      <c r="CT526" s="4">
        <v>8.4599999999999995E-2</v>
      </c>
      <c r="CU526" s="4">
        <v>0.1578</v>
      </c>
      <c r="CV526" s="4">
        <v>3.3799999999999997E-2</v>
      </c>
      <c r="CW526" s="4">
        <v>7.5399999999999995E-2</v>
      </c>
      <c r="CX526" s="4">
        <v>7.7499999999999999E-2</v>
      </c>
      <c r="CY526" s="4">
        <v>9.9699999999999997E-2</v>
      </c>
      <c r="CZ526" s="4">
        <v>0.21429999999999999</v>
      </c>
      <c r="DA526" s="4">
        <v>0.18840000000000001</v>
      </c>
      <c r="DB526" s="4">
        <v>0.17760000000000001</v>
      </c>
      <c r="DC526" s="4">
        <v>0.17879999999999999</v>
      </c>
      <c r="DD526" s="4">
        <v>0.16889999999999999</v>
      </c>
      <c r="DE526" s="4">
        <v>0.11269999999999999</v>
      </c>
      <c r="DF526" s="4">
        <v>0.35899999999999999</v>
      </c>
      <c r="DG526" s="4">
        <v>0.41760000000000003</v>
      </c>
      <c r="DH526" s="4">
        <v>0.41899999999999998</v>
      </c>
      <c r="DI526" s="4">
        <v>0.46679999999999999</v>
      </c>
      <c r="DJ526" s="4">
        <v>0.2021</v>
      </c>
      <c r="DK526" s="4">
        <v>0.2</v>
      </c>
      <c r="DL526" s="4">
        <v>0.20419999999999999</v>
      </c>
      <c r="DM526" s="4">
        <v>0.19869999999999999</v>
      </c>
      <c r="DN526" s="4">
        <v>0.2253</v>
      </c>
    </row>
    <row r="527" spans="1:118" x14ac:dyDescent="0.45">
      <c r="A527" s="2" t="s">
        <v>42</v>
      </c>
      <c r="B527" t="s">
        <v>62</v>
      </c>
      <c r="C527" s="4">
        <v>0.02</v>
      </c>
      <c r="D527" s="4">
        <v>2.1000000000000001E-2</v>
      </c>
      <c r="E527" s="4">
        <v>2.1999999999999999E-2</v>
      </c>
      <c r="F527" s="4">
        <v>1.4999999999999999E-2</v>
      </c>
      <c r="G527" s="4">
        <v>1.2E-2</v>
      </c>
      <c r="H527" s="4">
        <v>1.2999999999999999E-2</v>
      </c>
      <c r="I527" s="4">
        <v>1.2E-2</v>
      </c>
      <c r="J527" s="4">
        <v>1.2999999999999999E-2</v>
      </c>
      <c r="K527" s="4">
        <v>1.2E-2</v>
      </c>
      <c r="L527" s="4">
        <v>1.0999999999999999E-2</v>
      </c>
      <c r="M527" s="4">
        <v>1.2E-2</v>
      </c>
      <c r="N527" s="4">
        <v>1.2999999999999999E-2</v>
      </c>
      <c r="O527" s="4">
        <v>1.4999999999999999E-2</v>
      </c>
      <c r="P527" s="4">
        <v>1.7999999999999999E-2</v>
      </c>
      <c r="Q527" s="4">
        <v>1.4E-2</v>
      </c>
      <c r="R527" s="4">
        <v>1.6E-2</v>
      </c>
      <c r="S527" s="4">
        <v>1.6E-2</v>
      </c>
      <c r="T527" s="4">
        <v>1.7000000000000001E-2</v>
      </c>
      <c r="U527" s="4">
        <v>1.6E-2</v>
      </c>
      <c r="V527" s="4">
        <v>1.4999999999999999E-2</v>
      </c>
      <c r="W527" s="4">
        <v>1.2999999999999999E-2</v>
      </c>
      <c r="X527" s="4">
        <v>1.4999999999999999E-2</v>
      </c>
      <c r="Y527" s="4">
        <v>1.4E-2</v>
      </c>
      <c r="Z527" s="4">
        <v>1.4999999999999999E-2</v>
      </c>
      <c r="AA527" s="4">
        <v>1.4E-2</v>
      </c>
      <c r="AB527" s="4">
        <v>1.2E-2</v>
      </c>
      <c r="AC527" s="4">
        <v>1.2999999999999999E-2</v>
      </c>
      <c r="AD527" s="4">
        <v>1.2999999999999999E-2</v>
      </c>
      <c r="AE527" s="4">
        <v>1.2E-2</v>
      </c>
      <c r="AF527" s="4">
        <v>1.2999999999999999E-2</v>
      </c>
      <c r="AG527" s="4">
        <v>1.0999999999999999E-2</v>
      </c>
      <c r="AH527" s="4">
        <v>1.2E-2</v>
      </c>
      <c r="AI527" s="4">
        <v>1.0999999999999999E-2</v>
      </c>
      <c r="AJ527" s="4">
        <v>1.0999999999999999E-2</v>
      </c>
      <c r="AK527" s="4">
        <v>1.2E-2</v>
      </c>
      <c r="AL527" s="4">
        <v>1.2999999999999999E-2</v>
      </c>
      <c r="AM527" s="4">
        <v>1.2E-2</v>
      </c>
      <c r="AN527" s="4">
        <v>1.2999999999999999E-2</v>
      </c>
      <c r="AO527" s="4">
        <v>1.2999999999999999E-2</v>
      </c>
      <c r="AP527" s="4">
        <v>1.2999999999999999E-2</v>
      </c>
      <c r="AQ527" s="4">
        <v>1.2999999999999999E-2</v>
      </c>
      <c r="AR527" s="4">
        <v>1.2E-2</v>
      </c>
      <c r="AS527" s="4">
        <v>1.4E-2</v>
      </c>
      <c r="AT527" s="4">
        <v>1.4E-2</v>
      </c>
      <c r="AU527" s="4">
        <v>1.2999999999999999E-2</v>
      </c>
      <c r="AV527" s="4">
        <v>1.4E-2</v>
      </c>
      <c r="AW527" s="4">
        <v>1.4E-2</v>
      </c>
      <c r="AX527" s="4">
        <v>1.4999999999999999E-2</v>
      </c>
      <c r="AY527" s="4">
        <v>1.4999999999999999E-2</v>
      </c>
      <c r="AZ527" s="4">
        <v>1.7999999999999999E-2</v>
      </c>
      <c r="BA527" s="4">
        <v>1.9E-2</v>
      </c>
      <c r="BB527" s="4">
        <v>1.4999999999999999E-2</v>
      </c>
      <c r="BC527" s="4">
        <v>1.6E-2</v>
      </c>
      <c r="BD527" s="4">
        <v>0.02</v>
      </c>
      <c r="BE527" s="4">
        <v>2.3E-2</v>
      </c>
      <c r="BF527" s="4">
        <v>0.02</v>
      </c>
      <c r="BG527" s="4">
        <v>0.02</v>
      </c>
      <c r="BH527" s="4">
        <v>1.9E-2</v>
      </c>
      <c r="BI527" s="4">
        <v>2.1000000000000001E-2</v>
      </c>
      <c r="BJ527" s="4">
        <v>0.02</v>
      </c>
      <c r="BK527" s="4">
        <v>0.155</v>
      </c>
      <c r="BL527" s="4">
        <v>0.14199999999999999</v>
      </c>
      <c r="BM527" s="4">
        <v>0.13200000000000001</v>
      </c>
      <c r="BN527" s="4">
        <v>0.129</v>
      </c>
      <c r="BO527" s="4">
        <v>8.5000000000000006E-2</v>
      </c>
      <c r="BP527" s="4">
        <v>8.6999999999999994E-2</v>
      </c>
      <c r="BQ527" s="4">
        <v>9.0999999999999998E-2</v>
      </c>
      <c r="BR527" s="4">
        <v>9.4E-2</v>
      </c>
      <c r="BS527" s="4">
        <v>9.7000000000000003E-2</v>
      </c>
      <c r="BT527" s="4">
        <v>8.6999999999999994E-2</v>
      </c>
      <c r="BU527" s="4">
        <v>8.2000000000000003E-2</v>
      </c>
      <c r="BV527" s="4">
        <v>7.1999999999999995E-2</v>
      </c>
      <c r="BW527" s="4">
        <v>4.4999999999999998E-2</v>
      </c>
      <c r="BX527" s="4">
        <v>4.9000000000000002E-2</v>
      </c>
      <c r="BY527" s="4">
        <v>4.8000000000000001E-2</v>
      </c>
      <c r="BZ527" s="4">
        <v>5.0999999999999997E-2</v>
      </c>
      <c r="CA527" s="4">
        <v>1.4E-2</v>
      </c>
      <c r="CB527" s="4">
        <v>1.4E-2</v>
      </c>
      <c r="CC527" s="4">
        <v>1.4E-2</v>
      </c>
      <c r="CD527" s="4">
        <v>1.4E-2</v>
      </c>
      <c r="CE527" s="4">
        <v>4.4999999999999998E-2</v>
      </c>
      <c r="CF527" s="4">
        <v>4.1000000000000002E-2</v>
      </c>
      <c r="CG527" s="4">
        <v>0.04</v>
      </c>
      <c r="CH527" s="4">
        <v>4.1000000000000002E-2</v>
      </c>
      <c r="CI527" s="4">
        <v>4.3999999999999997E-2</v>
      </c>
      <c r="CJ527" s="4">
        <v>4.7E-2</v>
      </c>
      <c r="CK527" s="4">
        <v>5.0999999999999997E-2</v>
      </c>
      <c r="CL527" s="4">
        <v>4.9000000000000002E-2</v>
      </c>
      <c r="CM527" s="4">
        <v>4.2999999999999997E-2</v>
      </c>
      <c r="CN527" s="4">
        <v>4.1000000000000002E-2</v>
      </c>
      <c r="CO527" s="4">
        <v>3.9E-2</v>
      </c>
      <c r="CP527" s="4">
        <v>3.3000000000000002E-2</v>
      </c>
      <c r="CQ527" s="4">
        <v>4.2000000000000003E-2</v>
      </c>
      <c r="CR527" s="4">
        <v>0.04</v>
      </c>
      <c r="CS527" s="4">
        <v>3.4000000000000002E-2</v>
      </c>
      <c r="CT527" s="4">
        <v>3.1E-2</v>
      </c>
      <c r="CU527" s="4">
        <v>2.1000000000000001E-2</v>
      </c>
      <c r="CV527" s="4">
        <v>2.1999999999999999E-2</v>
      </c>
      <c r="CW527" s="4">
        <v>2.4E-2</v>
      </c>
      <c r="CX527" s="4">
        <v>2.3E-2</v>
      </c>
      <c r="CY527" s="4">
        <v>1.9E-2</v>
      </c>
      <c r="CZ527" s="4">
        <v>1.7999999999999999E-2</v>
      </c>
      <c r="DA527" s="4">
        <v>1.9E-2</v>
      </c>
      <c r="DB527" s="4">
        <v>0.02</v>
      </c>
      <c r="DC527" s="4">
        <v>2.7E-2</v>
      </c>
      <c r="DD527" s="4">
        <v>2.7E-2</v>
      </c>
      <c r="DE527" s="4">
        <v>2.5999999999999999E-2</v>
      </c>
      <c r="DF527" s="4">
        <v>2.9000000000000001E-2</v>
      </c>
      <c r="DG527" s="4">
        <v>6.0999999999999999E-2</v>
      </c>
      <c r="DH527" s="4">
        <v>0.06</v>
      </c>
      <c r="DI527" s="4">
        <v>5.8999999999999997E-2</v>
      </c>
      <c r="DJ527" s="4">
        <v>5.8999999999999997E-2</v>
      </c>
      <c r="DK527" s="4">
        <v>2.3E-2</v>
      </c>
      <c r="DL527" s="4">
        <v>2.1000000000000001E-2</v>
      </c>
      <c r="DM527" s="4">
        <v>0.02</v>
      </c>
      <c r="DN527" s="4">
        <v>1.7999999999999999E-2</v>
      </c>
    </row>
    <row r="528" spans="1:118" x14ac:dyDescent="0.45">
      <c r="A528" s="2" t="s">
        <v>42</v>
      </c>
      <c r="B528" t="s">
        <v>63</v>
      </c>
      <c r="D528" s="4">
        <v>0.186</v>
      </c>
      <c r="E528" s="4">
        <v>0.17499999999999999</v>
      </c>
      <c r="F528" s="4">
        <v>0</v>
      </c>
      <c r="G528" s="4">
        <v>0.157</v>
      </c>
      <c r="H528" s="4">
        <v>0.16500000000000001</v>
      </c>
      <c r="I528" s="4">
        <v>0.14299999999999999</v>
      </c>
      <c r="J528" s="4">
        <v>0.17100000000000001</v>
      </c>
      <c r="K528" s="4">
        <v>0.17599999999999999</v>
      </c>
      <c r="L528" s="4">
        <v>0.182</v>
      </c>
      <c r="M528" s="4">
        <v>0.183</v>
      </c>
      <c r="N528" s="4">
        <v>0.248</v>
      </c>
      <c r="O528" s="4">
        <v>0.16900000000000001</v>
      </c>
      <c r="P528" s="4">
        <v>0.20899999999999999</v>
      </c>
      <c r="Q528" s="4">
        <v>0.157</v>
      </c>
      <c r="R528" s="4">
        <v>0.16700000000000001</v>
      </c>
      <c r="S528" s="4">
        <v>0.186</v>
      </c>
      <c r="T528" s="4">
        <v>0.21199999999999999</v>
      </c>
      <c r="U528" s="4">
        <v>0.20899999999999999</v>
      </c>
      <c r="V528" s="4">
        <v>0.19700000000000001</v>
      </c>
      <c r="W528" s="4">
        <v>0.187</v>
      </c>
      <c r="X528" s="4">
        <v>0.20300000000000001</v>
      </c>
      <c r="Y528" s="4">
        <v>0.19</v>
      </c>
      <c r="Z528" s="4">
        <v>0.2</v>
      </c>
      <c r="AA528" s="4">
        <v>0.20200000000000001</v>
      </c>
      <c r="AB528" s="4">
        <v>0.17399999999999999</v>
      </c>
      <c r="AC528" s="4">
        <v>0.17199999999999999</v>
      </c>
      <c r="AD528" s="4">
        <v>0.32100000000000001</v>
      </c>
      <c r="AE528" s="4">
        <v>0.161</v>
      </c>
      <c r="AF528" s="4">
        <v>0.155</v>
      </c>
      <c r="AG528" s="4">
        <v>0.16400000000000001</v>
      </c>
      <c r="AH528" s="4">
        <v>9.9000000000000005E-2</v>
      </c>
      <c r="AI528" s="4">
        <v>0.17199999999999999</v>
      </c>
      <c r="AJ528" s="4">
        <v>0.16400000000000001</v>
      </c>
      <c r="AK528" s="4">
        <v>0.17799999999999999</v>
      </c>
      <c r="AL528" s="4">
        <v>0.39400000000000002</v>
      </c>
      <c r="AM528" s="4">
        <v>0.12</v>
      </c>
      <c r="AN528" s="4">
        <v>0.122</v>
      </c>
      <c r="AO528" s="4">
        <v>0.11899999999999999</v>
      </c>
      <c r="AP528" s="4">
        <v>0.16200000000000001</v>
      </c>
      <c r="AQ528" s="4">
        <v>0.23599999999999999</v>
      </c>
      <c r="AR528" s="4">
        <v>0.17</v>
      </c>
      <c r="AS528" s="4">
        <v>0.20899999999999999</v>
      </c>
      <c r="AT528" s="4">
        <v>0.153</v>
      </c>
      <c r="AU528" s="4">
        <v>8.8999999999999996E-2</v>
      </c>
      <c r="AV528" s="4">
        <v>0.14799999999999999</v>
      </c>
      <c r="AW528" s="4">
        <v>0.105</v>
      </c>
      <c r="AX528" s="4">
        <v>8.4000000000000005E-2</v>
      </c>
      <c r="AY528" s="4">
        <v>0.16300000000000001</v>
      </c>
      <c r="AZ528" s="4">
        <v>0.19800000000000001</v>
      </c>
      <c r="BA528" s="4">
        <v>0.13900000000000001</v>
      </c>
      <c r="BB528" s="4">
        <v>0.625</v>
      </c>
      <c r="BC528" s="4">
        <v>0.89700000000000002</v>
      </c>
      <c r="BD528" s="4">
        <v>-3.25</v>
      </c>
      <c r="BE528" s="4">
        <v>0.17100000000000001</v>
      </c>
      <c r="BF528" s="4">
        <v>0.189</v>
      </c>
      <c r="BG528" s="4">
        <v>0.19700000000000001</v>
      </c>
      <c r="BH528" s="4">
        <v>0.246</v>
      </c>
      <c r="BI528" s="4">
        <v>0.17499999999999999</v>
      </c>
      <c r="BJ528" s="4">
        <v>0.216</v>
      </c>
      <c r="BK528" s="4">
        <v>3.7189999999999999</v>
      </c>
      <c r="BL528" s="4">
        <v>0.22</v>
      </c>
      <c r="BM528" s="4">
        <v>0.14099999999999999</v>
      </c>
      <c r="BN528" s="4">
        <v>0.26300000000000001</v>
      </c>
      <c r="BO528" s="4">
        <v>3.7589999999999999</v>
      </c>
      <c r="BP528" s="4">
        <v>0.22700000000000001</v>
      </c>
      <c r="BQ528" s="4">
        <v>0.27400000000000002</v>
      </c>
      <c r="BR528" s="4">
        <v>0.26700000000000002</v>
      </c>
      <c r="BS528" s="4">
        <v>4.4710000000000001</v>
      </c>
      <c r="BT528" s="4">
        <v>0.27600000000000002</v>
      </c>
      <c r="BU528" s="4">
        <v>0.24299999999999999</v>
      </c>
      <c r="BV528" s="4">
        <v>0.193</v>
      </c>
      <c r="BW528" s="4">
        <v>2.1269999999999998</v>
      </c>
      <c r="BX528" s="4">
        <v>0.254</v>
      </c>
      <c r="BY528" s="4">
        <v>0.217</v>
      </c>
      <c r="BZ528" s="4">
        <v>0.23400000000000001</v>
      </c>
      <c r="CA528" s="4">
        <v>0.20499999999999999</v>
      </c>
      <c r="CB528" s="4">
        <v>0.254</v>
      </c>
      <c r="CC528" s="4">
        <v>0.221</v>
      </c>
      <c r="CD528" s="4">
        <v>0.22900000000000001</v>
      </c>
      <c r="CE528" s="4">
        <v>2.8079999999999998</v>
      </c>
      <c r="CF528" s="4">
        <v>0.26400000000000001</v>
      </c>
      <c r="CG528" s="4">
        <v>0.29899999999999999</v>
      </c>
      <c r="CH528" s="4">
        <v>0.39200000000000002</v>
      </c>
      <c r="CI528" s="4">
        <v>3.0139999999999998</v>
      </c>
      <c r="CJ528" s="4">
        <v>0.44400000000000001</v>
      </c>
      <c r="CK528" s="4">
        <v>0.35</v>
      </c>
      <c r="CL528" s="4">
        <v>5.25</v>
      </c>
      <c r="CM528" s="4">
        <v>1.508</v>
      </c>
      <c r="CN528" s="4">
        <v>0.75</v>
      </c>
      <c r="CO528" s="4">
        <v>0.29299999999999998</v>
      </c>
      <c r="CP528" s="4">
        <v>0.247</v>
      </c>
      <c r="CQ528" s="4">
        <v>-4.8259999999999996</v>
      </c>
      <c r="CR528" s="4">
        <v>0.15</v>
      </c>
      <c r="CS528" s="4">
        <v>0.253</v>
      </c>
      <c r="CT528" s="4">
        <v>0.31900000000000001</v>
      </c>
      <c r="CU528" s="4">
        <v>1.034</v>
      </c>
      <c r="CV528" s="4">
        <v>-0.16900000000000001</v>
      </c>
      <c r="CW528" s="4">
        <v>0.11700000000000001</v>
      </c>
      <c r="CX528" s="4">
        <v>0.255</v>
      </c>
      <c r="CY528" s="4">
        <v>0.66700000000000004</v>
      </c>
      <c r="CZ528" s="4">
        <v>0.14799999999999999</v>
      </c>
      <c r="DA528" s="4">
        <v>0.13800000000000001</v>
      </c>
      <c r="DB528" s="4">
        <v>0.38500000000000001</v>
      </c>
      <c r="DC528" s="4">
        <v>1.0660000000000001</v>
      </c>
      <c r="DD528" s="4">
        <v>0.23599999999999999</v>
      </c>
      <c r="DE528" s="4">
        <v>-5.2</v>
      </c>
      <c r="DF528" s="4">
        <v>2.7E-2</v>
      </c>
      <c r="DG528" s="4">
        <v>3.3769999999999998</v>
      </c>
      <c r="DH528" s="4">
        <v>0.12</v>
      </c>
      <c r="DI528" s="4">
        <v>0.159</v>
      </c>
      <c r="DJ528" s="4">
        <v>0.9</v>
      </c>
      <c r="DK528" s="4">
        <v>0.90400000000000003</v>
      </c>
      <c r="DL528" s="4">
        <v>9.6000000000000002E-2</v>
      </c>
      <c r="DM528" s="4">
        <v>0</v>
      </c>
      <c r="DN528" s="4">
        <v>0.13900000000000001</v>
      </c>
    </row>
    <row r="529" spans="1:118" x14ac:dyDescent="0.45">
      <c r="A529" s="2" t="s">
        <v>42</v>
      </c>
      <c r="B529" t="s">
        <v>60</v>
      </c>
      <c r="G529" s="4">
        <v>1E-3</v>
      </c>
      <c r="H529" s="4">
        <v>1.6199999999999999E-2</v>
      </c>
      <c r="I529" s="4">
        <v>2.7E-2</v>
      </c>
      <c r="J529" s="4">
        <v>2.4199999999999999E-2</v>
      </c>
      <c r="K529" s="4">
        <v>6.1800000000000001E-2</v>
      </c>
      <c r="L529" s="4">
        <v>9.0999999999999998E-2</v>
      </c>
      <c r="M529" s="4">
        <v>9.6699999999999994E-2</v>
      </c>
      <c r="N529" s="4">
        <v>0.1014</v>
      </c>
      <c r="O529" s="4">
        <v>0.1215</v>
      </c>
      <c r="P529" s="4">
        <v>3.1099999999999999E-2</v>
      </c>
      <c r="Q529" s="4">
        <v>3.7199999999999997E-2</v>
      </c>
      <c r="R529" s="4">
        <v>4.48E-2</v>
      </c>
      <c r="S529" s="4">
        <v>-3.8999999999999998E-3</v>
      </c>
      <c r="T529" s="4">
        <v>5.1700000000000003E-2</v>
      </c>
      <c r="U529" s="4">
        <v>3.4700000000000002E-2</v>
      </c>
      <c r="V529" s="4">
        <v>1.7299999999999999E-2</v>
      </c>
      <c r="W529" s="4">
        <v>3.3E-3</v>
      </c>
      <c r="X529" s="4">
        <v>-6.8999999999999999E-3</v>
      </c>
      <c r="Y529" s="4">
        <v>-8.3000000000000001E-3</v>
      </c>
      <c r="Z529" s="4">
        <v>-6.6E-3</v>
      </c>
      <c r="AA529" s="4">
        <v>-2E-3</v>
      </c>
      <c r="AB529" s="4">
        <v>-1.67E-2</v>
      </c>
      <c r="AC529" s="4">
        <v>-2.41E-2</v>
      </c>
      <c r="AD529" s="4">
        <v>-2.1600000000000001E-2</v>
      </c>
      <c r="AE529" s="4">
        <v>-2.5399999999999999E-2</v>
      </c>
      <c r="AF529" s="4">
        <v>-0.26079999999999998</v>
      </c>
      <c r="AG529" s="4">
        <v>-0.26119999999999999</v>
      </c>
      <c r="AH529" s="4">
        <v>-0.26650000000000001</v>
      </c>
      <c r="AI529" s="4">
        <v>-0.26</v>
      </c>
      <c r="AJ529" s="4">
        <v>-1.8100000000000002E-2</v>
      </c>
      <c r="AK529" s="4">
        <v>-8.8000000000000005E-3</v>
      </c>
      <c r="AL529" s="4">
        <v>-5.4999999999999997E-3</v>
      </c>
      <c r="AM529" s="4">
        <v>-9.5999999999999992E-3</v>
      </c>
      <c r="AN529" s="4">
        <v>-3.5999999999999999E-3</v>
      </c>
      <c r="AO529" s="4">
        <v>-9.2999999999999992E-3</v>
      </c>
      <c r="AP529" s="4">
        <v>-1.0800000000000001E-2</v>
      </c>
      <c r="AQ529" s="4">
        <v>-8.8999999999999999E-3</v>
      </c>
      <c r="AR529" s="4">
        <v>-7.1000000000000004E-3</v>
      </c>
      <c r="AS529" s="4">
        <v>1.95E-2</v>
      </c>
      <c r="AT529" s="4">
        <v>4.6100000000000002E-2</v>
      </c>
      <c r="AU529" s="4">
        <v>2.86E-2</v>
      </c>
      <c r="AV529" s="4">
        <v>6.4299999999999996E-2</v>
      </c>
      <c r="AW529" s="4">
        <v>5.11E-2</v>
      </c>
      <c r="AX529" s="4">
        <v>4.3900000000000002E-2</v>
      </c>
      <c r="AY529" s="4">
        <v>5.8099999999999999E-2</v>
      </c>
      <c r="AZ529" s="4">
        <v>9.8000000000000004E-2</v>
      </c>
      <c r="BA529" s="4">
        <v>0.1079</v>
      </c>
      <c r="BB529" s="4">
        <v>9.7799999999999998E-2</v>
      </c>
      <c r="BC529" s="4">
        <v>9.2899999999999996E-2</v>
      </c>
      <c r="BD529" s="4">
        <v>3.2500000000000001E-2</v>
      </c>
      <c r="BE529" s="4">
        <v>4.0000000000000001E-3</v>
      </c>
      <c r="BF529" s="4">
        <v>-4.1999999999999997E-3</v>
      </c>
      <c r="BG529" s="4">
        <v>5.4000000000000003E-3</v>
      </c>
      <c r="BH529" s="4">
        <v>8.6E-3</v>
      </c>
      <c r="BI529" s="4">
        <v>2.29E-2</v>
      </c>
      <c r="BJ529" s="4">
        <v>3.1199999999999999E-2</v>
      </c>
      <c r="BK529" s="4">
        <v>2.2499999999999999E-2</v>
      </c>
      <c r="BL529" s="4">
        <v>4.1000000000000003E-3</v>
      </c>
      <c r="BM529" s="4">
        <v>-5.1000000000000004E-3</v>
      </c>
      <c r="BN529" s="4">
        <v>-1.1599999999999999E-2</v>
      </c>
      <c r="BO529" s="4">
        <v>-9.1000000000000004E-3</v>
      </c>
      <c r="BP529" s="4">
        <v>-1.14E-2</v>
      </c>
      <c r="BQ529" s="4">
        <v>-8.5000000000000006E-3</v>
      </c>
      <c r="BR529" s="4">
        <v>-8.6E-3</v>
      </c>
      <c r="BS529" s="4">
        <v>-1.5299999999999999E-2</v>
      </c>
      <c r="BT529" s="4">
        <v>-4.4000000000000003E-3</v>
      </c>
      <c r="BU529" s="4">
        <v>-7.3000000000000001E-3</v>
      </c>
      <c r="BV529" s="4">
        <v>-1.18E-2</v>
      </c>
      <c r="BW529" s="4">
        <v>-1.24E-2</v>
      </c>
      <c r="BX529" s="4">
        <v>-9.9000000000000008E-3</v>
      </c>
      <c r="BY529" s="4">
        <v>-8.0000000000000002E-3</v>
      </c>
      <c r="BZ529" s="4">
        <v>-3.8E-3</v>
      </c>
      <c r="CA529" s="4">
        <v>5.5999999999999999E-3</v>
      </c>
      <c r="CB529" s="4">
        <v>-7.3000000000000001E-3</v>
      </c>
      <c r="CC529" s="4">
        <v>-7.6E-3</v>
      </c>
      <c r="CD529" s="4">
        <v>-1.01E-2</v>
      </c>
      <c r="CE529" s="4">
        <v>-7.1000000000000004E-3</v>
      </c>
      <c r="CF529" s="4">
        <v>-8.3999999999999995E-3</v>
      </c>
      <c r="CG529" s="4">
        <v>-9.1999999999999998E-3</v>
      </c>
      <c r="CH529" s="4">
        <v>-7.7000000000000002E-3</v>
      </c>
      <c r="CI529" s="4">
        <v>-6.7999999999999996E-3</v>
      </c>
      <c r="CJ529" s="4">
        <v>-3.2000000000000002E-3</v>
      </c>
      <c r="CK529" s="4">
        <v>-2.2000000000000001E-3</v>
      </c>
      <c r="CL529" s="4">
        <v>-5.0000000000000001E-4</v>
      </c>
      <c r="CM529" s="4">
        <v>-4.0000000000000002E-4</v>
      </c>
      <c r="CN529" s="4">
        <v>-3.3E-3</v>
      </c>
      <c r="CO529" s="4">
        <v>-5.0000000000000001E-3</v>
      </c>
      <c r="CP529" s="4">
        <v>-9.4999999999999998E-3</v>
      </c>
      <c r="CQ529" s="4">
        <v>-1.37E-2</v>
      </c>
      <c r="CR529" s="4">
        <v>-5.3E-3</v>
      </c>
      <c r="CS529" s="4">
        <v>-1.0699999999999999E-2</v>
      </c>
      <c r="CT529" s="4">
        <v>-9.1000000000000004E-3</v>
      </c>
      <c r="CU529" s="4">
        <v>-8.6999999999999994E-3</v>
      </c>
      <c r="CV529" s="4">
        <v>-6.9999999999999999E-4</v>
      </c>
      <c r="CW529" s="4">
        <v>-1.1999999999999999E-3</v>
      </c>
      <c r="CX529" s="4">
        <v>-1.6999999999999999E-3</v>
      </c>
      <c r="CY529" s="4">
        <v>-8.0000000000000004E-4</v>
      </c>
      <c r="CZ529" s="4">
        <v>-1.6799999999999999E-2</v>
      </c>
      <c r="DA529" s="4">
        <v>-9.7000000000000003E-3</v>
      </c>
      <c r="DB529" s="4">
        <v>-5.7999999999999996E-3</v>
      </c>
      <c r="DC529" s="4">
        <v>-4.7999999999999996E-3</v>
      </c>
      <c r="DD529" s="4">
        <v>-8.9999999999999998E-4</v>
      </c>
      <c r="DE529" s="4">
        <v>7.9000000000000008E-3</v>
      </c>
      <c r="DF529" s="4">
        <v>-1.9E-3</v>
      </c>
      <c r="DG529" s="4">
        <v>-3.2000000000000002E-3</v>
      </c>
      <c r="DH529" s="4">
        <v>-7.0000000000000001E-3</v>
      </c>
      <c r="DI529" s="4">
        <v>-1.52E-2</v>
      </c>
      <c r="DJ529" s="4">
        <v>-6.3E-3</v>
      </c>
      <c r="DK529" s="4">
        <v>-5.5999999999999999E-3</v>
      </c>
      <c r="DL529" s="4">
        <v>-2.8E-3</v>
      </c>
      <c r="DM529" s="4">
        <v>-2.8999999999999998E-3</v>
      </c>
      <c r="DN529" s="4">
        <v>-3.3999999999999998E-3</v>
      </c>
    </row>
    <row r="530" spans="1:118" x14ac:dyDescent="0.45">
      <c r="A530" s="2" t="s">
        <v>42</v>
      </c>
      <c r="B530" t="s">
        <v>61</v>
      </c>
      <c r="C530" s="4">
        <v>0.02</v>
      </c>
      <c r="D530" s="4">
        <v>2.1000000000000001E-2</v>
      </c>
      <c r="E530" s="4">
        <v>2.1999999999999999E-2</v>
      </c>
      <c r="F530" s="4">
        <v>1.4999999999999999E-2</v>
      </c>
      <c r="G530" s="4">
        <v>1.2999999999999999E-2</v>
      </c>
      <c r="H530" s="4">
        <v>2.92E-2</v>
      </c>
      <c r="I530" s="4">
        <v>3.9E-2</v>
      </c>
      <c r="J530" s="4">
        <v>3.7199999999999997E-2</v>
      </c>
      <c r="K530" s="4">
        <v>7.3800000000000004E-2</v>
      </c>
      <c r="L530" s="4">
        <v>0.10199999999999999</v>
      </c>
      <c r="M530" s="4">
        <v>0.1087</v>
      </c>
      <c r="N530" s="4">
        <v>0.1144</v>
      </c>
      <c r="O530" s="4">
        <v>0.13650000000000001</v>
      </c>
      <c r="P530" s="4">
        <v>4.9099999999999998E-2</v>
      </c>
      <c r="Q530" s="4">
        <v>5.1200000000000002E-2</v>
      </c>
      <c r="R530" s="4">
        <v>6.08E-2</v>
      </c>
      <c r="S530" s="4">
        <v>1.21E-2</v>
      </c>
      <c r="T530" s="4">
        <v>6.8699999999999997E-2</v>
      </c>
      <c r="U530" s="4">
        <v>5.0700000000000002E-2</v>
      </c>
      <c r="V530" s="4">
        <v>3.2300000000000002E-2</v>
      </c>
      <c r="W530" s="4">
        <v>1.6299999999999999E-2</v>
      </c>
      <c r="X530" s="4">
        <v>8.0999999999999996E-3</v>
      </c>
      <c r="Y530" s="4">
        <v>5.7000000000000002E-3</v>
      </c>
      <c r="Z530" s="4">
        <v>8.3999999999999995E-3</v>
      </c>
      <c r="AA530" s="4">
        <v>1.2E-2</v>
      </c>
      <c r="AB530" s="4">
        <v>-4.7000000000000002E-3</v>
      </c>
      <c r="AC530" s="4">
        <v>-1.11E-2</v>
      </c>
      <c r="AD530" s="4">
        <v>-8.6E-3</v>
      </c>
      <c r="AE530" s="4">
        <v>-1.34E-2</v>
      </c>
      <c r="AF530" s="4">
        <v>-0.24779999999999999</v>
      </c>
      <c r="AG530" s="4">
        <v>-0.25019999999999998</v>
      </c>
      <c r="AH530" s="4">
        <v>-0.2545</v>
      </c>
      <c r="AI530" s="4">
        <v>-0.249</v>
      </c>
      <c r="AJ530" s="4">
        <v>-7.1000000000000004E-3</v>
      </c>
      <c r="AK530" s="4">
        <v>3.2000000000000002E-3</v>
      </c>
      <c r="AL530" s="4">
        <v>7.4999999999999997E-3</v>
      </c>
      <c r="AM530" s="4">
        <v>2.3999999999999998E-3</v>
      </c>
      <c r="AN530" s="4">
        <v>9.4000000000000004E-3</v>
      </c>
      <c r="AO530" s="4">
        <v>3.7000000000000002E-3</v>
      </c>
      <c r="AP530" s="4">
        <v>2.2000000000000001E-3</v>
      </c>
      <c r="AQ530" s="4">
        <v>4.1000000000000003E-3</v>
      </c>
      <c r="AR530" s="4">
        <v>4.8999999999999998E-3</v>
      </c>
      <c r="AS530" s="4">
        <v>3.3500000000000002E-2</v>
      </c>
      <c r="AT530" s="4">
        <v>6.0100000000000001E-2</v>
      </c>
      <c r="AU530" s="4">
        <v>4.1599999999999998E-2</v>
      </c>
      <c r="AV530" s="4">
        <v>7.8299999999999995E-2</v>
      </c>
      <c r="AW530" s="4">
        <v>6.5100000000000005E-2</v>
      </c>
      <c r="AX530" s="4">
        <v>5.8900000000000001E-2</v>
      </c>
      <c r="AY530" s="4">
        <v>7.3099999999999998E-2</v>
      </c>
      <c r="AZ530" s="4">
        <v>0.11600000000000001</v>
      </c>
      <c r="BA530" s="4">
        <v>0.12690000000000001</v>
      </c>
      <c r="BB530" s="4">
        <v>0.1128</v>
      </c>
      <c r="BC530" s="4">
        <v>0.1089</v>
      </c>
      <c r="BD530" s="4">
        <v>5.2499999999999998E-2</v>
      </c>
      <c r="BE530" s="4">
        <v>2.7E-2</v>
      </c>
      <c r="BF530" s="4">
        <v>1.5800000000000002E-2</v>
      </c>
      <c r="BG530" s="4">
        <v>2.5399999999999999E-2</v>
      </c>
      <c r="BH530" s="4">
        <v>2.76E-2</v>
      </c>
      <c r="BI530" s="4">
        <v>4.3900000000000002E-2</v>
      </c>
      <c r="BJ530" s="4">
        <v>5.1200000000000002E-2</v>
      </c>
      <c r="BK530" s="4">
        <v>0.17749999999999999</v>
      </c>
      <c r="BL530" s="4">
        <v>0.14610000000000001</v>
      </c>
      <c r="BM530" s="4">
        <v>0.12690000000000001</v>
      </c>
      <c r="BN530" s="4">
        <v>0.1174</v>
      </c>
      <c r="BO530" s="4">
        <v>7.5899999999999995E-2</v>
      </c>
      <c r="BP530" s="4">
        <v>7.5600000000000001E-2</v>
      </c>
      <c r="BQ530" s="4">
        <v>8.2500000000000004E-2</v>
      </c>
      <c r="BR530" s="4">
        <v>8.5400000000000004E-2</v>
      </c>
      <c r="BS530" s="4">
        <v>8.1699999999999995E-2</v>
      </c>
      <c r="BT530" s="4">
        <v>8.2600000000000007E-2</v>
      </c>
      <c r="BU530" s="4">
        <v>7.4700000000000003E-2</v>
      </c>
      <c r="BV530" s="4">
        <v>6.0199999999999997E-2</v>
      </c>
      <c r="BW530" s="4">
        <v>3.2599999999999997E-2</v>
      </c>
      <c r="BX530" s="4">
        <v>3.9100000000000003E-2</v>
      </c>
      <c r="BY530" s="4">
        <v>0.04</v>
      </c>
      <c r="BZ530" s="4">
        <v>4.7199999999999999E-2</v>
      </c>
      <c r="CA530" s="4">
        <v>1.9599999999999999E-2</v>
      </c>
      <c r="CB530" s="4">
        <v>6.7000000000000002E-3</v>
      </c>
      <c r="CC530" s="4">
        <v>6.4000000000000003E-3</v>
      </c>
      <c r="CD530" s="4">
        <v>3.8999999999999998E-3</v>
      </c>
      <c r="CE530" s="4">
        <v>3.7900000000000003E-2</v>
      </c>
      <c r="CF530" s="4">
        <v>3.2599999999999997E-2</v>
      </c>
      <c r="CG530" s="4">
        <v>3.0800000000000001E-2</v>
      </c>
      <c r="CH530" s="4">
        <v>3.3300000000000003E-2</v>
      </c>
      <c r="CI530" s="4">
        <v>3.7199999999999997E-2</v>
      </c>
      <c r="CJ530" s="4">
        <v>4.3799999999999999E-2</v>
      </c>
      <c r="CK530" s="4">
        <v>4.8800000000000003E-2</v>
      </c>
      <c r="CL530" s="4">
        <v>4.8500000000000001E-2</v>
      </c>
      <c r="CM530" s="4">
        <v>4.2599999999999999E-2</v>
      </c>
      <c r="CN530" s="4">
        <v>3.7699999999999997E-2</v>
      </c>
      <c r="CO530" s="4">
        <v>3.4000000000000002E-2</v>
      </c>
      <c r="CP530" s="4">
        <v>2.35E-2</v>
      </c>
      <c r="CQ530" s="4">
        <v>2.8299999999999999E-2</v>
      </c>
      <c r="CR530" s="4">
        <v>3.4700000000000002E-2</v>
      </c>
      <c r="CS530" s="4">
        <v>2.3300000000000001E-2</v>
      </c>
      <c r="CT530" s="4">
        <v>2.1899999999999999E-2</v>
      </c>
      <c r="CU530" s="4">
        <v>1.23E-2</v>
      </c>
      <c r="CV530" s="4">
        <v>2.1299999999999999E-2</v>
      </c>
      <c r="CW530" s="4">
        <v>2.2800000000000001E-2</v>
      </c>
      <c r="CX530" s="4">
        <v>2.1299999999999999E-2</v>
      </c>
      <c r="CY530" s="4">
        <v>1.8200000000000001E-2</v>
      </c>
      <c r="CZ530" s="4">
        <v>1.1999999999999999E-3</v>
      </c>
      <c r="DA530" s="4">
        <v>9.2999999999999992E-3</v>
      </c>
      <c r="DB530" s="4">
        <v>1.4200000000000001E-2</v>
      </c>
      <c r="DC530" s="4">
        <v>2.2200000000000001E-2</v>
      </c>
      <c r="DD530" s="4">
        <v>2.6100000000000002E-2</v>
      </c>
      <c r="DE530" s="4">
        <v>3.39E-2</v>
      </c>
      <c r="DF530" s="4">
        <v>2.7099999999999999E-2</v>
      </c>
      <c r="DG530" s="4">
        <v>5.7799999999999997E-2</v>
      </c>
      <c r="DH530" s="4">
        <v>5.2999999999999999E-2</v>
      </c>
      <c r="DI530" s="4">
        <v>4.3799999999999999E-2</v>
      </c>
      <c r="DJ530" s="4">
        <v>5.2699999999999997E-2</v>
      </c>
      <c r="DK530" s="4">
        <v>1.7399999999999999E-2</v>
      </c>
      <c r="DL530" s="4">
        <v>1.8200000000000001E-2</v>
      </c>
      <c r="DM530" s="4">
        <v>1.7100000000000001E-2</v>
      </c>
      <c r="DN530" s="4">
        <v>1.46E-2</v>
      </c>
    </row>
    <row r="531" spans="1:118" x14ac:dyDescent="0.45">
      <c r="A531" s="3" t="s">
        <v>43</v>
      </c>
      <c r="B531" t="s">
        <v>49</v>
      </c>
      <c r="G531">
        <v>270.62</v>
      </c>
      <c r="H531">
        <v>284.2</v>
      </c>
      <c r="I531">
        <v>343.55</v>
      </c>
      <c r="J531">
        <v>488.44</v>
      </c>
      <c r="K531">
        <v>475.3</v>
      </c>
      <c r="L531">
        <v>537.48</v>
      </c>
      <c r="M531">
        <v>515.80999999999995</v>
      </c>
      <c r="N531">
        <v>491.61</v>
      </c>
      <c r="O531">
        <v>669.17</v>
      </c>
      <c r="P531">
        <v>618.4</v>
      </c>
      <c r="Q531">
        <v>623.51</v>
      </c>
      <c r="R531">
        <v>549.32000000000005</v>
      </c>
      <c r="S531">
        <v>451.62</v>
      </c>
      <c r="T531">
        <v>444.57</v>
      </c>
      <c r="U531">
        <v>263.07</v>
      </c>
      <c r="V531">
        <v>286.49</v>
      </c>
      <c r="W531">
        <v>375.86</v>
      </c>
      <c r="X531">
        <v>277.63</v>
      </c>
      <c r="Y531">
        <v>389.58</v>
      </c>
      <c r="Z531">
        <v>383.98</v>
      </c>
      <c r="AA531">
        <v>453.2</v>
      </c>
      <c r="AB531">
        <v>465.32</v>
      </c>
      <c r="AC531">
        <v>454.93</v>
      </c>
      <c r="AD531">
        <v>436.88</v>
      </c>
      <c r="AE531">
        <v>598.53</v>
      </c>
      <c r="AF531">
        <v>679.26</v>
      </c>
      <c r="AG531">
        <v>780.59</v>
      </c>
      <c r="AH531">
        <v>748.12</v>
      </c>
      <c r="AI531">
        <v>931.34</v>
      </c>
      <c r="AJ531">
        <v>1018.71</v>
      </c>
      <c r="AK531">
        <v>994.52</v>
      </c>
      <c r="AL531">
        <v>1021.74</v>
      </c>
      <c r="AM531">
        <v>1141.54</v>
      </c>
      <c r="AN531">
        <v>1153.58</v>
      </c>
      <c r="AO531">
        <v>1221.58</v>
      </c>
      <c r="AP531">
        <v>1372.35</v>
      </c>
      <c r="AQ531">
        <v>1511.68</v>
      </c>
      <c r="AR531">
        <v>1619.52</v>
      </c>
      <c r="AS531">
        <v>1502.92</v>
      </c>
      <c r="AT531">
        <v>1635.5</v>
      </c>
      <c r="AU531">
        <v>1657.95</v>
      </c>
      <c r="AV531">
        <v>1702.34</v>
      </c>
      <c r="AW531">
        <v>1855.81</v>
      </c>
      <c r="AX531">
        <v>1781.32</v>
      </c>
      <c r="AY531">
        <v>1794.39</v>
      </c>
      <c r="AZ531">
        <v>1733.53</v>
      </c>
      <c r="BA531">
        <v>1542.19</v>
      </c>
      <c r="BB531">
        <v>1875.55</v>
      </c>
      <c r="BC531">
        <v>1768.41</v>
      </c>
      <c r="BD531">
        <v>1554.58</v>
      </c>
      <c r="BE531">
        <v>1528.81</v>
      </c>
      <c r="BF531">
        <v>1706.7</v>
      </c>
      <c r="BG531">
        <v>1741.01</v>
      </c>
      <c r="BH531">
        <v>1897.4</v>
      </c>
      <c r="BI531">
        <v>1844.94</v>
      </c>
      <c r="BJ531">
        <v>1831.73</v>
      </c>
      <c r="BK531">
        <v>1861.73</v>
      </c>
      <c r="BL531">
        <v>1932.87</v>
      </c>
      <c r="BM531">
        <v>2140.2199999999998</v>
      </c>
      <c r="BN531">
        <v>2203.19</v>
      </c>
      <c r="BO531">
        <v>2437.36</v>
      </c>
      <c r="BP531">
        <v>2692.07</v>
      </c>
      <c r="BQ531">
        <v>2730.57</v>
      </c>
      <c r="BR531">
        <v>2773.2</v>
      </c>
      <c r="BS531">
        <v>2593.4299999999998</v>
      </c>
      <c r="BT531">
        <v>2916.64</v>
      </c>
      <c r="BU531">
        <v>3224.37</v>
      </c>
      <c r="BV531">
        <v>2786.9</v>
      </c>
      <c r="BW531">
        <v>2989.95</v>
      </c>
      <c r="BX531">
        <v>2693.48</v>
      </c>
      <c r="BY531">
        <v>2636.16</v>
      </c>
      <c r="BZ531">
        <v>2570.7800000000002</v>
      </c>
      <c r="CA531">
        <v>2581.85</v>
      </c>
      <c r="CB531">
        <v>2562.44</v>
      </c>
      <c r="CC531">
        <v>2542.21</v>
      </c>
      <c r="CD531">
        <v>2633.47</v>
      </c>
      <c r="CE531">
        <v>2579.0300000000002</v>
      </c>
      <c r="CF531">
        <v>2685.9</v>
      </c>
      <c r="CG531">
        <v>2848.57</v>
      </c>
      <c r="CH531">
        <v>2792.16</v>
      </c>
      <c r="CI531">
        <v>2992.43</v>
      </c>
      <c r="CJ531">
        <v>3208.82</v>
      </c>
      <c r="CK531">
        <v>3246.5</v>
      </c>
      <c r="CL531">
        <v>2919.04</v>
      </c>
      <c r="CM531">
        <v>3052.68</v>
      </c>
      <c r="CN531">
        <v>2595.34</v>
      </c>
      <c r="CO531">
        <v>1899.9</v>
      </c>
      <c r="CP531">
        <v>2517.41</v>
      </c>
      <c r="CQ531">
        <v>2175.48</v>
      </c>
      <c r="CR531">
        <v>1856.49</v>
      </c>
      <c r="CS531">
        <v>1940.64</v>
      </c>
      <c r="CT531">
        <v>2164.92</v>
      </c>
      <c r="CU531">
        <v>1944.02</v>
      </c>
      <c r="CV531">
        <v>1344.83</v>
      </c>
      <c r="CW531">
        <v>779.13</v>
      </c>
      <c r="CX531">
        <v>842.83</v>
      </c>
      <c r="CY531">
        <v>958.7</v>
      </c>
      <c r="CZ531">
        <v>1442.18</v>
      </c>
      <c r="DA531">
        <v>1227.44</v>
      </c>
      <c r="DB531">
        <v>1283.69</v>
      </c>
      <c r="DC531">
        <v>1365.78</v>
      </c>
      <c r="DD531">
        <v>1451.17</v>
      </c>
      <c r="DE531">
        <v>1277.1500000000001</v>
      </c>
      <c r="DF531">
        <v>1052.81</v>
      </c>
      <c r="DG531">
        <v>942.74</v>
      </c>
      <c r="DH531">
        <v>997.26</v>
      </c>
      <c r="DI531">
        <v>815.28</v>
      </c>
      <c r="DJ531">
        <v>983.5</v>
      </c>
      <c r="DK531">
        <v>702.87</v>
      </c>
      <c r="DL531">
        <v>655.48</v>
      </c>
      <c r="DM531">
        <v>623.37</v>
      </c>
      <c r="DN531">
        <v>760.7</v>
      </c>
    </row>
    <row r="532" spans="1:118" x14ac:dyDescent="0.45">
      <c r="A532" s="3" t="s">
        <v>43</v>
      </c>
      <c r="B532" t="s">
        <v>50</v>
      </c>
      <c r="K532" s="4">
        <v>0.75629999999999997</v>
      </c>
      <c r="L532" s="4">
        <v>0.89119999999999999</v>
      </c>
      <c r="M532" s="4">
        <v>0.50139999999999996</v>
      </c>
      <c r="N532" s="4">
        <v>6.4999999999999997E-3</v>
      </c>
      <c r="O532" s="4">
        <v>0.40789999999999998</v>
      </c>
      <c r="P532" s="4">
        <v>0.15060000000000001</v>
      </c>
      <c r="Q532" s="4">
        <v>0.20880000000000001</v>
      </c>
      <c r="R532" s="4">
        <v>0.1174</v>
      </c>
      <c r="S532" s="4">
        <v>-0.3251</v>
      </c>
      <c r="T532" s="4">
        <v>-0.28110000000000002</v>
      </c>
      <c r="U532" s="4">
        <v>-0.57809999999999995</v>
      </c>
      <c r="V532" s="4">
        <v>-0.47849999999999998</v>
      </c>
      <c r="W532" s="4">
        <v>-0.16769999999999999</v>
      </c>
      <c r="X532" s="4">
        <v>-0.3755</v>
      </c>
      <c r="Y532" s="4">
        <v>0.48089999999999999</v>
      </c>
      <c r="Z532" s="4">
        <v>0.34029999999999999</v>
      </c>
      <c r="AA532" s="4">
        <v>0.20580000000000001</v>
      </c>
      <c r="AB532" s="4">
        <v>0.67610000000000003</v>
      </c>
      <c r="AC532" s="4">
        <v>0.16769999999999999</v>
      </c>
      <c r="AD532" s="4">
        <v>0.13780000000000001</v>
      </c>
      <c r="AE532" s="4">
        <v>0.32069999999999999</v>
      </c>
      <c r="AF532" s="4">
        <v>0.45979999999999999</v>
      </c>
      <c r="AG532" s="4">
        <v>0.71579999999999999</v>
      </c>
      <c r="AH532" s="4">
        <v>0.71240000000000003</v>
      </c>
      <c r="AI532" s="4">
        <v>0.55600000000000005</v>
      </c>
      <c r="AJ532" s="4">
        <v>0.49969999999999998</v>
      </c>
      <c r="AK532" s="4">
        <v>0.27410000000000001</v>
      </c>
      <c r="AL532" s="4">
        <v>0.36580000000000001</v>
      </c>
      <c r="AM532" s="4">
        <v>0.22570000000000001</v>
      </c>
      <c r="AN532" s="4">
        <v>0.13239999999999999</v>
      </c>
      <c r="AO532" s="4">
        <v>0.2283</v>
      </c>
      <c r="AP532" s="4">
        <v>0.34310000000000002</v>
      </c>
      <c r="AQ532" s="4">
        <v>0.32429999999999998</v>
      </c>
      <c r="AR532" s="4">
        <v>0.40389999999999998</v>
      </c>
      <c r="AS532" s="4">
        <v>0.2303</v>
      </c>
      <c r="AT532" s="4">
        <v>0.19170000000000001</v>
      </c>
      <c r="AU532" s="4">
        <v>9.6799999999999997E-2</v>
      </c>
      <c r="AV532" s="4">
        <v>5.11E-2</v>
      </c>
      <c r="AW532" s="4">
        <v>0.23480000000000001</v>
      </c>
      <c r="AX532" s="4">
        <v>8.9200000000000002E-2</v>
      </c>
      <c r="AY532" s="4">
        <v>8.2299999999999998E-2</v>
      </c>
      <c r="AZ532" s="4">
        <v>1.83E-2</v>
      </c>
      <c r="BA532" s="4">
        <v>-0.16900000000000001</v>
      </c>
      <c r="BB532" s="4">
        <v>5.2900000000000003E-2</v>
      </c>
      <c r="BC532" s="4">
        <v>-1.4500000000000001E-2</v>
      </c>
      <c r="BD532" s="4">
        <v>-0.1032</v>
      </c>
      <c r="BE532" s="4">
        <v>-8.6999999999999994E-3</v>
      </c>
      <c r="BF532" s="4">
        <v>-0.09</v>
      </c>
      <c r="BG532" s="4">
        <v>-1.55E-2</v>
      </c>
      <c r="BH532" s="4">
        <v>0.2205</v>
      </c>
      <c r="BI532" s="4">
        <v>0.20680000000000001</v>
      </c>
      <c r="BJ532" s="4">
        <v>7.3300000000000004E-2</v>
      </c>
      <c r="BK532" s="4">
        <v>6.93E-2</v>
      </c>
      <c r="BL532" s="4">
        <v>1.8700000000000001E-2</v>
      </c>
      <c r="BM532" s="4">
        <v>0.16</v>
      </c>
      <c r="BN532" s="4">
        <v>0.20280000000000001</v>
      </c>
      <c r="BO532" s="4">
        <v>0.30919999999999997</v>
      </c>
      <c r="BP532" s="4">
        <v>0.39279999999999998</v>
      </c>
      <c r="BQ532" s="4">
        <v>0.27579999999999999</v>
      </c>
      <c r="BR532" s="4">
        <v>0.25869999999999999</v>
      </c>
      <c r="BS532" s="4">
        <v>6.4000000000000001E-2</v>
      </c>
      <c r="BT532" s="4">
        <v>8.3400000000000002E-2</v>
      </c>
      <c r="BU532" s="4">
        <v>0.18079999999999999</v>
      </c>
      <c r="BV532" s="4">
        <v>4.8999999999999998E-3</v>
      </c>
      <c r="BW532" s="4">
        <v>0.15290000000000001</v>
      </c>
      <c r="BX532" s="4">
        <v>-7.6499999999999999E-2</v>
      </c>
      <c r="BY532" s="4">
        <v>-0.18240000000000001</v>
      </c>
      <c r="BZ532" s="4">
        <v>-7.7499999999999999E-2</v>
      </c>
      <c r="CA532" s="4">
        <v>-0.13650000000000001</v>
      </c>
      <c r="CB532" s="4">
        <v>-4.8599999999999997E-2</v>
      </c>
      <c r="CC532" s="4">
        <v>-3.56E-2</v>
      </c>
      <c r="CD532" s="4">
        <v>2.4400000000000002E-2</v>
      </c>
      <c r="CE532" s="4">
        <v>-1.1000000000000001E-3</v>
      </c>
      <c r="CF532" s="4">
        <v>4.82E-2</v>
      </c>
      <c r="CG532" s="4">
        <v>0.1205</v>
      </c>
      <c r="CH532" s="4">
        <v>6.0299999999999999E-2</v>
      </c>
      <c r="CI532" s="4">
        <v>0.1603</v>
      </c>
      <c r="CJ532" s="4">
        <v>0.19470000000000001</v>
      </c>
      <c r="CK532" s="4">
        <v>0.13969999999999999</v>
      </c>
      <c r="CL532" s="4">
        <v>4.5400000000000003E-2</v>
      </c>
      <c r="CM532" s="4">
        <v>2.01E-2</v>
      </c>
      <c r="CN532" s="4">
        <v>-0.19120000000000001</v>
      </c>
      <c r="CO532" s="4">
        <v>-0.4148</v>
      </c>
      <c r="CP532" s="4">
        <v>-0.1376</v>
      </c>
      <c r="CQ532" s="4">
        <v>-0.28739999999999999</v>
      </c>
      <c r="CR532" s="4">
        <v>-0.28470000000000001</v>
      </c>
      <c r="CS532" s="4">
        <v>2.1399999999999999E-2</v>
      </c>
      <c r="CT532" s="4">
        <v>-0.14000000000000001</v>
      </c>
      <c r="CU532" s="4">
        <v>-0.10639999999999999</v>
      </c>
      <c r="CV532" s="4">
        <v>-0.27560000000000001</v>
      </c>
      <c r="CW532" s="4">
        <v>-0.59850000000000003</v>
      </c>
      <c r="CX532" s="4">
        <v>-0.61070000000000002</v>
      </c>
      <c r="CY532" s="4">
        <v>-0.50680000000000003</v>
      </c>
      <c r="CZ532" s="4">
        <v>7.2400000000000006E-2</v>
      </c>
      <c r="DA532" s="4">
        <v>0.57540000000000002</v>
      </c>
      <c r="DB532" s="4">
        <v>0.52310000000000001</v>
      </c>
      <c r="DC532" s="4">
        <v>0.42459999999999998</v>
      </c>
      <c r="DD532" s="4">
        <v>6.1999999999999998E-3</v>
      </c>
      <c r="DE532" s="4">
        <v>4.0500000000000001E-2</v>
      </c>
      <c r="DF532" s="4">
        <v>-0.1799</v>
      </c>
      <c r="DG532" s="4">
        <v>-0.30969999999999998</v>
      </c>
      <c r="DH532" s="4">
        <v>-0.31280000000000002</v>
      </c>
      <c r="DI532" s="4">
        <v>-0.36159999999999998</v>
      </c>
      <c r="DJ532" s="4">
        <v>-6.5799999999999997E-2</v>
      </c>
      <c r="DK532" s="4">
        <v>-0.25440000000000002</v>
      </c>
      <c r="DL532" s="4">
        <v>-0.3427</v>
      </c>
      <c r="DM532" s="4">
        <v>-0.2354</v>
      </c>
      <c r="DN532" s="4">
        <v>-0.2354</v>
      </c>
    </row>
    <row r="533" spans="1:118" x14ac:dyDescent="0.45">
      <c r="A533" s="3" t="s">
        <v>43</v>
      </c>
      <c r="B533" t="s">
        <v>51</v>
      </c>
      <c r="E533">
        <v>-4.24</v>
      </c>
      <c r="G533">
        <v>256.58999999999997</v>
      </c>
      <c r="H533">
        <v>262.56</v>
      </c>
      <c r="I533">
        <v>343.55</v>
      </c>
      <c r="J533">
        <v>488.44</v>
      </c>
      <c r="K533">
        <v>463.05</v>
      </c>
      <c r="L533">
        <v>521.21</v>
      </c>
      <c r="M533">
        <v>485.23</v>
      </c>
      <c r="N533">
        <v>445.27</v>
      </c>
      <c r="O533">
        <v>660.15</v>
      </c>
      <c r="P533">
        <v>605.75</v>
      </c>
      <c r="Q533">
        <v>610.63</v>
      </c>
      <c r="R533">
        <v>526.30999999999995</v>
      </c>
      <c r="S533">
        <v>432.21</v>
      </c>
      <c r="T533">
        <v>430.82</v>
      </c>
      <c r="U533">
        <v>243.67</v>
      </c>
      <c r="V533">
        <v>267.98</v>
      </c>
      <c r="W533">
        <v>367.31</v>
      </c>
      <c r="X533">
        <v>261.37</v>
      </c>
      <c r="Y533">
        <v>423.04</v>
      </c>
      <c r="Z533">
        <v>410.28</v>
      </c>
      <c r="AA533">
        <v>482.54</v>
      </c>
      <c r="AB533">
        <v>473.79</v>
      </c>
      <c r="AC533">
        <v>448.83</v>
      </c>
      <c r="AD533">
        <v>419.8</v>
      </c>
      <c r="AE533">
        <v>527.73</v>
      </c>
      <c r="AF533">
        <v>702.83</v>
      </c>
      <c r="AG533">
        <v>800.5</v>
      </c>
      <c r="AH533">
        <v>799.68</v>
      </c>
      <c r="AI533">
        <v>994.08</v>
      </c>
      <c r="AJ533">
        <v>1091.6099999999999</v>
      </c>
      <c r="AK533">
        <v>1110.18</v>
      </c>
      <c r="AL533">
        <v>1142.5999999999999</v>
      </c>
      <c r="AM533">
        <v>1272.32</v>
      </c>
      <c r="AN533">
        <v>1276.54</v>
      </c>
      <c r="AO533">
        <v>1336.13</v>
      </c>
      <c r="AP533">
        <v>1509.38</v>
      </c>
      <c r="AQ533">
        <v>1644.42</v>
      </c>
      <c r="AR533">
        <v>1750.69</v>
      </c>
      <c r="AS533">
        <v>1643.7</v>
      </c>
      <c r="AT533">
        <v>1791</v>
      </c>
      <c r="AU533">
        <v>1807.98</v>
      </c>
      <c r="AV533">
        <v>1880.15</v>
      </c>
      <c r="AW533">
        <v>2025.46</v>
      </c>
      <c r="AX533">
        <v>1958.29</v>
      </c>
      <c r="AY533">
        <v>1928.28</v>
      </c>
      <c r="AZ533">
        <v>1887.11</v>
      </c>
      <c r="BA533">
        <v>1698.18</v>
      </c>
      <c r="BB533">
        <v>1929.28</v>
      </c>
      <c r="BC533">
        <v>1799.88</v>
      </c>
      <c r="BD533">
        <v>1566.88</v>
      </c>
      <c r="BE533">
        <v>1569.5</v>
      </c>
      <c r="BF533">
        <v>1735.67</v>
      </c>
      <c r="BG533">
        <v>1750.57</v>
      </c>
      <c r="BH533">
        <v>1899.31</v>
      </c>
      <c r="BI533">
        <v>1850.24</v>
      </c>
      <c r="BJ533">
        <v>1834.69</v>
      </c>
      <c r="BK533">
        <v>1861.98</v>
      </c>
      <c r="BL533">
        <v>1924.42</v>
      </c>
      <c r="BM533">
        <v>2090.35</v>
      </c>
      <c r="BN533">
        <v>2127.39</v>
      </c>
      <c r="BO533">
        <v>2356.64</v>
      </c>
      <c r="BP533">
        <v>2621.6</v>
      </c>
      <c r="BQ533">
        <v>2648.15</v>
      </c>
      <c r="BR533">
        <v>2675.54</v>
      </c>
      <c r="BS533">
        <v>2599.88</v>
      </c>
      <c r="BT533">
        <v>2946.81</v>
      </c>
      <c r="BU533">
        <v>3230.14</v>
      </c>
      <c r="BV533">
        <v>2507.85</v>
      </c>
      <c r="BW533">
        <v>3032.57</v>
      </c>
      <c r="BX533">
        <v>2647.23</v>
      </c>
      <c r="BY533">
        <v>2675.5</v>
      </c>
      <c r="BZ533">
        <v>2572.77</v>
      </c>
      <c r="CA533">
        <v>2634.81</v>
      </c>
      <c r="CB533">
        <v>2708.87</v>
      </c>
      <c r="CC533">
        <v>2740.84</v>
      </c>
      <c r="CD533">
        <v>2782.13</v>
      </c>
      <c r="CE533">
        <v>2685.79</v>
      </c>
      <c r="CF533">
        <v>2836.53</v>
      </c>
      <c r="CG533">
        <v>3051.43</v>
      </c>
      <c r="CH533">
        <v>3011.37</v>
      </c>
      <c r="CI533">
        <v>3323.28</v>
      </c>
      <c r="CJ533">
        <v>3555.19</v>
      </c>
      <c r="CK533">
        <v>3555.41</v>
      </c>
      <c r="CL533">
        <v>3200.5</v>
      </c>
      <c r="CM533">
        <v>3330</v>
      </c>
      <c r="CN533">
        <v>2923.62</v>
      </c>
      <c r="CO533">
        <v>2121.4499999999998</v>
      </c>
      <c r="CP533">
        <v>2717.87</v>
      </c>
      <c r="CQ533">
        <v>2382.77</v>
      </c>
      <c r="CR533">
        <v>2090.1799999999998</v>
      </c>
      <c r="CS533">
        <v>2157.11</v>
      </c>
      <c r="CT533">
        <v>2370.9499999999998</v>
      </c>
      <c r="CU533">
        <v>2076.5300000000002</v>
      </c>
      <c r="CV533">
        <v>1434.52</v>
      </c>
      <c r="CW533">
        <v>860.77</v>
      </c>
      <c r="CX533">
        <v>916.06</v>
      </c>
      <c r="CY533">
        <v>1047.75</v>
      </c>
      <c r="CZ533">
        <v>1530.94</v>
      </c>
      <c r="DA533">
        <v>1549.01</v>
      </c>
      <c r="DB533">
        <v>1527.16</v>
      </c>
      <c r="DC533">
        <v>1668.01</v>
      </c>
      <c r="DD533">
        <v>1823.78</v>
      </c>
      <c r="DE533">
        <v>1686.99</v>
      </c>
      <c r="DF533">
        <v>1458.68</v>
      </c>
      <c r="DG533">
        <v>1359.78</v>
      </c>
      <c r="DH533">
        <v>1387.32</v>
      </c>
      <c r="DI533">
        <v>1213.18</v>
      </c>
      <c r="DJ533">
        <v>1364.9</v>
      </c>
      <c r="DK533">
        <v>1081.28</v>
      </c>
      <c r="DL533">
        <v>1036.3699999999999</v>
      </c>
      <c r="DM533">
        <v>1031.0999999999999</v>
      </c>
      <c r="DN533">
        <v>1197.5899999999999</v>
      </c>
    </row>
    <row r="534" spans="1:118" x14ac:dyDescent="0.45">
      <c r="A534" s="3" t="s">
        <v>43</v>
      </c>
      <c r="B534" t="s">
        <v>52</v>
      </c>
      <c r="G534">
        <v>8.69</v>
      </c>
      <c r="K534">
        <v>12.69</v>
      </c>
      <c r="L534">
        <v>14.23</v>
      </c>
      <c r="M534">
        <v>12.77</v>
      </c>
      <c r="N534">
        <v>11.16</v>
      </c>
      <c r="O534">
        <v>14.12</v>
      </c>
      <c r="P534">
        <v>12.34</v>
      </c>
      <c r="Q534">
        <v>12.38</v>
      </c>
      <c r="R534">
        <v>11.45</v>
      </c>
      <c r="S534">
        <v>9.67</v>
      </c>
      <c r="T534">
        <v>10.35</v>
      </c>
      <c r="U534">
        <v>6.98</v>
      </c>
      <c r="V534">
        <v>9.0299999999999994</v>
      </c>
      <c r="W534">
        <v>15.47</v>
      </c>
      <c r="X534">
        <v>14.71</v>
      </c>
      <c r="Y534">
        <v>25.2</v>
      </c>
      <c r="Z534">
        <v>29.1</v>
      </c>
      <c r="AA534">
        <v>36.4</v>
      </c>
      <c r="AB534">
        <v>33.6</v>
      </c>
      <c r="AC534">
        <v>38.08</v>
      </c>
      <c r="AD534">
        <v>97.39</v>
      </c>
      <c r="AE534">
        <v>49.03</v>
      </c>
      <c r="AF534">
        <v>45.64</v>
      </c>
      <c r="AG534">
        <v>34.549999999999997</v>
      </c>
      <c r="AH534">
        <v>20.3</v>
      </c>
      <c r="AI534">
        <v>24.06</v>
      </c>
      <c r="AJ534">
        <v>21.08</v>
      </c>
      <c r="AK534">
        <v>17.97</v>
      </c>
      <c r="AL534">
        <v>15.69</v>
      </c>
      <c r="AM534">
        <v>15.68</v>
      </c>
      <c r="AN534">
        <v>14.65</v>
      </c>
      <c r="AO534">
        <v>13.51</v>
      </c>
      <c r="AP534">
        <v>13.69</v>
      </c>
      <c r="AQ534">
        <v>13.32</v>
      </c>
      <c r="AR534">
        <v>7.08</v>
      </c>
      <c r="AS534">
        <v>6.5</v>
      </c>
      <c r="AT534">
        <v>6.95</v>
      </c>
      <c r="AU534">
        <v>7.01</v>
      </c>
      <c r="AV534">
        <v>12.59</v>
      </c>
      <c r="AW534">
        <v>12.99</v>
      </c>
      <c r="AX534">
        <v>11.67</v>
      </c>
      <c r="AY534">
        <v>10.67</v>
      </c>
      <c r="AZ534">
        <v>10.32</v>
      </c>
      <c r="BA534">
        <v>8.8800000000000008</v>
      </c>
      <c r="BB534">
        <v>12.28</v>
      </c>
      <c r="BC534">
        <v>9.9499999999999993</v>
      </c>
      <c r="BD534">
        <v>9.1300000000000008</v>
      </c>
      <c r="BE534">
        <v>8.4600000000000009</v>
      </c>
      <c r="BF534">
        <v>7.99</v>
      </c>
      <c r="BG534">
        <v>7.84</v>
      </c>
      <c r="BH534">
        <v>8.19</v>
      </c>
      <c r="BI534">
        <v>8.4499999999999993</v>
      </c>
      <c r="BJ534">
        <v>8.56</v>
      </c>
      <c r="BK534">
        <v>8.0399999999999991</v>
      </c>
      <c r="BL534">
        <v>8.01</v>
      </c>
      <c r="BM534">
        <v>8.36</v>
      </c>
      <c r="BN534">
        <v>8.86</v>
      </c>
      <c r="BO534">
        <v>8.49</v>
      </c>
      <c r="BP534">
        <v>9.1199999999999992</v>
      </c>
      <c r="BQ534">
        <v>9.15</v>
      </c>
      <c r="BR534">
        <v>8.81</v>
      </c>
      <c r="BS534">
        <v>9.41</v>
      </c>
      <c r="BT534">
        <v>8.77</v>
      </c>
      <c r="BU534">
        <v>9.93</v>
      </c>
      <c r="BV534">
        <v>8.5</v>
      </c>
      <c r="BW534">
        <v>10.050000000000001</v>
      </c>
      <c r="BX534">
        <v>11.64</v>
      </c>
      <c r="BY534">
        <v>11.42</v>
      </c>
      <c r="BZ534">
        <v>12.71</v>
      </c>
      <c r="CA534">
        <v>13.14</v>
      </c>
      <c r="CB534">
        <v>13.66</v>
      </c>
      <c r="CC534">
        <v>14.88</v>
      </c>
      <c r="CD534">
        <v>17.989999999999998</v>
      </c>
      <c r="CE534">
        <v>22.2</v>
      </c>
      <c r="CF534">
        <v>27.49</v>
      </c>
      <c r="CG534">
        <v>26.47</v>
      </c>
      <c r="CH534">
        <v>21.29</v>
      </c>
      <c r="CI534">
        <v>19.809999999999999</v>
      </c>
      <c r="CJ534">
        <v>18.52</v>
      </c>
      <c r="CK534">
        <v>21.69</v>
      </c>
      <c r="CL534">
        <v>20.16</v>
      </c>
      <c r="CM534">
        <v>28.46</v>
      </c>
      <c r="CN534">
        <v>33.42</v>
      </c>
      <c r="CO534">
        <v>21.95</v>
      </c>
      <c r="CP534">
        <v>28.33</v>
      </c>
      <c r="CQ534">
        <v>46.23</v>
      </c>
      <c r="CR534">
        <v>27.77</v>
      </c>
      <c r="CS534">
        <v>38.840000000000003</v>
      </c>
      <c r="CT534">
        <v>60.26</v>
      </c>
      <c r="CU534">
        <v>1936.28</v>
      </c>
      <c r="CV534">
        <v>-25.57</v>
      </c>
      <c r="CW534">
        <v>-9.4700000000000006</v>
      </c>
      <c r="CX534">
        <v>-3.38</v>
      </c>
      <c r="CY534">
        <v>-5.46</v>
      </c>
      <c r="CZ534">
        <v>-9.8699999999999992</v>
      </c>
      <c r="DA534">
        <v>-34.200000000000003</v>
      </c>
      <c r="DB534">
        <v>10.16</v>
      </c>
      <c r="DC534">
        <v>9.48</v>
      </c>
      <c r="DD534">
        <v>10.93</v>
      </c>
      <c r="DE534">
        <v>32.65</v>
      </c>
      <c r="DF534">
        <v>59.16</v>
      </c>
      <c r="DG534">
        <v>-2345.13</v>
      </c>
      <c r="DH534">
        <v>-330.66</v>
      </c>
      <c r="DI534">
        <v>87.95</v>
      </c>
      <c r="DJ534">
        <v>-31.69</v>
      </c>
      <c r="DK534">
        <v>-18.21</v>
      </c>
      <c r="DL534">
        <v>-23.57</v>
      </c>
      <c r="DM534">
        <v>-27.19</v>
      </c>
    </row>
    <row r="535" spans="1:118" x14ac:dyDescent="0.45">
      <c r="A535" s="3" t="s">
        <v>43</v>
      </c>
      <c r="B535" t="s">
        <v>53</v>
      </c>
      <c r="G535">
        <v>1.94</v>
      </c>
      <c r="K535">
        <v>2.96</v>
      </c>
      <c r="L535">
        <v>3.27</v>
      </c>
      <c r="M535">
        <v>3</v>
      </c>
      <c r="N535">
        <v>2.68</v>
      </c>
      <c r="O535">
        <v>3.46</v>
      </c>
      <c r="P535">
        <v>3.04</v>
      </c>
      <c r="Q535">
        <v>3.03</v>
      </c>
      <c r="R535">
        <v>2.72</v>
      </c>
      <c r="S535">
        <v>2.17</v>
      </c>
      <c r="T535">
        <v>2.1800000000000002</v>
      </c>
      <c r="U535">
        <v>1.25</v>
      </c>
      <c r="V535">
        <v>1.32</v>
      </c>
      <c r="W535">
        <v>1.69</v>
      </c>
      <c r="X535">
        <v>1.18</v>
      </c>
      <c r="Y535">
        <v>1.63</v>
      </c>
      <c r="Z535">
        <v>1.23</v>
      </c>
      <c r="AA535">
        <v>1.19</v>
      </c>
      <c r="AB535">
        <v>1.03</v>
      </c>
      <c r="AC535">
        <v>0.86</v>
      </c>
      <c r="AD535">
        <v>0.83</v>
      </c>
      <c r="AE535">
        <v>1.08</v>
      </c>
      <c r="AF535">
        <v>1.1599999999999999</v>
      </c>
      <c r="AG535">
        <v>1.26</v>
      </c>
      <c r="AH535">
        <v>1.1100000000000001</v>
      </c>
      <c r="AI535">
        <v>1.75</v>
      </c>
      <c r="AJ535">
        <v>1.79</v>
      </c>
      <c r="AK535">
        <v>1.69</v>
      </c>
      <c r="AL535">
        <v>1.7</v>
      </c>
      <c r="AM535">
        <v>1.88</v>
      </c>
      <c r="AN535">
        <v>2.0299999999999998</v>
      </c>
      <c r="AO535">
        <v>2.2999999999999998</v>
      </c>
      <c r="AP535">
        <v>2.74</v>
      </c>
      <c r="AQ535">
        <v>2.33</v>
      </c>
      <c r="AR535">
        <v>2.41</v>
      </c>
      <c r="AS535">
        <v>2.16</v>
      </c>
      <c r="AT535">
        <v>2.29</v>
      </c>
      <c r="AU535">
        <v>2.25</v>
      </c>
      <c r="AV535">
        <v>2.31</v>
      </c>
      <c r="AW535">
        <v>2.4900000000000002</v>
      </c>
      <c r="AX535">
        <v>2.4300000000000002</v>
      </c>
      <c r="AY535">
        <v>2.54</v>
      </c>
      <c r="AZ535">
        <v>2.52</v>
      </c>
      <c r="BA535">
        <v>2.34</v>
      </c>
      <c r="BB535">
        <v>3.13</v>
      </c>
      <c r="BC535">
        <v>3.12</v>
      </c>
      <c r="BD535">
        <v>2.89</v>
      </c>
      <c r="BE535">
        <v>2.73</v>
      </c>
      <c r="BF535">
        <v>2.73</v>
      </c>
      <c r="BG535">
        <v>2.59</v>
      </c>
      <c r="BH535">
        <v>2.69</v>
      </c>
      <c r="BI535">
        <v>2.67</v>
      </c>
      <c r="BJ535">
        <v>2.65</v>
      </c>
      <c r="BK535">
        <v>2.69</v>
      </c>
      <c r="BL535">
        <v>2.76</v>
      </c>
      <c r="BM535">
        <v>2.99</v>
      </c>
      <c r="BN535">
        <v>3.17</v>
      </c>
      <c r="BO535">
        <v>3.4</v>
      </c>
      <c r="BP535">
        <v>3.72</v>
      </c>
      <c r="BQ535">
        <v>3.83</v>
      </c>
      <c r="BR535">
        <v>3.82</v>
      </c>
      <c r="BS535">
        <v>3.62</v>
      </c>
      <c r="BT535">
        <v>3.99</v>
      </c>
      <c r="BU535">
        <v>4.37</v>
      </c>
      <c r="BV535">
        <v>3.75</v>
      </c>
      <c r="BW535">
        <v>4.04</v>
      </c>
      <c r="BX535">
        <v>3.58</v>
      </c>
      <c r="BY535">
        <v>3.28</v>
      </c>
      <c r="BZ535">
        <v>3.11</v>
      </c>
      <c r="CA535">
        <v>3.03</v>
      </c>
      <c r="CB535">
        <v>3.01</v>
      </c>
      <c r="CC535">
        <v>3.05</v>
      </c>
      <c r="CD535">
        <v>3.28</v>
      </c>
      <c r="CE535">
        <v>3.34</v>
      </c>
      <c r="CF535">
        <v>3.55</v>
      </c>
      <c r="CG535">
        <v>3.7</v>
      </c>
      <c r="CH535">
        <v>3.41</v>
      </c>
      <c r="CI535">
        <v>3.44</v>
      </c>
      <c r="CJ535">
        <v>3.57</v>
      </c>
      <c r="CK535">
        <v>3.65</v>
      </c>
      <c r="CL535">
        <v>3.26</v>
      </c>
      <c r="CM535">
        <v>3.52</v>
      </c>
      <c r="CN535">
        <v>3.07</v>
      </c>
      <c r="CO535">
        <v>2.12</v>
      </c>
      <c r="CP535">
        <v>2.75</v>
      </c>
      <c r="CQ535">
        <v>2.46</v>
      </c>
      <c r="CR535">
        <v>1.95</v>
      </c>
      <c r="CS535">
        <v>2.0699999999999998</v>
      </c>
      <c r="CT535">
        <v>2.33</v>
      </c>
      <c r="CU535">
        <v>1.94</v>
      </c>
      <c r="CV535">
        <v>1.45</v>
      </c>
      <c r="CW535">
        <v>0.86</v>
      </c>
      <c r="CX535">
        <v>0.94</v>
      </c>
      <c r="CY535">
        <v>1.1000000000000001</v>
      </c>
      <c r="CZ535">
        <v>1.61</v>
      </c>
      <c r="DA535">
        <v>1.28</v>
      </c>
      <c r="DB535">
        <v>1.23</v>
      </c>
      <c r="DC535">
        <v>1.22</v>
      </c>
      <c r="DD535">
        <v>1.22</v>
      </c>
      <c r="DE535">
        <v>1.1000000000000001</v>
      </c>
      <c r="DF535">
        <v>0.94</v>
      </c>
      <c r="DG535">
        <v>0.85</v>
      </c>
      <c r="DH535">
        <v>0.91</v>
      </c>
      <c r="DI535">
        <v>0.72</v>
      </c>
      <c r="DJ535">
        <v>0.87</v>
      </c>
      <c r="DK535">
        <v>0.62</v>
      </c>
      <c r="DL535">
        <v>0.56999999999999995</v>
      </c>
      <c r="DM535">
        <v>0.54</v>
      </c>
      <c r="DN535">
        <v>0.69</v>
      </c>
    </row>
    <row r="536" spans="1:118" x14ac:dyDescent="0.45">
      <c r="A536" s="3" t="s">
        <v>43</v>
      </c>
      <c r="B536" t="s">
        <v>54</v>
      </c>
      <c r="G536">
        <v>1.1100000000000001</v>
      </c>
      <c r="H536">
        <v>1.1599999999999999</v>
      </c>
      <c r="K536">
        <v>1.66</v>
      </c>
      <c r="L536">
        <v>1.81</v>
      </c>
      <c r="M536">
        <v>1.68</v>
      </c>
      <c r="N536">
        <v>1.56</v>
      </c>
      <c r="O536">
        <v>2.06</v>
      </c>
      <c r="P536">
        <v>1.88</v>
      </c>
      <c r="Q536">
        <v>1.91</v>
      </c>
      <c r="R536">
        <v>1.72</v>
      </c>
      <c r="S536">
        <v>1.39</v>
      </c>
      <c r="T536">
        <v>1.33</v>
      </c>
      <c r="U536">
        <v>0.77</v>
      </c>
      <c r="V536">
        <v>0.84</v>
      </c>
      <c r="W536">
        <v>1.0900000000000001</v>
      </c>
      <c r="X536">
        <v>0.8</v>
      </c>
      <c r="Y536">
        <v>0.97</v>
      </c>
      <c r="Z536">
        <v>0.91</v>
      </c>
      <c r="AA536">
        <v>1.1000000000000001</v>
      </c>
      <c r="AB536">
        <v>1.1399999999999999</v>
      </c>
      <c r="AC536">
        <v>1.07</v>
      </c>
      <c r="AD536">
        <v>0.97</v>
      </c>
      <c r="AE536">
        <v>1.19</v>
      </c>
      <c r="AF536">
        <v>1.32</v>
      </c>
      <c r="AG536">
        <v>1.45</v>
      </c>
      <c r="AH536">
        <v>1.39</v>
      </c>
      <c r="AI536">
        <v>1.71</v>
      </c>
      <c r="AJ536">
        <v>1.77</v>
      </c>
      <c r="AK536">
        <v>1.8</v>
      </c>
      <c r="AL536">
        <v>1.72</v>
      </c>
      <c r="AM536">
        <v>1.87</v>
      </c>
      <c r="AN536">
        <v>1.89</v>
      </c>
      <c r="AO536">
        <v>1.85</v>
      </c>
      <c r="AP536">
        <v>1.86</v>
      </c>
      <c r="AQ536">
        <v>1.98</v>
      </c>
      <c r="AR536">
        <v>1.82</v>
      </c>
      <c r="AS536">
        <v>1.65</v>
      </c>
      <c r="AT536">
        <v>1.51</v>
      </c>
      <c r="AU536">
        <v>1.48</v>
      </c>
      <c r="AV536">
        <v>1.46</v>
      </c>
      <c r="AW536">
        <v>1.61</v>
      </c>
      <c r="AX536">
        <v>1.49</v>
      </c>
      <c r="AY536">
        <v>1.43</v>
      </c>
      <c r="AZ536">
        <v>1.36</v>
      </c>
      <c r="BA536">
        <v>1.23</v>
      </c>
      <c r="BB536">
        <v>1.41</v>
      </c>
      <c r="BC536">
        <v>1.24</v>
      </c>
      <c r="BD536">
        <v>1.06</v>
      </c>
      <c r="BE536">
        <v>1</v>
      </c>
      <c r="BF536">
        <v>1.03</v>
      </c>
      <c r="BG536">
        <v>1.02</v>
      </c>
      <c r="BH536">
        <v>1.08</v>
      </c>
      <c r="BI536">
        <v>1.03</v>
      </c>
      <c r="BJ536">
        <v>1.01</v>
      </c>
      <c r="BK536">
        <v>1</v>
      </c>
      <c r="BL536">
        <v>1.03</v>
      </c>
      <c r="BM536">
        <v>1.0900000000000001</v>
      </c>
      <c r="BN536">
        <v>1.0900000000000001</v>
      </c>
      <c r="BO536">
        <v>1.1299999999999999</v>
      </c>
      <c r="BP536">
        <v>1.21</v>
      </c>
      <c r="BQ536">
        <v>1.2</v>
      </c>
      <c r="BR536">
        <v>1.18</v>
      </c>
      <c r="BS536">
        <v>1.1399999999999999</v>
      </c>
      <c r="BT536">
        <v>1.24</v>
      </c>
      <c r="BU536">
        <v>1.38</v>
      </c>
      <c r="BV536">
        <v>1.17</v>
      </c>
      <c r="BW536">
        <v>1.25</v>
      </c>
      <c r="BX536">
        <v>1.1499999999999999</v>
      </c>
      <c r="BY536">
        <v>1.1200000000000001</v>
      </c>
      <c r="BZ536">
        <v>1.1100000000000001</v>
      </c>
      <c r="CA536">
        <v>1.2</v>
      </c>
      <c r="CB536">
        <v>1.2</v>
      </c>
      <c r="CC536">
        <v>1.24</v>
      </c>
      <c r="CD536">
        <v>1.31</v>
      </c>
      <c r="CE536">
        <v>1.32</v>
      </c>
      <c r="CF536">
        <v>1.35</v>
      </c>
      <c r="CG536">
        <v>1.4</v>
      </c>
      <c r="CH536">
        <v>1.37</v>
      </c>
      <c r="CI536">
        <v>1.66</v>
      </c>
      <c r="CJ536">
        <v>1.76</v>
      </c>
      <c r="CK536">
        <v>1.77</v>
      </c>
      <c r="CL536">
        <v>1.58</v>
      </c>
      <c r="CM536">
        <v>1.91</v>
      </c>
      <c r="CN536">
        <v>1.65</v>
      </c>
      <c r="CO536">
        <v>1.21</v>
      </c>
      <c r="CP536">
        <v>1.59</v>
      </c>
      <c r="CQ536">
        <v>1.43</v>
      </c>
      <c r="CR536">
        <v>1.19</v>
      </c>
      <c r="CS536">
        <v>1.23</v>
      </c>
      <c r="CT536">
        <v>1.36</v>
      </c>
      <c r="CU536">
        <v>1.29</v>
      </c>
      <c r="CV536">
        <v>0.94</v>
      </c>
      <c r="CW536">
        <v>0.53</v>
      </c>
      <c r="CX536">
        <v>0.63</v>
      </c>
      <c r="CY536">
        <v>0.71</v>
      </c>
      <c r="CZ536">
        <v>1.0900000000000001</v>
      </c>
      <c r="DA536">
        <v>0.86</v>
      </c>
      <c r="DB536">
        <v>0.9</v>
      </c>
      <c r="DC536">
        <v>0.96</v>
      </c>
      <c r="DD536">
        <v>1.1299999999999999</v>
      </c>
      <c r="DE536">
        <v>1.0900000000000001</v>
      </c>
      <c r="DF536">
        <v>0.99</v>
      </c>
      <c r="DG536">
        <v>0.85</v>
      </c>
      <c r="DH536">
        <v>0.88</v>
      </c>
      <c r="DI536">
        <v>0.73</v>
      </c>
      <c r="DJ536">
        <v>0.97</v>
      </c>
      <c r="DK536">
        <v>0.63</v>
      </c>
      <c r="DL536">
        <v>0.59</v>
      </c>
      <c r="DM536">
        <v>0.55000000000000004</v>
      </c>
      <c r="DN536">
        <v>0.7</v>
      </c>
    </row>
    <row r="537" spans="1:118" x14ac:dyDescent="0.45">
      <c r="A537" s="3" t="s">
        <v>43</v>
      </c>
      <c r="B537" t="s">
        <v>55</v>
      </c>
      <c r="H537">
        <v>20.059999999999999</v>
      </c>
      <c r="I537">
        <v>79.97</v>
      </c>
      <c r="J537">
        <v>30.79</v>
      </c>
      <c r="K537">
        <v>10.34</v>
      </c>
      <c r="L537">
        <v>10.99</v>
      </c>
      <c r="M537">
        <v>7.67</v>
      </c>
      <c r="N537">
        <v>5.58</v>
      </c>
      <c r="O537">
        <v>8.85</v>
      </c>
      <c r="P537">
        <v>8.69</v>
      </c>
      <c r="Q537">
        <v>10.51</v>
      </c>
      <c r="R537">
        <v>18.79</v>
      </c>
      <c r="S537">
        <v>9.73</v>
      </c>
      <c r="T537">
        <v>11.31</v>
      </c>
      <c r="U537">
        <v>7.68</v>
      </c>
      <c r="V537">
        <v>6.95</v>
      </c>
      <c r="W537">
        <v>10.34</v>
      </c>
      <c r="X537">
        <v>5.49</v>
      </c>
      <c r="Y537">
        <v>8.2100000000000009</v>
      </c>
      <c r="Z537">
        <v>6.27</v>
      </c>
      <c r="AA537">
        <v>7.4</v>
      </c>
      <c r="AB537">
        <v>4.82</v>
      </c>
      <c r="AC537">
        <v>3.33</v>
      </c>
      <c r="AD537">
        <v>2.59</v>
      </c>
      <c r="AE537">
        <v>3.38</v>
      </c>
      <c r="AF537">
        <v>3.49</v>
      </c>
      <c r="AG537">
        <v>3.56</v>
      </c>
      <c r="AH537">
        <v>3.15</v>
      </c>
      <c r="AI537">
        <v>3.29</v>
      </c>
      <c r="AJ537">
        <v>3.34</v>
      </c>
      <c r="AK537">
        <v>3.16</v>
      </c>
      <c r="AL537">
        <v>2.92</v>
      </c>
      <c r="AM537">
        <v>3.06</v>
      </c>
      <c r="AN537">
        <v>3.1</v>
      </c>
      <c r="AO537">
        <v>3.35</v>
      </c>
      <c r="AP537">
        <v>3.7</v>
      </c>
      <c r="AQ537">
        <v>4.1500000000000004</v>
      </c>
      <c r="AR537">
        <v>4.1900000000000004</v>
      </c>
      <c r="AS537">
        <v>6.16</v>
      </c>
      <c r="AT537">
        <v>7.55</v>
      </c>
      <c r="AU537">
        <v>9.07</v>
      </c>
      <c r="AV537">
        <v>11.05</v>
      </c>
      <c r="AW537">
        <v>7.88</v>
      </c>
      <c r="AX537">
        <v>6.97</v>
      </c>
      <c r="AY537">
        <v>7.35</v>
      </c>
      <c r="AZ537">
        <v>7.94</v>
      </c>
      <c r="BA537">
        <v>6.15</v>
      </c>
      <c r="BB537">
        <v>10.32</v>
      </c>
      <c r="BC537">
        <v>10.53</v>
      </c>
      <c r="BD537">
        <v>13.57</v>
      </c>
      <c r="BE537">
        <v>19.16</v>
      </c>
      <c r="BF537">
        <v>43.83</v>
      </c>
      <c r="BG537">
        <v>23.09</v>
      </c>
      <c r="BH537">
        <v>16.48</v>
      </c>
      <c r="BI537">
        <v>13.37</v>
      </c>
      <c r="BJ537">
        <v>10.9</v>
      </c>
      <c r="BK537">
        <v>13.38</v>
      </c>
      <c r="BL537">
        <v>16.62</v>
      </c>
      <c r="BM537">
        <v>18.399999999999999</v>
      </c>
      <c r="BN537">
        <v>16.079999999999998</v>
      </c>
      <c r="BO537">
        <v>15.29</v>
      </c>
      <c r="BP537">
        <v>16.559999999999999</v>
      </c>
      <c r="BQ537">
        <v>19.64</v>
      </c>
      <c r="BR537">
        <v>24.26</v>
      </c>
      <c r="BS537">
        <v>28.42</v>
      </c>
      <c r="BT537">
        <v>58.28</v>
      </c>
      <c r="BU537">
        <v>69.680000000000007</v>
      </c>
      <c r="BV537">
        <v>51.75</v>
      </c>
      <c r="BW537">
        <v>91.28</v>
      </c>
      <c r="BX537">
        <v>35.299999999999997</v>
      </c>
      <c r="BY537">
        <v>35.549999999999997</v>
      </c>
      <c r="BZ537">
        <v>23.86</v>
      </c>
      <c r="CA537">
        <v>27.73</v>
      </c>
      <c r="CB537">
        <v>25.75</v>
      </c>
      <c r="CC537">
        <v>21.59</v>
      </c>
      <c r="CD537">
        <v>28.22</v>
      </c>
      <c r="CE537">
        <v>25.38</v>
      </c>
      <c r="CF537">
        <v>22.06</v>
      </c>
      <c r="CG537">
        <v>22.11</v>
      </c>
      <c r="CH537">
        <v>22.58</v>
      </c>
      <c r="CI537">
        <v>17.809999999999999</v>
      </c>
      <c r="CJ537">
        <v>18.239999999999998</v>
      </c>
      <c r="CK537">
        <v>22.03</v>
      </c>
      <c r="CL537">
        <v>18.66</v>
      </c>
      <c r="CM537">
        <v>18.739999999999998</v>
      </c>
      <c r="CN537">
        <v>15.3</v>
      </c>
      <c r="CO537">
        <v>11.65</v>
      </c>
      <c r="CP537">
        <v>13.11</v>
      </c>
      <c r="CQ537">
        <v>12.98</v>
      </c>
      <c r="CR537">
        <v>14.51</v>
      </c>
      <c r="CS537">
        <v>10.71</v>
      </c>
      <c r="CT537">
        <v>14.38</v>
      </c>
      <c r="CU537">
        <v>14.03</v>
      </c>
      <c r="CV537">
        <v>14.62</v>
      </c>
      <c r="CW537">
        <v>12.45</v>
      </c>
      <c r="CX537">
        <v>10.1</v>
      </c>
      <c r="CY537">
        <v>11.3</v>
      </c>
      <c r="CZ537">
        <v>11.34</v>
      </c>
      <c r="DA537">
        <v>10.69</v>
      </c>
      <c r="DB537">
        <v>15.19</v>
      </c>
      <c r="DC537">
        <v>19.48</v>
      </c>
      <c r="DD537">
        <v>25.86</v>
      </c>
      <c r="DE537">
        <v>35.159999999999997</v>
      </c>
      <c r="DF537">
        <v>147.12</v>
      </c>
      <c r="DG537">
        <v>-27.57</v>
      </c>
      <c r="DH537">
        <v>-12.72</v>
      </c>
      <c r="DI537">
        <v>-8.84</v>
      </c>
      <c r="DJ537">
        <v>-11.26</v>
      </c>
      <c r="DK537">
        <v>-12.86</v>
      </c>
      <c r="DL537">
        <v>-17.95</v>
      </c>
      <c r="DM537">
        <v>-34.79</v>
      </c>
      <c r="DN537">
        <v>-34.79</v>
      </c>
    </row>
    <row r="538" spans="1:118" x14ac:dyDescent="0.45">
      <c r="A538" s="3" t="s">
        <v>43</v>
      </c>
      <c r="B538" t="s">
        <v>56</v>
      </c>
      <c r="H538">
        <v>20.059999999999999</v>
      </c>
      <c r="I538">
        <v>79.97</v>
      </c>
      <c r="J538">
        <v>30.79</v>
      </c>
      <c r="K538">
        <v>10.34</v>
      </c>
      <c r="L538">
        <v>10.99</v>
      </c>
      <c r="M538">
        <v>7.67</v>
      </c>
      <c r="N538">
        <v>5.58</v>
      </c>
      <c r="O538">
        <v>8.85</v>
      </c>
      <c r="P538">
        <v>8.69</v>
      </c>
      <c r="Q538">
        <v>10.51</v>
      </c>
      <c r="R538">
        <v>18.79</v>
      </c>
      <c r="S538">
        <v>9.73</v>
      </c>
      <c r="T538">
        <v>11.31</v>
      </c>
      <c r="U538">
        <v>7.68</v>
      </c>
      <c r="V538">
        <v>6.95</v>
      </c>
      <c r="W538">
        <v>10.34</v>
      </c>
      <c r="X538">
        <v>5.49</v>
      </c>
      <c r="Y538">
        <v>8.2100000000000009</v>
      </c>
      <c r="Z538">
        <v>6.27</v>
      </c>
      <c r="AA538">
        <v>7.4</v>
      </c>
      <c r="AB538">
        <v>4.82</v>
      </c>
      <c r="AC538">
        <v>3.33</v>
      </c>
      <c r="AD538">
        <v>2.59</v>
      </c>
      <c r="AE538">
        <v>3.38</v>
      </c>
      <c r="AF538">
        <v>3.49</v>
      </c>
      <c r="AG538">
        <v>3.56</v>
      </c>
      <c r="AH538">
        <v>3.15</v>
      </c>
      <c r="AI538">
        <v>3.29</v>
      </c>
      <c r="AJ538">
        <v>3.34</v>
      </c>
      <c r="AK538">
        <v>3.16</v>
      </c>
      <c r="AL538">
        <v>2.92</v>
      </c>
      <c r="AM538">
        <v>3.06</v>
      </c>
      <c r="AN538">
        <v>3.1</v>
      </c>
      <c r="AO538">
        <v>3.35</v>
      </c>
      <c r="AP538">
        <v>3.7</v>
      </c>
      <c r="AQ538">
        <v>4.1500000000000004</v>
      </c>
      <c r="AR538">
        <v>4.1900000000000004</v>
      </c>
      <c r="AS538">
        <v>6.16</v>
      </c>
      <c r="AT538">
        <v>7.55</v>
      </c>
      <c r="AU538">
        <v>9.07</v>
      </c>
      <c r="AV538">
        <v>11.05</v>
      </c>
      <c r="AW538">
        <v>7.88</v>
      </c>
      <c r="AX538">
        <v>6.97</v>
      </c>
      <c r="AY538">
        <v>7.35</v>
      </c>
      <c r="AZ538">
        <v>7.94</v>
      </c>
      <c r="BA538">
        <v>6.15</v>
      </c>
      <c r="BB538">
        <v>10.32</v>
      </c>
      <c r="BC538">
        <v>10.53</v>
      </c>
      <c r="BD538">
        <v>13.57</v>
      </c>
      <c r="BE538">
        <v>19.16</v>
      </c>
      <c r="BF538">
        <v>43.83</v>
      </c>
      <c r="BG538">
        <v>23.09</v>
      </c>
      <c r="BH538">
        <v>16.48</v>
      </c>
      <c r="BI538">
        <v>13.37</v>
      </c>
      <c r="BJ538">
        <v>10.9</v>
      </c>
      <c r="BK538">
        <v>13.38</v>
      </c>
      <c r="BL538">
        <v>16.62</v>
      </c>
      <c r="BM538">
        <v>18.399999999999999</v>
      </c>
      <c r="BN538">
        <v>16.079999999999998</v>
      </c>
      <c r="BO538">
        <v>15.29</v>
      </c>
      <c r="BP538">
        <v>16.559999999999999</v>
      </c>
      <c r="BQ538">
        <v>19.64</v>
      </c>
      <c r="BR538">
        <v>24.26</v>
      </c>
      <c r="BS538">
        <v>28.42</v>
      </c>
      <c r="BT538">
        <v>58.28</v>
      </c>
      <c r="BU538">
        <v>69.680000000000007</v>
      </c>
      <c r="BV538">
        <v>51.75</v>
      </c>
      <c r="BW538">
        <v>77.459999999999994</v>
      </c>
      <c r="BX538">
        <v>32.79</v>
      </c>
      <c r="BY538">
        <v>32.950000000000003</v>
      </c>
      <c r="BZ538">
        <v>22.21</v>
      </c>
      <c r="CA538">
        <v>26.89</v>
      </c>
      <c r="CB538">
        <v>25.02</v>
      </c>
      <c r="CC538">
        <v>21.08</v>
      </c>
      <c r="CD538">
        <v>26.22</v>
      </c>
      <c r="CE538">
        <v>23.21</v>
      </c>
      <c r="CF538">
        <v>20.46</v>
      </c>
      <c r="CG538">
        <v>19.84</v>
      </c>
      <c r="CH538">
        <v>20.75</v>
      </c>
      <c r="CI538">
        <v>16.72</v>
      </c>
      <c r="CJ538">
        <v>16.77</v>
      </c>
      <c r="CK538">
        <v>20.329999999999998</v>
      </c>
      <c r="CL538">
        <v>17.36</v>
      </c>
      <c r="CM538">
        <v>17.61</v>
      </c>
      <c r="CN538">
        <v>14.63</v>
      </c>
      <c r="CO538">
        <v>11.04</v>
      </c>
      <c r="CP538">
        <v>12.49</v>
      </c>
      <c r="CQ538">
        <v>12.27</v>
      </c>
      <c r="CR538">
        <v>13.42</v>
      </c>
      <c r="CS538">
        <v>10.18</v>
      </c>
      <c r="CT538">
        <v>13.56</v>
      </c>
      <c r="CU538">
        <v>13.12</v>
      </c>
      <c r="CV538">
        <v>13.22</v>
      </c>
      <c r="CW538">
        <v>10.88</v>
      </c>
      <c r="CX538">
        <v>9.11</v>
      </c>
      <c r="CY538">
        <v>10.38</v>
      </c>
      <c r="CZ538">
        <v>10.84</v>
      </c>
      <c r="DA538">
        <v>10.15</v>
      </c>
      <c r="DB538">
        <v>14.5</v>
      </c>
      <c r="DC538">
        <v>18.46</v>
      </c>
      <c r="DD538">
        <v>24.37</v>
      </c>
      <c r="DE538">
        <v>32.51</v>
      </c>
      <c r="DF538">
        <v>93.33</v>
      </c>
      <c r="DG538">
        <v>-31.59</v>
      </c>
      <c r="DH538">
        <v>-13.49</v>
      </c>
      <c r="DI538">
        <v>-9.26</v>
      </c>
      <c r="DJ538">
        <v>-11.83</v>
      </c>
      <c r="DK538">
        <v>-14.09</v>
      </c>
      <c r="DL538">
        <v>-20.68</v>
      </c>
      <c r="DM538">
        <v>-49.7</v>
      </c>
      <c r="DN538">
        <v>-49.7</v>
      </c>
    </row>
    <row r="539" spans="1:118" x14ac:dyDescent="0.45">
      <c r="A539" s="3" t="s">
        <v>43</v>
      </c>
      <c r="B539" t="s">
        <v>57</v>
      </c>
      <c r="Y539">
        <v>0.27</v>
      </c>
      <c r="Z539">
        <v>0.2</v>
      </c>
      <c r="AA539">
        <v>0.2</v>
      </c>
      <c r="AB539">
        <v>0.2</v>
      </c>
      <c r="AC539">
        <v>0.18</v>
      </c>
      <c r="AD539">
        <v>0.17</v>
      </c>
      <c r="AE539">
        <v>0.14000000000000001</v>
      </c>
      <c r="AF539">
        <v>0.14000000000000001</v>
      </c>
      <c r="AG539">
        <v>0.13</v>
      </c>
      <c r="AH539">
        <v>0.19</v>
      </c>
      <c r="AI539">
        <v>0.19</v>
      </c>
      <c r="AJ539">
        <v>0.18</v>
      </c>
      <c r="AK539">
        <v>0.27</v>
      </c>
      <c r="AL539">
        <v>0.26</v>
      </c>
      <c r="AM539">
        <v>0.25</v>
      </c>
      <c r="AN539">
        <v>0.25</v>
      </c>
      <c r="AO539">
        <v>0.23</v>
      </c>
      <c r="AP539">
        <v>0.23</v>
      </c>
      <c r="AQ539">
        <v>0.22</v>
      </c>
      <c r="AR539">
        <v>0.19</v>
      </c>
      <c r="AS539">
        <v>0.18</v>
      </c>
      <c r="AT539">
        <v>0.17</v>
      </c>
      <c r="AU539">
        <v>0.16</v>
      </c>
      <c r="AV539">
        <v>0.15</v>
      </c>
      <c r="AW539">
        <v>0.16</v>
      </c>
      <c r="AX539">
        <v>0.15</v>
      </c>
      <c r="AY539">
        <v>0.13</v>
      </c>
      <c r="AZ539">
        <v>0.13</v>
      </c>
      <c r="BA539">
        <v>0.13</v>
      </c>
      <c r="BB539">
        <v>0.04</v>
      </c>
      <c r="BC539">
        <v>0.02</v>
      </c>
      <c r="BD539">
        <v>0.02</v>
      </c>
      <c r="BE539">
        <v>0.04</v>
      </c>
      <c r="BF539">
        <v>0.03</v>
      </c>
      <c r="BG539">
        <v>0.03</v>
      </c>
      <c r="BH539">
        <v>0.03</v>
      </c>
      <c r="BI539">
        <v>0.03</v>
      </c>
      <c r="BJ539">
        <v>0.03</v>
      </c>
      <c r="BK539">
        <v>0.03</v>
      </c>
      <c r="BL539">
        <v>0.03</v>
      </c>
      <c r="BM539">
        <v>0.03</v>
      </c>
      <c r="BN539">
        <v>0.02</v>
      </c>
      <c r="BO539">
        <v>0.02</v>
      </c>
      <c r="BP539">
        <v>0.02</v>
      </c>
      <c r="BQ539">
        <v>0.02</v>
      </c>
      <c r="BS539">
        <v>0.06</v>
      </c>
      <c r="BT539">
        <v>0.05</v>
      </c>
      <c r="BU539">
        <v>0.05</v>
      </c>
      <c r="BW539">
        <v>0.1</v>
      </c>
      <c r="BX539">
        <v>0.11</v>
      </c>
      <c r="BY539">
        <v>0.11</v>
      </c>
      <c r="BZ539">
        <v>0.11</v>
      </c>
      <c r="CA539">
        <v>0.12</v>
      </c>
      <c r="CB539">
        <v>0.16</v>
      </c>
      <c r="CC539">
        <v>0.17</v>
      </c>
      <c r="CD539">
        <v>0.17</v>
      </c>
      <c r="CE539">
        <v>0.18</v>
      </c>
      <c r="CF539">
        <v>0.18</v>
      </c>
      <c r="CG539">
        <v>0.17</v>
      </c>
      <c r="CH539">
        <v>0.17</v>
      </c>
      <c r="CI539">
        <v>0.25</v>
      </c>
      <c r="CJ539">
        <v>0.25</v>
      </c>
      <c r="CK539">
        <v>0.23</v>
      </c>
      <c r="CL539">
        <v>0.22</v>
      </c>
      <c r="CM539">
        <v>0.26</v>
      </c>
      <c r="CN539">
        <v>0.24</v>
      </c>
      <c r="CO539">
        <v>0.18</v>
      </c>
      <c r="CP539">
        <v>0.18</v>
      </c>
      <c r="CQ539">
        <v>0.19</v>
      </c>
      <c r="CR539">
        <v>0.2</v>
      </c>
      <c r="CS539">
        <v>0.19</v>
      </c>
      <c r="CT539">
        <v>0.19</v>
      </c>
      <c r="CU539">
        <v>0.2</v>
      </c>
      <c r="CV539">
        <v>0.21</v>
      </c>
      <c r="CW539">
        <v>0.21</v>
      </c>
      <c r="CX539">
        <v>0.23</v>
      </c>
      <c r="CY539">
        <v>0.23</v>
      </c>
      <c r="CZ539">
        <v>0.23</v>
      </c>
      <c r="DA539">
        <v>0.34</v>
      </c>
      <c r="DB539">
        <v>0.31</v>
      </c>
      <c r="DC539">
        <v>0.31</v>
      </c>
      <c r="DD539">
        <v>0.35</v>
      </c>
      <c r="DE539">
        <v>0.38</v>
      </c>
      <c r="DF539">
        <v>0.42</v>
      </c>
      <c r="DG539">
        <v>0.4</v>
      </c>
      <c r="DH539">
        <v>0.39</v>
      </c>
      <c r="DI539">
        <v>0.4</v>
      </c>
      <c r="DJ539">
        <v>0.44</v>
      </c>
      <c r="DK539">
        <v>0.4</v>
      </c>
      <c r="DL539">
        <v>0.4</v>
      </c>
      <c r="DM539">
        <v>0.39</v>
      </c>
      <c r="DN539">
        <v>0.39</v>
      </c>
    </row>
    <row r="540" spans="1:118" x14ac:dyDescent="0.45">
      <c r="A540" s="3" t="s">
        <v>43</v>
      </c>
      <c r="B540" t="s">
        <v>58</v>
      </c>
      <c r="Y540">
        <v>35.17</v>
      </c>
      <c r="Z540">
        <v>2.12</v>
      </c>
      <c r="AA540">
        <v>4.7</v>
      </c>
      <c r="AB540">
        <v>4.2699999999999996</v>
      </c>
      <c r="AC540">
        <v>1.51</v>
      </c>
      <c r="AD540">
        <v>-12.03</v>
      </c>
      <c r="AE540">
        <v>27.95</v>
      </c>
      <c r="AF540">
        <v>14.63</v>
      </c>
      <c r="AG540">
        <v>23.61</v>
      </c>
      <c r="AH540">
        <v>11.5</v>
      </c>
      <c r="AI540">
        <v>8.91</v>
      </c>
      <c r="AJ540">
        <v>19.66</v>
      </c>
      <c r="AK540">
        <v>14.94</v>
      </c>
      <c r="AL540">
        <v>14.33</v>
      </c>
      <c r="AM540">
        <v>9.14</v>
      </c>
      <c r="AN540">
        <v>13.61</v>
      </c>
      <c r="AO540">
        <v>17.670000000000002</v>
      </c>
      <c r="AP540">
        <v>16.79</v>
      </c>
      <c r="AQ540">
        <v>19.34</v>
      </c>
      <c r="AR540">
        <v>58.7</v>
      </c>
      <c r="AS540">
        <v>17.010000000000002</v>
      </c>
      <c r="AT540">
        <v>17.100000000000001</v>
      </c>
      <c r="AU540">
        <v>17.73</v>
      </c>
      <c r="AV540">
        <v>17.91</v>
      </c>
      <c r="AW540">
        <v>18.66</v>
      </c>
      <c r="AX540">
        <v>20.98</v>
      </c>
      <c r="AY540">
        <v>25.26</v>
      </c>
      <c r="AZ540">
        <v>21.35</v>
      </c>
      <c r="BA540">
        <v>27.15</v>
      </c>
      <c r="BB540">
        <v>24.84</v>
      </c>
      <c r="BC540">
        <v>108.97</v>
      </c>
      <c r="BD540">
        <v>60.4</v>
      </c>
      <c r="BE540">
        <v>65.010000000000005</v>
      </c>
      <c r="BF540">
        <v>99.36</v>
      </c>
      <c r="BG540">
        <v>150.03</v>
      </c>
      <c r="BH540">
        <v>66.489999999999995</v>
      </c>
      <c r="BI540">
        <v>74.16</v>
      </c>
      <c r="BJ540">
        <v>83.21</v>
      </c>
      <c r="BK540">
        <v>184.35</v>
      </c>
      <c r="BL540">
        <v>84.85</v>
      </c>
      <c r="BM540">
        <v>84.54</v>
      </c>
      <c r="BN540">
        <v>68.510000000000005</v>
      </c>
      <c r="BO540">
        <v>251.1</v>
      </c>
      <c r="BP540">
        <v>92.09</v>
      </c>
      <c r="BQ540">
        <v>97.31</v>
      </c>
      <c r="BR540">
        <v>239.8</v>
      </c>
      <c r="BS540">
        <v>881.91</v>
      </c>
      <c r="BT540">
        <v>365.38</v>
      </c>
      <c r="BU540">
        <v>166.42</v>
      </c>
      <c r="BV540">
        <v>270.17</v>
      </c>
      <c r="BW540">
        <v>67.14</v>
      </c>
      <c r="BX540">
        <v>18.2</v>
      </c>
      <c r="BY540">
        <v>19.760000000000002</v>
      </c>
      <c r="BZ540">
        <v>14.12</v>
      </c>
      <c r="CA540">
        <v>26.75</v>
      </c>
      <c r="CB540">
        <v>13.54</v>
      </c>
      <c r="CC540">
        <v>12.05</v>
      </c>
      <c r="CD540">
        <v>4.13</v>
      </c>
      <c r="CE540">
        <v>9.5500000000000007</v>
      </c>
      <c r="CF540">
        <v>6.61</v>
      </c>
      <c r="CG540">
        <v>13.59</v>
      </c>
      <c r="CH540">
        <v>12.61</v>
      </c>
      <c r="CI540">
        <v>17.95</v>
      </c>
      <c r="CJ540">
        <v>10.73</v>
      </c>
      <c r="CK540">
        <v>5.63</v>
      </c>
      <c r="CL540">
        <v>9.48</v>
      </c>
      <c r="CM540">
        <v>8.7100000000000009</v>
      </c>
      <c r="CN540">
        <v>3.28</v>
      </c>
      <c r="CO540">
        <v>8.1</v>
      </c>
      <c r="CP540">
        <v>9.6199999999999992</v>
      </c>
      <c r="CQ540">
        <v>-6.94</v>
      </c>
      <c r="CR540">
        <v>9.92</v>
      </c>
      <c r="CS540">
        <v>3.65</v>
      </c>
      <c r="CT540">
        <v>3.46</v>
      </c>
      <c r="CU540">
        <v>-22.55</v>
      </c>
      <c r="CV540">
        <v>-7.24</v>
      </c>
      <c r="CW540">
        <v>-14.29</v>
      </c>
      <c r="CX540">
        <v>-37.090000000000003</v>
      </c>
      <c r="CY540">
        <v>6.72</v>
      </c>
      <c r="CZ540">
        <v>3.64</v>
      </c>
      <c r="DA540">
        <v>18.09</v>
      </c>
      <c r="DB540">
        <v>3.05</v>
      </c>
      <c r="DC540">
        <v>7.84</v>
      </c>
      <c r="DD540">
        <v>-0.26</v>
      </c>
      <c r="DE540">
        <v>0.27</v>
      </c>
      <c r="DF540">
        <v>-1.1399999999999999</v>
      </c>
      <c r="DG540">
        <v>3.68</v>
      </c>
      <c r="DH540">
        <v>-0.53</v>
      </c>
      <c r="DI540">
        <v>3.46</v>
      </c>
      <c r="DJ540">
        <v>-8.81</v>
      </c>
      <c r="DK540">
        <v>2.46</v>
      </c>
      <c r="DL540">
        <v>1.94</v>
      </c>
      <c r="DM540">
        <v>4.17</v>
      </c>
      <c r="DN540">
        <v>0.1</v>
      </c>
    </row>
    <row r="541" spans="1:118" x14ac:dyDescent="0.45">
      <c r="A541" s="3" t="s">
        <v>43</v>
      </c>
      <c r="B541" t="s">
        <v>59</v>
      </c>
      <c r="H541" s="4">
        <v>3.4200000000000001E-2</v>
      </c>
      <c r="K541" s="4">
        <v>0.13039999999999999</v>
      </c>
      <c r="L541" s="4">
        <v>0.12970000000000001</v>
      </c>
      <c r="M541" s="4">
        <v>0.13450000000000001</v>
      </c>
      <c r="N541" s="4">
        <v>0.14219999999999999</v>
      </c>
      <c r="O541" s="4">
        <v>0.14879999999999999</v>
      </c>
      <c r="P541" s="4">
        <v>0.15229999999999999</v>
      </c>
      <c r="Q541" s="4">
        <v>0.15440000000000001</v>
      </c>
      <c r="R541" s="4">
        <v>0.15029999999999999</v>
      </c>
      <c r="S541" s="4">
        <v>0.1434</v>
      </c>
      <c r="T541" s="4">
        <v>0.12870000000000001</v>
      </c>
      <c r="U541" s="4">
        <v>0.1109</v>
      </c>
      <c r="V541" s="4">
        <v>9.35E-2</v>
      </c>
      <c r="W541" s="4">
        <v>7.0400000000000004E-2</v>
      </c>
      <c r="X541" s="4">
        <v>5.4100000000000002E-2</v>
      </c>
      <c r="Y541" s="4">
        <v>3.0300000000000001E-2</v>
      </c>
      <c r="Z541" s="4">
        <v>3.4200000000000001E-2</v>
      </c>
      <c r="AA541" s="4">
        <v>3.6999999999999998E-2</v>
      </c>
      <c r="AB541" s="4">
        <v>3.8800000000000001E-2</v>
      </c>
      <c r="AC541" s="4">
        <v>4.3799999999999999E-2</v>
      </c>
      <c r="AD541" s="4">
        <v>1.47E-2</v>
      </c>
      <c r="AE541" s="4">
        <v>2.5499999999999998E-2</v>
      </c>
      <c r="AF541" s="4">
        <v>3.2199999999999999E-2</v>
      </c>
      <c r="AG541" s="4">
        <v>3.5999999999999997E-2</v>
      </c>
      <c r="AH541" s="4">
        <v>6.2399999999999997E-2</v>
      </c>
      <c r="AI541" s="4">
        <v>1.06E-2</v>
      </c>
      <c r="AJ541" s="4">
        <v>2.47E-2</v>
      </c>
      <c r="AK541" s="4">
        <v>3.4799999999999998E-2</v>
      </c>
      <c r="AL541" s="4">
        <v>4.65E-2</v>
      </c>
      <c r="AM541" s="4">
        <v>5.1400000000000001E-2</v>
      </c>
      <c r="AN541" s="4">
        <v>5.2400000000000002E-2</v>
      </c>
      <c r="AO541" s="4">
        <v>5.5100000000000003E-2</v>
      </c>
      <c r="AP541" s="4">
        <v>5.2499999999999998E-2</v>
      </c>
      <c r="AQ541" s="4">
        <v>0.10059999999999999</v>
      </c>
      <c r="AR541" s="4">
        <v>0.1075</v>
      </c>
      <c r="AS541" s="4">
        <v>0.1152</v>
      </c>
      <c r="AT541" s="4">
        <v>0.1076</v>
      </c>
      <c r="AU541" s="4">
        <v>0.11020000000000001</v>
      </c>
      <c r="AV541" s="4">
        <v>0.10680000000000001</v>
      </c>
      <c r="AW541" s="4">
        <v>0.1135</v>
      </c>
      <c r="AX541" s="4">
        <v>0.11700000000000001</v>
      </c>
      <c r="AY541" s="4">
        <v>0.1245</v>
      </c>
      <c r="AZ541" s="4">
        <v>0.12230000000000001</v>
      </c>
      <c r="BA541" s="4">
        <v>0.1278</v>
      </c>
      <c r="BB541" s="4">
        <v>0.1145</v>
      </c>
      <c r="BC541" s="4">
        <v>0.12529999999999999</v>
      </c>
      <c r="BD541" s="4">
        <v>0.1162</v>
      </c>
      <c r="BE541" s="4">
        <v>0.1162</v>
      </c>
      <c r="BF541" s="4">
        <v>0.1285</v>
      </c>
      <c r="BG541" s="4">
        <v>0.129</v>
      </c>
      <c r="BH541" s="4">
        <v>0.13070000000000001</v>
      </c>
      <c r="BI541" s="4">
        <v>0.1207</v>
      </c>
      <c r="BJ541" s="4">
        <v>0.1158</v>
      </c>
      <c r="BK541" s="4">
        <v>0.1227</v>
      </c>
      <c r="BL541" s="4">
        <v>0.1258</v>
      </c>
      <c r="BM541" s="4">
        <v>0.128</v>
      </c>
      <c r="BN541" s="4">
        <v>0.1211</v>
      </c>
      <c r="BO541" s="4">
        <v>0.1308</v>
      </c>
      <c r="BP541" s="4">
        <v>0.1313</v>
      </c>
      <c r="BQ541" s="4">
        <v>0.12920000000000001</v>
      </c>
      <c r="BR541" s="4">
        <v>0.13550000000000001</v>
      </c>
      <c r="BS541" s="4">
        <v>0.1163</v>
      </c>
      <c r="BT541" s="4">
        <v>0.13500000000000001</v>
      </c>
      <c r="BU541" s="4">
        <v>0.13289999999999999</v>
      </c>
      <c r="BV541" s="4">
        <v>0.1386</v>
      </c>
      <c r="BW541" s="4">
        <v>0.1132</v>
      </c>
      <c r="BX541" s="4">
        <v>9.06E-2</v>
      </c>
      <c r="BY541" s="4">
        <v>9.0999999999999998E-2</v>
      </c>
      <c r="BZ541" s="4">
        <v>8.2199999999999995E-2</v>
      </c>
      <c r="CA541" s="4">
        <v>8.5999999999999993E-2</v>
      </c>
      <c r="CB541" s="4">
        <v>8.0100000000000005E-2</v>
      </c>
      <c r="CC541" s="4">
        <v>7.5600000000000001E-2</v>
      </c>
      <c r="CD541" s="4">
        <v>6.7100000000000007E-2</v>
      </c>
      <c r="CE541" s="4">
        <v>5.62E-2</v>
      </c>
      <c r="CF541" s="4">
        <v>4.7800000000000002E-2</v>
      </c>
      <c r="CG541" s="4">
        <v>5.1299999999999998E-2</v>
      </c>
      <c r="CH541" s="4">
        <v>6.0699999999999997E-2</v>
      </c>
      <c r="CI541" s="4">
        <v>7.2999999999999995E-2</v>
      </c>
      <c r="CJ541" s="4">
        <v>8.2299999999999998E-2</v>
      </c>
      <c r="CK541" s="4">
        <v>7.2499999999999995E-2</v>
      </c>
      <c r="CL541" s="4">
        <v>7.0999999999999994E-2</v>
      </c>
      <c r="CM541" s="4">
        <v>6.0499999999999998E-2</v>
      </c>
      <c r="CN541" s="4">
        <v>4.7800000000000002E-2</v>
      </c>
      <c r="CO541" s="4">
        <v>5.45E-2</v>
      </c>
      <c r="CP541" s="4">
        <v>5.5399999999999998E-2</v>
      </c>
      <c r="CQ541" s="4">
        <v>2.8000000000000001E-2</v>
      </c>
      <c r="CR541" s="4">
        <v>3.6799999999999999E-2</v>
      </c>
      <c r="CS541" s="4">
        <v>2.76E-2</v>
      </c>
      <c r="CT541" s="4">
        <v>2.1899999999999999E-2</v>
      </c>
      <c r="CU541" s="4">
        <v>-5.5999999999999999E-3</v>
      </c>
      <c r="CV541" s="4">
        <v>-4.3400000000000001E-2</v>
      </c>
      <c r="CW541" s="4">
        <v>-8.1000000000000003E-2</v>
      </c>
      <c r="CX541" s="4">
        <v>-0.191</v>
      </c>
      <c r="CY541" s="4">
        <v>-0.127</v>
      </c>
      <c r="CZ541" s="4">
        <v>-0.1043</v>
      </c>
      <c r="DA541" s="4">
        <v>-5.0599999999999999E-2</v>
      </c>
      <c r="DB541" s="4">
        <v>3.5099999999999999E-2</v>
      </c>
      <c r="DC541" s="4">
        <v>4.5699999999999998E-2</v>
      </c>
      <c r="DD541" s="4">
        <v>4.2799999999999998E-2</v>
      </c>
      <c r="DE541" s="4">
        <v>3.4200000000000001E-2</v>
      </c>
      <c r="DF541" s="4">
        <v>2.0299999999999999E-2</v>
      </c>
      <c r="DG541" s="4">
        <v>8.3999999999999995E-3</v>
      </c>
      <c r="DH541" s="4">
        <v>7.1000000000000004E-3</v>
      </c>
      <c r="DI541" s="4">
        <v>1.5900000000000001E-2</v>
      </c>
      <c r="DJ541" s="4">
        <v>-1.1900000000000001E-2</v>
      </c>
      <c r="DK541" s="4">
        <v>-1.66E-2</v>
      </c>
      <c r="DL541" s="4">
        <v>-8.6E-3</v>
      </c>
      <c r="DM541" s="4">
        <v>-5.0000000000000001E-3</v>
      </c>
    </row>
    <row r="542" spans="1:118" x14ac:dyDescent="0.45">
      <c r="A542" s="3" t="s">
        <v>43</v>
      </c>
      <c r="B542" t="s">
        <v>62</v>
      </c>
      <c r="E542" s="4">
        <v>0</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c r="AV542" s="4">
        <v>0</v>
      </c>
      <c r="AW542" s="4">
        <v>0</v>
      </c>
      <c r="AX542" s="4">
        <v>0</v>
      </c>
      <c r="AY542" s="4">
        <v>0</v>
      </c>
      <c r="AZ542" s="4">
        <v>0</v>
      </c>
      <c r="BA542" s="4">
        <v>0</v>
      </c>
      <c r="BB542" s="4">
        <v>0</v>
      </c>
      <c r="BC542" s="4">
        <v>0</v>
      </c>
      <c r="BD542" s="4">
        <v>0</v>
      </c>
      <c r="BE542" s="4">
        <v>0</v>
      </c>
      <c r="BF542" s="4">
        <v>0</v>
      </c>
      <c r="BG542" s="4">
        <v>0</v>
      </c>
      <c r="BH542" s="4">
        <v>0</v>
      </c>
      <c r="BI542" s="4">
        <v>0</v>
      </c>
      <c r="BJ542" s="4">
        <v>0</v>
      </c>
      <c r="BK542" s="4">
        <v>0</v>
      </c>
      <c r="BL542" s="4">
        <v>0</v>
      </c>
      <c r="BM542" s="4">
        <v>0</v>
      </c>
      <c r="BN542" s="4">
        <v>3.0000000000000001E-3</v>
      </c>
      <c r="BO542" s="4">
        <v>6.0000000000000001E-3</v>
      </c>
      <c r="BP542" s="4">
        <v>8.9999999999999993E-3</v>
      </c>
      <c r="BQ542" s="4">
        <v>1.0999999999999999E-2</v>
      </c>
      <c r="BR542" s="4">
        <v>1.0999999999999999E-2</v>
      </c>
      <c r="BS542" s="4">
        <v>7.3999999999999996E-2</v>
      </c>
      <c r="BT542" s="4">
        <v>6.9000000000000006E-2</v>
      </c>
      <c r="BU542" s="4">
        <v>6.5000000000000002E-2</v>
      </c>
      <c r="BV542" s="4">
        <v>7.8E-2</v>
      </c>
      <c r="BW542" s="4">
        <v>2.1999999999999999E-2</v>
      </c>
      <c r="BX542" s="4">
        <v>2.5000000000000001E-2</v>
      </c>
      <c r="BY542" s="4">
        <v>2.5999999999999999E-2</v>
      </c>
      <c r="BZ542" s="4">
        <v>2.7E-2</v>
      </c>
      <c r="CA542" s="4">
        <v>8.5000000000000006E-2</v>
      </c>
      <c r="CB542" s="4">
        <v>8.4000000000000005E-2</v>
      </c>
      <c r="CC542" s="4">
        <v>8.4000000000000005E-2</v>
      </c>
      <c r="CD542" s="4">
        <v>7.9000000000000001E-2</v>
      </c>
      <c r="CE542" s="4">
        <v>4.5999999999999999E-2</v>
      </c>
      <c r="CF542" s="4">
        <v>4.3999999999999997E-2</v>
      </c>
      <c r="CG542" s="4">
        <v>4.2000000000000003E-2</v>
      </c>
      <c r="CH542" s="4">
        <v>4.2999999999999997E-2</v>
      </c>
      <c r="CI542" s="4">
        <v>0.106</v>
      </c>
      <c r="CJ542" s="4">
        <v>9.8000000000000004E-2</v>
      </c>
      <c r="CK542" s="4">
        <v>9.8000000000000004E-2</v>
      </c>
      <c r="CL542" s="4">
        <v>0.109</v>
      </c>
      <c r="CM542" s="4">
        <v>0.104</v>
      </c>
      <c r="CN542" s="4">
        <v>0.122</v>
      </c>
      <c r="CO542" s="4">
        <v>0.16700000000000001</v>
      </c>
      <c r="CP542" s="4">
        <v>0.126</v>
      </c>
      <c r="CQ542" s="4">
        <v>4.2999999999999997E-2</v>
      </c>
      <c r="CR542" s="4">
        <v>0.05</v>
      </c>
      <c r="CS542" s="4">
        <v>4.8000000000000001E-2</v>
      </c>
      <c r="CT542" s="4">
        <v>4.2999999999999997E-2</v>
      </c>
      <c r="CU542" s="4">
        <v>3.4000000000000002E-2</v>
      </c>
      <c r="CV542" s="4">
        <v>0.05</v>
      </c>
      <c r="CW542" s="4">
        <v>6.8000000000000005E-2</v>
      </c>
      <c r="CX542" s="4">
        <v>4.5999999999999999E-2</v>
      </c>
      <c r="CY542" s="4">
        <v>2.5999999999999999E-2</v>
      </c>
      <c r="CZ542" s="4">
        <v>7.0000000000000001E-3</v>
      </c>
      <c r="DA542" s="4">
        <v>8.9999999999999993E-3</v>
      </c>
      <c r="DB542" s="4">
        <v>8.0000000000000002E-3</v>
      </c>
      <c r="DC542" s="4">
        <v>8.0000000000000002E-3</v>
      </c>
      <c r="DD542" s="4">
        <v>7.0000000000000001E-3</v>
      </c>
      <c r="DE542" s="4">
        <v>8.0000000000000002E-3</v>
      </c>
      <c r="DF542" s="4">
        <v>0.01</v>
      </c>
      <c r="DG542" s="4">
        <v>1.0999999999999999E-2</v>
      </c>
      <c r="DH542" s="4">
        <v>1.0999999999999999E-2</v>
      </c>
      <c r="DI542" s="4">
        <v>0.01</v>
      </c>
      <c r="DJ542" s="4">
        <v>5.0000000000000001E-3</v>
      </c>
      <c r="DK542" s="4">
        <v>4.0000000000000001E-3</v>
      </c>
      <c r="DL542" s="4">
        <v>0</v>
      </c>
      <c r="DM542" s="4">
        <v>0</v>
      </c>
      <c r="DN542" s="4">
        <v>0</v>
      </c>
    </row>
    <row r="543" spans="1:118" x14ac:dyDescent="0.45">
      <c r="A543" s="3" t="s">
        <v>43</v>
      </c>
      <c r="B543" t="s">
        <v>63</v>
      </c>
      <c r="F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0</v>
      </c>
      <c r="AU543" s="4">
        <v>0</v>
      </c>
      <c r="AV543" s="4">
        <v>0</v>
      </c>
      <c r="AW543" s="4">
        <v>0</v>
      </c>
      <c r="AX543" s="4">
        <v>0</v>
      </c>
      <c r="AY543" s="4">
        <v>0</v>
      </c>
      <c r="AZ543" s="4">
        <v>0</v>
      </c>
      <c r="BA543" s="4">
        <v>0</v>
      </c>
      <c r="BB543" s="4">
        <v>0</v>
      </c>
      <c r="BC543" s="4">
        <v>0</v>
      </c>
      <c r="BD543" s="4">
        <v>0</v>
      </c>
      <c r="BE543" s="4">
        <v>0</v>
      </c>
      <c r="BF543" s="4">
        <v>0</v>
      </c>
      <c r="BG543" s="4">
        <v>0</v>
      </c>
      <c r="BH543" s="4">
        <v>0</v>
      </c>
      <c r="BI543" s="4">
        <v>0</v>
      </c>
      <c r="BJ543" s="4">
        <v>0</v>
      </c>
      <c r="BK543" s="4">
        <v>0</v>
      </c>
      <c r="BL543" s="4">
        <v>0</v>
      </c>
      <c r="BM543" s="4">
        <v>0</v>
      </c>
      <c r="BN543" s="4">
        <v>0.17499999999999999</v>
      </c>
      <c r="BO543" s="4">
        <v>5.3999999999999999E-2</v>
      </c>
      <c r="BP543" s="4">
        <v>0.13700000000000001</v>
      </c>
      <c r="BQ543" s="4">
        <v>0.13200000000000001</v>
      </c>
      <c r="BR543" s="4">
        <v>0.128</v>
      </c>
      <c r="BS543" s="4">
        <v>1.667</v>
      </c>
      <c r="BT543" s="4">
        <v>0.13700000000000001</v>
      </c>
      <c r="BU543" s="4">
        <v>0.30499999999999999</v>
      </c>
      <c r="BV543" s="4">
        <v>0.245</v>
      </c>
      <c r="BW543" s="4">
        <v>0.26100000000000001</v>
      </c>
      <c r="BX543" s="4">
        <v>0.39500000000000002</v>
      </c>
      <c r="BY543" s="4">
        <v>0.35699999999999998</v>
      </c>
      <c r="BZ543" s="4">
        <v>0.50800000000000001</v>
      </c>
      <c r="CA543" s="4">
        <v>2.6429999999999998</v>
      </c>
      <c r="CB543" s="4">
        <v>0.46300000000000002</v>
      </c>
      <c r="CC543" s="4">
        <v>0.51700000000000002</v>
      </c>
      <c r="CD543" s="4">
        <v>1.6319999999999999</v>
      </c>
      <c r="CE543" s="4">
        <v>2.0150000000000001</v>
      </c>
      <c r="CF543" s="4">
        <v>0.86099999999999999</v>
      </c>
      <c r="CG543" s="4">
        <v>0.38300000000000001</v>
      </c>
      <c r="CH543" s="4">
        <v>0.48399999999999999</v>
      </c>
      <c r="CI543" s="4">
        <v>4.8540000000000001</v>
      </c>
      <c r="CJ543" s="4">
        <v>0.39700000000000002</v>
      </c>
      <c r="CK543" s="4">
        <v>0.83799999999999997</v>
      </c>
      <c r="CL543" s="4">
        <v>0.57399999999999995</v>
      </c>
      <c r="CM543" s="4">
        <v>15.151999999999999</v>
      </c>
      <c r="CN543" s="4">
        <v>1.409</v>
      </c>
      <c r="CO543" s="4">
        <v>0.58499999999999996</v>
      </c>
      <c r="CP543" s="4">
        <v>0.53400000000000003</v>
      </c>
      <c r="CQ543" s="4">
        <v>-1.8</v>
      </c>
      <c r="CR543" s="4">
        <v>0.52500000000000002</v>
      </c>
      <c r="CS543" s="4">
        <v>1.476</v>
      </c>
      <c r="CT543" s="4">
        <v>0.96899999999999997</v>
      </c>
      <c r="CU543" s="4">
        <v>-0.28199999999999997</v>
      </c>
      <c r="CV543" s="4">
        <v>-0.75600000000000001</v>
      </c>
      <c r="CW543" s="4">
        <v>-0.14699999999999999</v>
      </c>
      <c r="CX543" s="4">
        <v>-1.7999999999999999E-2</v>
      </c>
      <c r="CY543" s="4">
        <v>0.185</v>
      </c>
      <c r="CZ543" s="4">
        <v>0.35699999999999998</v>
      </c>
      <c r="DA543" s="4">
        <v>2.9000000000000001E-2</v>
      </c>
      <c r="DB543" s="4">
        <v>0.217</v>
      </c>
      <c r="DC543" s="4">
        <v>8.5000000000000006E-2</v>
      </c>
      <c r="DD543" s="4">
        <v>-0.71399999999999997</v>
      </c>
      <c r="DE543" s="4">
        <v>-1.667</v>
      </c>
      <c r="DF543" s="4">
        <v>-0.29399999999999998</v>
      </c>
      <c r="DG543" s="4">
        <v>0.192</v>
      </c>
      <c r="DH543" s="4">
        <v>-0.45500000000000002</v>
      </c>
      <c r="DI543" s="4">
        <v>0</v>
      </c>
      <c r="DJ543" s="4">
        <v>0</v>
      </c>
      <c r="DK543" s="4">
        <v>0</v>
      </c>
      <c r="DL543" s="4">
        <v>0</v>
      </c>
      <c r="DM543" s="4">
        <v>0</v>
      </c>
      <c r="DN543" s="4">
        <v>0</v>
      </c>
    </row>
    <row r="544" spans="1:118" x14ac:dyDescent="0.45">
      <c r="A544" s="3" t="s">
        <v>43</v>
      </c>
      <c r="B544" t="s">
        <v>60</v>
      </c>
      <c r="I544" s="4">
        <v>-3.1099999999999999E-2</v>
      </c>
      <c r="J544" s="4">
        <v>-8.1799999999999998E-2</v>
      </c>
      <c r="K544" s="4">
        <v>-8.2600000000000007E-2</v>
      </c>
      <c r="L544" s="4">
        <v>-9.6100000000000005E-2</v>
      </c>
      <c r="M544" s="4">
        <v>-9.9699999999999997E-2</v>
      </c>
      <c r="N544" s="4">
        <v>-9.8900000000000002E-2</v>
      </c>
      <c r="O544" s="4">
        <v>-0.12770000000000001</v>
      </c>
      <c r="P544" s="4">
        <v>-3.3300000000000003E-2</v>
      </c>
      <c r="Q544" s="4">
        <v>-2.3800000000000002E-2</v>
      </c>
      <c r="R544" s="4">
        <v>-1.2999999999999999E-2</v>
      </c>
      <c r="S544" s="4">
        <v>0.16400000000000001</v>
      </c>
      <c r="T544" s="4">
        <v>4.2000000000000003E-2</v>
      </c>
      <c r="U544" s="4">
        <v>3.2899999999999999E-2</v>
      </c>
      <c r="V544" s="4">
        <v>2.1499999999999998E-2</v>
      </c>
      <c r="W544" s="4">
        <v>1.0500000000000001E-2</v>
      </c>
      <c r="X544" s="4">
        <v>3.0200000000000001E-2</v>
      </c>
      <c r="Y544" s="4">
        <v>2.9399999999999999E-2</v>
      </c>
      <c r="Z544" s="4">
        <v>-0.1023</v>
      </c>
      <c r="AA544" s="4">
        <v>-0.1134</v>
      </c>
      <c r="AB544" s="4">
        <v>-0.1396</v>
      </c>
      <c r="AC544" s="4">
        <v>-0.13919999999999999</v>
      </c>
      <c r="AD544" s="4">
        <v>-2E-3</v>
      </c>
      <c r="AE544" s="4">
        <v>-6.3E-2</v>
      </c>
      <c r="AF544" s="4">
        <v>-0.1171</v>
      </c>
      <c r="AG544" s="4">
        <v>-0.12659999999999999</v>
      </c>
      <c r="AH544" s="4">
        <v>-0.12820000000000001</v>
      </c>
      <c r="AI544" s="4">
        <v>-6.6400000000000001E-2</v>
      </c>
      <c r="AJ544" s="4">
        <v>-0.1052</v>
      </c>
      <c r="AK544" s="4">
        <v>-9.74E-2</v>
      </c>
      <c r="AL544" s="4">
        <v>-9.6199999999999994E-2</v>
      </c>
      <c r="AM544" s="4">
        <v>-9.5100000000000004E-2</v>
      </c>
      <c r="AN544" s="4">
        <v>-4.3E-3</v>
      </c>
      <c r="AO544" s="4">
        <v>-6.6E-3</v>
      </c>
      <c r="AP544" s="4">
        <v>-4.2900000000000001E-2</v>
      </c>
      <c r="AQ544" s="4">
        <v>-6.1199999999999997E-2</v>
      </c>
      <c r="AR544" s="4">
        <v>-6.1699999999999998E-2</v>
      </c>
      <c r="AS544" s="4">
        <v>-5.7799999999999997E-2</v>
      </c>
      <c r="AT544" s="4">
        <v>-6.2799999999999995E-2</v>
      </c>
      <c r="AU544" s="4">
        <v>-6.2700000000000006E-2</v>
      </c>
      <c r="AV544" s="4">
        <v>-6.1899999999999997E-2</v>
      </c>
      <c r="AW544" s="4">
        <v>-5.9499999999999997E-2</v>
      </c>
      <c r="AX544" s="4">
        <v>-4.7000000000000002E-3</v>
      </c>
      <c r="AY544" s="4">
        <v>1.8800000000000001E-2</v>
      </c>
      <c r="AZ544" s="4">
        <v>3.0099999999999998E-2</v>
      </c>
      <c r="BA544" s="4">
        <v>3.7499999999999999E-2</v>
      </c>
      <c r="BB544" s="4">
        <v>4.8800000000000003E-2</v>
      </c>
      <c r="BC544" s="4">
        <v>4.7399999999999998E-2</v>
      </c>
      <c r="BD544" s="4">
        <v>4.1599999999999998E-2</v>
      </c>
      <c r="BE544" s="4">
        <v>4.4699999999999997E-2</v>
      </c>
      <c r="BF544" s="4">
        <v>2.4899999999999999E-2</v>
      </c>
      <c r="BG544" s="4">
        <v>2.86E-2</v>
      </c>
      <c r="BH544" s="4">
        <v>2.5100000000000001E-2</v>
      </c>
      <c r="BI544" s="4">
        <v>1.4E-2</v>
      </c>
      <c r="BJ544" s="4">
        <v>2.9600000000000001E-2</v>
      </c>
      <c r="BK544" s="4">
        <v>4.9399999999999999E-2</v>
      </c>
      <c r="BL544" s="4">
        <v>5.8299999999999998E-2</v>
      </c>
      <c r="BM544" s="4">
        <v>5.7000000000000002E-2</v>
      </c>
      <c r="BN544" s="4">
        <v>3.7400000000000003E-2</v>
      </c>
      <c r="BO544" s="4">
        <v>1.0999999999999999E-2</v>
      </c>
      <c r="BP544" s="4">
        <v>0</v>
      </c>
      <c r="BQ544" s="4">
        <v>-1.9E-3</v>
      </c>
      <c r="BR544" s="4">
        <v>-2.8999999999999998E-3</v>
      </c>
      <c r="BS544" s="4">
        <v>-4.0000000000000001E-3</v>
      </c>
      <c r="BT544" s="4">
        <v>-4.1999999999999997E-3</v>
      </c>
      <c r="BU544" s="4">
        <v>-3.5000000000000001E-3</v>
      </c>
      <c r="BV544" s="4">
        <v>-3.8E-3</v>
      </c>
      <c r="BW544" s="4">
        <v>-5.9999999999999995E-4</v>
      </c>
      <c r="BX544" s="4">
        <v>7.4999999999999997E-3</v>
      </c>
      <c r="BY544" s="4">
        <v>3.7100000000000001E-2</v>
      </c>
      <c r="BZ544" s="4">
        <v>5.1200000000000002E-2</v>
      </c>
      <c r="CA544" s="4">
        <v>6.4600000000000005E-2</v>
      </c>
      <c r="CB544" s="4">
        <v>7.6200000000000004E-2</v>
      </c>
      <c r="CC544" s="4">
        <v>6.8599999999999994E-2</v>
      </c>
      <c r="CD544" s="4">
        <v>7.9699999999999993E-2</v>
      </c>
      <c r="CE544" s="4">
        <v>7.8600000000000003E-2</v>
      </c>
      <c r="CF544" s="4">
        <v>6.0999999999999999E-2</v>
      </c>
      <c r="CG544" s="4">
        <v>3.9800000000000002E-2</v>
      </c>
      <c r="CH544" s="4">
        <v>1.43E-2</v>
      </c>
      <c r="CI544" s="4">
        <v>-2.3999999999999998E-3</v>
      </c>
      <c r="CJ544" s="4">
        <v>-3.5000000000000001E-3</v>
      </c>
      <c r="CK544" s="4">
        <v>-3.3999999999999998E-3</v>
      </c>
      <c r="CL544" s="4">
        <v>-3.0000000000000001E-3</v>
      </c>
      <c r="CM544" s="4">
        <v>-2.8E-3</v>
      </c>
      <c r="CN544" s="4">
        <v>-2.7000000000000001E-3</v>
      </c>
      <c r="CO544" s="4">
        <v>-2.5000000000000001E-3</v>
      </c>
      <c r="CP544" s="4">
        <v>-3.0000000000000001E-3</v>
      </c>
      <c r="CQ544" s="4">
        <v>-2E-3</v>
      </c>
      <c r="CR544" s="4">
        <v>-2.3E-3</v>
      </c>
      <c r="CS544" s="4">
        <v>-1.6000000000000001E-3</v>
      </c>
      <c r="CT544" s="4">
        <v>-1.5E-3</v>
      </c>
      <c r="CU544" s="4">
        <v>-1.5E-3</v>
      </c>
      <c r="CV544" s="4">
        <v>-1.4E-3</v>
      </c>
      <c r="CW544" s="4">
        <v>-1.1000000000000001E-3</v>
      </c>
      <c r="CX544" s="4">
        <v>-1.1999999999999999E-3</v>
      </c>
      <c r="CY544" s="4">
        <v>-1.1999999999999999E-3</v>
      </c>
      <c r="CZ544" s="4">
        <v>-2.0999999999999999E-3</v>
      </c>
      <c r="DA544" s="4">
        <v>-3.0000000000000001E-3</v>
      </c>
      <c r="DB544" s="4">
        <v>-3.0000000000000001E-3</v>
      </c>
      <c r="DC544" s="4">
        <v>-3.2000000000000002E-3</v>
      </c>
      <c r="DD544" s="4">
        <v>-2.7000000000000001E-3</v>
      </c>
      <c r="DE544" s="4">
        <v>-2.5999999999999999E-3</v>
      </c>
      <c r="DF544" s="4">
        <v>-8.9999999999999998E-4</v>
      </c>
      <c r="DG544" s="4">
        <v>0</v>
      </c>
      <c r="DH544" s="4">
        <v>5.0000000000000001E-4</v>
      </c>
      <c r="DI544" s="4">
        <v>4.8999999999999998E-3</v>
      </c>
      <c r="DJ544" s="4">
        <v>3.9100000000000003E-2</v>
      </c>
      <c r="DK544" s="4">
        <v>5.4899999999999997E-2</v>
      </c>
      <c r="DL544" s="4">
        <v>5.4800000000000001E-2</v>
      </c>
      <c r="DM544" s="4">
        <v>4.99E-2</v>
      </c>
      <c r="DN544" s="4">
        <v>5.28E-2</v>
      </c>
    </row>
    <row r="545" spans="1:118" x14ac:dyDescent="0.45">
      <c r="A545" s="3" t="s">
        <v>43</v>
      </c>
      <c r="B545" t="s">
        <v>61</v>
      </c>
      <c r="I545" s="4">
        <v>-3.1099999999999999E-2</v>
      </c>
      <c r="J545" s="4">
        <v>-8.1799999999999998E-2</v>
      </c>
      <c r="K545" s="4">
        <v>-8.2600000000000007E-2</v>
      </c>
      <c r="L545" s="4">
        <v>-9.6100000000000005E-2</v>
      </c>
      <c r="M545" s="4">
        <v>-9.9699999999999997E-2</v>
      </c>
      <c r="N545" s="4">
        <v>-9.8900000000000002E-2</v>
      </c>
      <c r="O545" s="4">
        <v>-0.12770000000000001</v>
      </c>
      <c r="P545" s="4">
        <v>-3.3300000000000003E-2</v>
      </c>
      <c r="Q545" s="4">
        <v>-2.3800000000000002E-2</v>
      </c>
      <c r="R545" s="4">
        <v>-1.2999999999999999E-2</v>
      </c>
      <c r="S545" s="4">
        <v>0.16400000000000001</v>
      </c>
      <c r="T545" s="4">
        <v>4.2000000000000003E-2</v>
      </c>
      <c r="U545" s="4">
        <v>3.2899999999999999E-2</v>
      </c>
      <c r="V545" s="4">
        <v>2.1499999999999998E-2</v>
      </c>
      <c r="W545" s="4">
        <v>1.0500000000000001E-2</v>
      </c>
      <c r="X545" s="4">
        <v>3.0200000000000001E-2</v>
      </c>
      <c r="Y545" s="4">
        <v>2.9399999999999999E-2</v>
      </c>
      <c r="Z545" s="4">
        <v>-0.1023</v>
      </c>
      <c r="AA545" s="4">
        <v>-0.1134</v>
      </c>
      <c r="AB545" s="4">
        <v>-0.1396</v>
      </c>
      <c r="AC545" s="4">
        <v>-0.13919999999999999</v>
      </c>
      <c r="AD545" s="4">
        <v>-2E-3</v>
      </c>
      <c r="AE545" s="4">
        <v>-6.3E-2</v>
      </c>
      <c r="AF545" s="4">
        <v>-0.1171</v>
      </c>
      <c r="AG545" s="4">
        <v>-0.12659999999999999</v>
      </c>
      <c r="AH545" s="4">
        <v>-0.12820000000000001</v>
      </c>
      <c r="AI545" s="4">
        <v>-6.6400000000000001E-2</v>
      </c>
      <c r="AJ545" s="4">
        <v>-0.1052</v>
      </c>
      <c r="AK545" s="4">
        <v>-9.74E-2</v>
      </c>
      <c r="AL545" s="4">
        <v>-9.6199999999999994E-2</v>
      </c>
      <c r="AM545" s="4">
        <v>-9.5100000000000004E-2</v>
      </c>
      <c r="AN545" s="4">
        <v>-4.3E-3</v>
      </c>
      <c r="AO545" s="4">
        <v>-6.6E-3</v>
      </c>
      <c r="AP545" s="4">
        <v>-4.2900000000000001E-2</v>
      </c>
      <c r="AQ545" s="4">
        <v>-6.1199999999999997E-2</v>
      </c>
      <c r="AR545" s="4">
        <v>-6.1699999999999998E-2</v>
      </c>
      <c r="AS545" s="4">
        <v>-5.7799999999999997E-2</v>
      </c>
      <c r="AT545" s="4">
        <v>-6.2799999999999995E-2</v>
      </c>
      <c r="AU545" s="4">
        <v>-6.2700000000000006E-2</v>
      </c>
      <c r="AV545" s="4">
        <v>-6.1899999999999997E-2</v>
      </c>
      <c r="AW545" s="4">
        <v>-5.9499999999999997E-2</v>
      </c>
      <c r="AX545" s="4">
        <v>-4.7000000000000002E-3</v>
      </c>
      <c r="AY545" s="4">
        <v>1.8800000000000001E-2</v>
      </c>
      <c r="AZ545" s="4">
        <v>3.0099999999999998E-2</v>
      </c>
      <c r="BA545" s="4">
        <v>3.7499999999999999E-2</v>
      </c>
      <c r="BB545" s="4">
        <v>4.8800000000000003E-2</v>
      </c>
      <c r="BC545" s="4">
        <v>4.7399999999999998E-2</v>
      </c>
      <c r="BD545" s="4">
        <v>4.1599999999999998E-2</v>
      </c>
      <c r="BE545" s="4">
        <v>4.4699999999999997E-2</v>
      </c>
      <c r="BF545" s="4">
        <v>2.4899999999999999E-2</v>
      </c>
      <c r="BG545" s="4">
        <v>2.86E-2</v>
      </c>
      <c r="BH545" s="4">
        <v>2.5100000000000001E-2</v>
      </c>
      <c r="BI545" s="4">
        <v>1.4E-2</v>
      </c>
      <c r="BJ545" s="4">
        <v>2.9600000000000001E-2</v>
      </c>
      <c r="BK545" s="4">
        <v>4.9399999999999999E-2</v>
      </c>
      <c r="BL545" s="4">
        <v>5.8299999999999998E-2</v>
      </c>
      <c r="BM545" s="4">
        <v>5.7000000000000002E-2</v>
      </c>
      <c r="BN545" s="4">
        <v>4.0399999999999998E-2</v>
      </c>
      <c r="BO545" s="4">
        <v>1.7000000000000001E-2</v>
      </c>
      <c r="BP545" s="4">
        <v>8.9999999999999993E-3</v>
      </c>
      <c r="BQ545" s="4">
        <v>9.1000000000000004E-3</v>
      </c>
      <c r="BR545" s="4">
        <v>8.0999999999999996E-3</v>
      </c>
      <c r="BS545" s="4">
        <v>7.0000000000000007E-2</v>
      </c>
      <c r="BT545" s="4">
        <v>6.4799999999999996E-2</v>
      </c>
      <c r="BU545" s="4">
        <v>6.1499999999999999E-2</v>
      </c>
      <c r="BV545" s="4">
        <v>7.4200000000000002E-2</v>
      </c>
      <c r="BW545" s="4">
        <v>2.1399999999999999E-2</v>
      </c>
      <c r="BX545" s="4">
        <v>3.2500000000000001E-2</v>
      </c>
      <c r="BY545" s="4">
        <v>6.3100000000000003E-2</v>
      </c>
      <c r="BZ545" s="4">
        <v>7.8200000000000006E-2</v>
      </c>
      <c r="CA545" s="4">
        <v>0.14960000000000001</v>
      </c>
      <c r="CB545" s="4">
        <v>0.16020000000000001</v>
      </c>
      <c r="CC545" s="4">
        <v>0.15260000000000001</v>
      </c>
      <c r="CD545" s="4">
        <v>0.15870000000000001</v>
      </c>
      <c r="CE545" s="4">
        <v>0.1246</v>
      </c>
      <c r="CF545" s="4">
        <v>0.105</v>
      </c>
      <c r="CG545" s="4">
        <v>8.1799999999999998E-2</v>
      </c>
      <c r="CH545" s="4">
        <v>5.7299999999999997E-2</v>
      </c>
      <c r="CI545" s="4">
        <v>0.1036</v>
      </c>
      <c r="CJ545" s="4">
        <v>9.4500000000000001E-2</v>
      </c>
      <c r="CK545" s="4">
        <v>9.4600000000000004E-2</v>
      </c>
      <c r="CL545" s="4">
        <v>0.106</v>
      </c>
      <c r="CM545" s="4">
        <v>0.1012</v>
      </c>
      <c r="CN545" s="4">
        <v>0.1193</v>
      </c>
      <c r="CO545" s="4">
        <v>0.16450000000000001</v>
      </c>
      <c r="CP545" s="4">
        <v>0.123</v>
      </c>
      <c r="CQ545" s="4">
        <v>4.1000000000000002E-2</v>
      </c>
      <c r="CR545" s="4">
        <v>4.7699999999999999E-2</v>
      </c>
      <c r="CS545" s="4">
        <v>4.6399999999999997E-2</v>
      </c>
      <c r="CT545" s="4">
        <v>4.1500000000000002E-2</v>
      </c>
      <c r="CU545" s="4">
        <v>3.2500000000000001E-2</v>
      </c>
      <c r="CV545" s="4">
        <v>4.8599999999999997E-2</v>
      </c>
      <c r="CW545" s="4">
        <v>6.6900000000000001E-2</v>
      </c>
      <c r="CX545" s="4">
        <v>4.48E-2</v>
      </c>
      <c r="CY545" s="4">
        <v>2.4799999999999999E-2</v>
      </c>
      <c r="CZ545" s="4">
        <v>4.8999999999999998E-3</v>
      </c>
      <c r="DA545" s="4">
        <v>6.0000000000000001E-3</v>
      </c>
      <c r="DB545" s="4">
        <v>5.0000000000000001E-3</v>
      </c>
      <c r="DC545" s="4">
        <v>4.7999999999999996E-3</v>
      </c>
      <c r="DD545" s="4">
        <v>4.3E-3</v>
      </c>
      <c r="DE545" s="4">
        <v>5.4000000000000003E-3</v>
      </c>
      <c r="DF545" s="4">
        <v>9.1000000000000004E-3</v>
      </c>
      <c r="DG545" s="4">
        <v>1.0999999999999999E-2</v>
      </c>
      <c r="DH545" s="4">
        <v>1.15E-2</v>
      </c>
      <c r="DI545" s="4">
        <v>1.49E-2</v>
      </c>
      <c r="DJ545" s="4">
        <v>4.41E-2</v>
      </c>
      <c r="DK545" s="4">
        <v>5.8900000000000001E-2</v>
      </c>
      <c r="DL545" s="4">
        <v>5.4800000000000001E-2</v>
      </c>
      <c r="DM545" s="4">
        <v>4.99E-2</v>
      </c>
      <c r="DN545" s="4">
        <v>5.28E-2</v>
      </c>
    </row>
    <row r="546" spans="1:118" x14ac:dyDescent="0.45">
      <c r="A546" s="2" t="s">
        <v>44</v>
      </c>
      <c r="B546" t="s">
        <v>49</v>
      </c>
      <c r="G546">
        <v>378.15</v>
      </c>
      <c r="H546">
        <v>329.88</v>
      </c>
      <c r="I546">
        <v>402.27</v>
      </c>
      <c r="J546">
        <v>441.21</v>
      </c>
      <c r="K546">
        <v>474.68</v>
      </c>
      <c r="L546">
        <v>467.33</v>
      </c>
      <c r="M546">
        <v>419.58</v>
      </c>
      <c r="N546">
        <v>377.23</v>
      </c>
      <c r="O546">
        <v>339.38</v>
      </c>
      <c r="P546">
        <v>259.86</v>
      </c>
      <c r="Q546">
        <v>262.38</v>
      </c>
      <c r="R546">
        <v>231.81</v>
      </c>
      <c r="S546">
        <v>227.96</v>
      </c>
      <c r="T546">
        <v>193.66</v>
      </c>
      <c r="U546">
        <v>155.88</v>
      </c>
      <c r="V546">
        <v>173.13</v>
      </c>
      <c r="W546">
        <v>198.21</v>
      </c>
      <c r="X546">
        <v>204.53</v>
      </c>
      <c r="Y546">
        <v>293.25</v>
      </c>
      <c r="Z546">
        <v>257.62</v>
      </c>
      <c r="AA546">
        <v>287.33</v>
      </c>
      <c r="AB546">
        <v>330.71</v>
      </c>
      <c r="AC546">
        <v>379.19</v>
      </c>
      <c r="AD546">
        <v>341.07</v>
      </c>
      <c r="AE546">
        <v>335.75</v>
      </c>
      <c r="AF546">
        <v>299.11</v>
      </c>
      <c r="AG546">
        <v>326.02</v>
      </c>
      <c r="AH546">
        <v>364.48</v>
      </c>
      <c r="AI546">
        <v>405.14</v>
      </c>
      <c r="AJ546">
        <v>424.4</v>
      </c>
      <c r="AK546">
        <v>580.71</v>
      </c>
      <c r="AL546">
        <v>576.59</v>
      </c>
      <c r="AM546">
        <v>678.54</v>
      </c>
      <c r="AN546">
        <v>681.08</v>
      </c>
      <c r="AO546">
        <v>948.56</v>
      </c>
      <c r="AP546">
        <v>1064.3399999999999</v>
      </c>
      <c r="AQ546">
        <v>954.01</v>
      </c>
      <c r="AR546">
        <v>776.4</v>
      </c>
      <c r="AS546">
        <v>711.18</v>
      </c>
      <c r="AT546">
        <v>864.92</v>
      </c>
      <c r="AU546">
        <v>974.07</v>
      </c>
      <c r="AV546">
        <v>971.39</v>
      </c>
      <c r="AW546">
        <v>978.37</v>
      </c>
      <c r="AX546">
        <v>1081.33</v>
      </c>
      <c r="AY546">
        <v>797.47</v>
      </c>
      <c r="AZ546">
        <v>1014.16</v>
      </c>
      <c r="BA546">
        <v>730.23</v>
      </c>
      <c r="BB546">
        <v>765.99</v>
      </c>
      <c r="BC546">
        <v>831.3</v>
      </c>
      <c r="BD546">
        <v>584.66</v>
      </c>
      <c r="BE546">
        <v>456.04</v>
      </c>
      <c r="BF546">
        <v>476</v>
      </c>
      <c r="BG546">
        <v>484.77</v>
      </c>
      <c r="BH546">
        <v>474.6</v>
      </c>
      <c r="BI546">
        <v>522.61</v>
      </c>
      <c r="BJ546">
        <v>558.27</v>
      </c>
      <c r="BK546">
        <v>585.49</v>
      </c>
      <c r="BL546">
        <v>529.41</v>
      </c>
      <c r="BM546">
        <v>455.04</v>
      </c>
      <c r="BN546">
        <v>457.82</v>
      </c>
      <c r="BO546">
        <v>514.64</v>
      </c>
      <c r="BP546">
        <v>456.32</v>
      </c>
      <c r="BQ546">
        <v>544.1</v>
      </c>
      <c r="BR546">
        <v>639.69000000000005</v>
      </c>
      <c r="BS546">
        <v>555.12</v>
      </c>
      <c r="BT546">
        <v>642.88</v>
      </c>
      <c r="BU546">
        <v>627.73</v>
      </c>
      <c r="BV546">
        <v>771.76</v>
      </c>
      <c r="BW546">
        <v>728.08</v>
      </c>
      <c r="BX546">
        <v>769.97</v>
      </c>
      <c r="BY546">
        <v>744.72</v>
      </c>
      <c r="BZ546">
        <v>700.14</v>
      </c>
      <c r="CA546">
        <v>744.65</v>
      </c>
      <c r="CB546">
        <v>793.88</v>
      </c>
      <c r="CC546">
        <v>819.62</v>
      </c>
      <c r="CD546">
        <v>878.31</v>
      </c>
      <c r="CE546">
        <v>960.68</v>
      </c>
      <c r="CF546">
        <v>1104.28</v>
      </c>
      <c r="CG546">
        <v>1075.57</v>
      </c>
      <c r="CH546">
        <v>1074.77</v>
      </c>
      <c r="CI546">
        <v>1246.8399999999999</v>
      </c>
      <c r="CJ546">
        <v>1088.8800000000001</v>
      </c>
      <c r="CK546">
        <v>1110.57</v>
      </c>
      <c r="CL546">
        <v>1146.82</v>
      </c>
      <c r="CM546">
        <v>1133.92</v>
      </c>
      <c r="CN546">
        <v>1192.29</v>
      </c>
      <c r="CO546">
        <v>1358.75</v>
      </c>
      <c r="CP546">
        <v>1271.8</v>
      </c>
      <c r="CQ546">
        <v>1390.23</v>
      </c>
      <c r="CR546">
        <v>1097.6600000000001</v>
      </c>
      <c r="CS546">
        <v>1221.32</v>
      </c>
      <c r="CT546">
        <v>1186.5899999999999</v>
      </c>
      <c r="CU546">
        <v>1094.6400000000001</v>
      </c>
      <c r="CV546">
        <v>816.92</v>
      </c>
      <c r="CW546">
        <v>693.2</v>
      </c>
      <c r="CX546">
        <v>508.63</v>
      </c>
      <c r="CY546">
        <v>628.28</v>
      </c>
      <c r="CZ546">
        <v>873.04</v>
      </c>
      <c r="DA546">
        <v>696.57</v>
      </c>
      <c r="DB546">
        <v>580.21</v>
      </c>
      <c r="DC546">
        <v>581.63</v>
      </c>
      <c r="DD546">
        <v>779.77</v>
      </c>
      <c r="DE546">
        <v>860.08</v>
      </c>
      <c r="DF546">
        <v>723.66</v>
      </c>
      <c r="DG546">
        <v>689.4</v>
      </c>
      <c r="DH546">
        <v>669.49</v>
      </c>
      <c r="DI546">
        <v>571.88</v>
      </c>
      <c r="DJ546">
        <v>498.98</v>
      </c>
      <c r="DK546">
        <v>508.34</v>
      </c>
      <c r="DL546">
        <v>550.29</v>
      </c>
      <c r="DM546">
        <v>543.61</v>
      </c>
      <c r="DN546">
        <v>507.36</v>
      </c>
    </row>
    <row r="547" spans="1:118" x14ac:dyDescent="0.45">
      <c r="A547" s="2" t="s">
        <v>44</v>
      </c>
      <c r="B547" t="s">
        <v>50</v>
      </c>
      <c r="K547" s="4">
        <v>0.25530000000000003</v>
      </c>
      <c r="L547" s="4">
        <v>0.41670000000000001</v>
      </c>
      <c r="M547" s="4">
        <v>4.2999999999999997E-2</v>
      </c>
      <c r="N547" s="4">
        <v>-0.14499999999999999</v>
      </c>
      <c r="O547" s="4">
        <v>-0.28499999999999998</v>
      </c>
      <c r="P547" s="4">
        <v>-0.44390000000000002</v>
      </c>
      <c r="Q547" s="4">
        <v>-0.37459999999999999</v>
      </c>
      <c r="R547" s="4">
        <v>-0.38550000000000001</v>
      </c>
      <c r="S547" s="4">
        <v>-0.32829999999999998</v>
      </c>
      <c r="T547" s="4">
        <v>-0.25480000000000003</v>
      </c>
      <c r="U547" s="4">
        <v>-0.40589999999999998</v>
      </c>
      <c r="V547" s="4">
        <v>-0.25309999999999999</v>
      </c>
      <c r="W547" s="4">
        <v>-0.1305</v>
      </c>
      <c r="X547" s="4">
        <v>5.6099999999999997E-2</v>
      </c>
      <c r="Y547" s="4">
        <v>0.88129999999999997</v>
      </c>
      <c r="Z547" s="4">
        <v>0.48799999999999999</v>
      </c>
      <c r="AA547" s="4">
        <v>0.4496</v>
      </c>
      <c r="AB547" s="4">
        <v>0.6169</v>
      </c>
      <c r="AC547" s="4">
        <v>0.29310000000000003</v>
      </c>
      <c r="AD547" s="4">
        <v>0.32390000000000002</v>
      </c>
      <c r="AE547" s="4">
        <v>0.16850000000000001</v>
      </c>
      <c r="AF547" s="4">
        <v>-9.5600000000000004E-2</v>
      </c>
      <c r="AG547" s="4">
        <v>-0.14019999999999999</v>
      </c>
      <c r="AH547" s="4">
        <v>6.8599999999999994E-2</v>
      </c>
      <c r="AI547" s="4">
        <v>0.20669999999999999</v>
      </c>
      <c r="AJ547" s="4">
        <v>0.41889999999999999</v>
      </c>
      <c r="AK547" s="4">
        <v>0.78120000000000001</v>
      </c>
      <c r="AL547" s="4">
        <v>0.58199999999999996</v>
      </c>
      <c r="AM547" s="4">
        <v>0.67479999999999996</v>
      </c>
      <c r="AN547" s="4">
        <v>0.6048</v>
      </c>
      <c r="AO547" s="4">
        <v>0.63349999999999995</v>
      </c>
      <c r="AP547" s="4">
        <v>0.84589999999999999</v>
      </c>
      <c r="AQ547" s="4">
        <v>0.40600000000000003</v>
      </c>
      <c r="AR547" s="4">
        <v>0.1399</v>
      </c>
      <c r="AS547" s="4">
        <v>-0.25030000000000002</v>
      </c>
      <c r="AT547" s="4">
        <v>-0.18740000000000001</v>
      </c>
      <c r="AU547" s="4">
        <v>2.1000000000000001E-2</v>
      </c>
      <c r="AV547" s="4">
        <v>0.25119999999999998</v>
      </c>
      <c r="AW547" s="4">
        <v>0.37569999999999998</v>
      </c>
      <c r="AX547" s="4">
        <v>0.25019999999999998</v>
      </c>
      <c r="AY547" s="4">
        <v>-0.18129999999999999</v>
      </c>
      <c r="AZ547" s="4">
        <v>4.3999999999999997E-2</v>
      </c>
      <c r="BA547" s="4">
        <v>-0.25359999999999999</v>
      </c>
      <c r="BB547" s="4">
        <v>-0.29160000000000003</v>
      </c>
      <c r="BC547" s="4">
        <v>4.24E-2</v>
      </c>
      <c r="BD547" s="4">
        <v>-0.42349999999999999</v>
      </c>
      <c r="BE547" s="4">
        <v>-0.3755</v>
      </c>
      <c r="BF547" s="4">
        <v>-0.37859999999999999</v>
      </c>
      <c r="BG547" s="4">
        <v>-0.41689999999999999</v>
      </c>
      <c r="BH547" s="4">
        <v>-0.18820000000000001</v>
      </c>
      <c r="BI547" s="4">
        <v>0.14599999999999999</v>
      </c>
      <c r="BJ547" s="4">
        <v>0.1729</v>
      </c>
      <c r="BK547" s="4">
        <v>0.20780000000000001</v>
      </c>
      <c r="BL547" s="4">
        <v>0.11550000000000001</v>
      </c>
      <c r="BM547" s="4">
        <v>-0.1293</v>
      </c>
      <c r="BN547" s="4">
        <v>-0.1799</v>
      </c>
      <c r="BO547" s="4">
        <v>-0.121</v>
      </c>
      <c r="BP547" s="4">
        <v>-0.1381</v>
      </c>
      <c r="BQ547" s="4">
        <v>0.19570000000000001</v>
      </c>
      <c r="BR547" s="4">
        <v>0.3972</v>
      </c>
      <c r="BS547" s="4">
        <v>7.8600000000000003E-2</v>
      </c>
      <c r="BT547" s="4">
        <v>0.4088</v>
      </c>
      <c r="BU547" s="4">
        <v>0.1537</v>
      </c>
      <c r="BV547" s="4">
        <v>0.20649999999999999</v>
      </c>
      <c r="BW547" s="4">
        <v>0.31159999999999999</v>
      </c>
      <c r="BX547" s="4">
        <v>0.19769999999999999</v>
      </c>
      <c r="BY547" s="4">
        <v>0.18640000000000001</v>
      </c>
      <c r="BZ547" s="4">
        <v>-9.2799999999999994E-2</v>
      </c>
      <c r="CA547" s="4">
        <v>2.2800000000000001E-2</v>
      </c>
      <c r="CB547" s="4">
        <v>3.1099999999999999E-2</v>
      </c>
      <c r="CC547" s="4">
        <v>0.10059999999999999</v>
      </c>
      <c r="CD547" s="4">
        <v>0.2545</v>
      </c>
      <c r="CE547" s="4">
        <v>0.29010000000000002</v>
      </c>
      <c r="CF547" s="4">
        <v>0.39100000000000001</v>
      </c>
      <c r="CG547" s="4">
        <v>0.31230000000000002</v>
      </c>
      <c r="CH547" s="4">
        <v>0.22370000000000001</v>
      </c>
      <c r="CI547" s="4">
        <v>0.2979</v>
      </c>
      <c r="CJ547" s="4">
        <v>-1.3899999999999999E-2</v>
      </c>
      <c r="CK547" s="4">
        <v>3.2500000000000001E-2</v>
      </c>
      <c r="CL547" s="4">
        <v>6.7000000000000004E-2</v>
      </c>
      <c r="CM547" s="4">
        <v>-9.06E-2</v>
      </c>
      <c r="CN547" s="4">
        <v>9.5000000000000001E-2</v>
      </c>
      <c r="CO547" s="4">
        <v>0.2235</v>
      </c>
      <c r="CP547" s="4">
        <v>0.109</v>
      </c>
      <c r="CQ547" s="4">
        <v>0.22600000000000001</v>
      </c>
      <c r="CR547" s="4">
        <v>-7.9399999999999998E-2</v>
      </c>
      <c r="CS547" s="4">
        <v>-0.1011</v>
      </c>
      <c r="CT547" s="4">
        <v>-6.7000000000000004E-2</v>
      </c>
      <c r="CU547" s="4">
        <v>-0.21260000000000001</v>
      </c>
      <c r="CV547" s="4">
        <v>-0.25580000000000003</v>
      </c>
      <c r="CW547" s="4">
        <v>-0.43240000000000001</v>
      </c>
      <c r="CX547" s="4">
        <v>-0.57130000000000003</v>
      </c>
      <c r="CY547" s="4">
        <v>-0.42599999999999999</v>
      </c>
      <c r="CZ547" s="4">
        <v>6.8699999999999997E-2</v>
      </c>
      <c r="DA547" s="4">
        <v>4.8999999999999998E-3</v>
      </c>
      <c r="DB547" s="4">
        <v>0.14069999999999999</v>
      </c>
      <c r="DC547" s="4">
        <v>-7.4300000000000005E-2</v>
      </c>
      <c r="DD547" s="4">
        <v>-0.10680000000000001</v>
      </c>
      <c r="DE547" s="4">
        <v>0.23469999999999999</v>
      </c>
      <c r="DF547" s="4">
        <v>0.2472</v>
      </c>
      <c r="DG547" s="4">
        <v>0.18529999999999999</v>
      </c>
      <c r="DH547" s="4">
        <v>-0.1414</v>
      </c>
      <c r="DI547" s="4">
        <v>-0.33510000000000001</v>
      </c>
      <c r="DJ547" s="4">
        <v>-0.3105</v>
      </c>
      <c r="DK547" s="4">
        <v>-0.2626</v>
      </c>
      <c r="DL547" s="4">
        <v>-0.17810000000000001</v>
      </c>
      <c r="DM547" s="4">
        <v>-4.9399999999999999E-2</v>
      </c>
      <c r="DN547" s="4">
        <v>-4.9399999999999999E-2</v>
      </c>
    </row>
    <row r="548" spans="1:118" x14ac:dyDescent="0.45">
      <c r="A548" s="2" t="s">
        <v>44</v>
      </c>
      <c r="B548" t="s">
        <v>51</v>
      </c>
      <c r="G548">
        <v>363.76</v>
      </c>
      <c r="H548">
        <v>309.70999999999998</v>
      </c>
      <c r="I548">
        <v>395.45</v>
      </c>
      <c r="J548">
        <v>437.35</v>
      </c>
      <c r="K548">
        <v>472.31</v>
      </c>
      <c r="L548">
        <v>458.34</v>
      </c>
      <c r="M548">
        <v>419.58</v>
      </c>
      <c r="N548">
        <v>377.23</v>
      </c>
      <c r="O548">
        <v>339.38</v>
      </c>
      <c r="P548">
        <v>251.43</v>
      </c>
      <c r="Q548">
        <v>247.11</v>
      </c>
      <c r="R548">
        <v>230.69</v>
      </c>
      <c r="S548">
        <v>218.22</v>
      </c>
      <c r="T548">
        <v>182.76</v>
      </c>
      <c r="U548">
        <v>146.76</v>
      </c>
      <c r="V548">
        <v>154.18</v>
      </c>
      <c r="W548">
        <v>198.21</v>
      </c>
      <c r="X548">
        <v>188.85</v>
      </c>
      <c r="Y548">
        <v>268.73</v>
      </c>
      <c r="Z548">
        <v>244.12</v>
      </c>
      <c r="AA548">
        <v>241.06</v>
      </c>
      <c r="AB548">
        <v>318.08999999999997</v>
      </c>
      <c r="AC548">
        <v>326.73</v>
      </c>
      <c r="AD548">
        <v>255.44</v>
      </c>
      <c r="AE548">
        <v>198.86</v>
      </c>
      <c r="AF548">
        <v>121.95</v>
      </c>
      <c r="AG548">
        <v>59.2</v>
      </c>
      <c r="AH548">
        <v>151.55000000000001</v>
      </c>
      <c r="AI548">
        <v>140.08000000000001</v>
      </c>
      <c r="AJ548">
        <v>140.55000000000001</v>
      </c>
      <c r="AK548">
        <v>399.44</v>
      </c>
      <c r="AL548">
        <v>351.78</v>
      </c>
      <c r="AM548">
        <v>372.97</v>
      </c>
      <c r="AN548">
        <v>449</v>
      </c>
      <c r="AO548">
        <v>726.24</v>
      </c>
      <c r="AP548">
        <v>824.51</v>
      </c>
      <c r="AQ548">
        <v>791.22</v>
      </c>
      <c r="AR548">
        <v>583.64</v>
      </c>
      <c r="AS548">
        <v>454.82</v>
      </c>
      <c r="AT548">
        <v>627.89</v>
      </c>
      <c r="AU548">
        <v>719.02</v>
      </c>
      <c r="AV548">
        <v>723.16</v>
      </c>
      <c r="AW548">
        <v>768.7</v>
      </c>
      <c r="AX548">
        <v>898.69</v>
      </c>
      <c r="AY548">
        <v>544.9</v>
      </c>
      <c r="AZ548">
        <v>745.68</v>
      </c>
      <c r="BA548">
        <v>592.91</v>
      </c>
      <c r="BB548">
        <v>647.20000000000005</v>
      </c>
      <c r="BC548">
        <v>721.72</v>
      </c>
      <c r="BD548">
        <v>478.52</v>
      </c>
      <c r="BE548">
        <v>303.07</v>
      </c>
      <c r="BF548">
        <v>299.67</v>
      </c>
      <c r="BG548">
        <v>293.92</v>
      </c>
      <c r="BH548">
        <v>330.38</v>
      </c>
      <c r="BI548">
        <v>365.77</v>
      </c>
      <c r="BJ548">
        <v>410.46</v>
      </c>
      <c r="BK548">
        <v>405.43</v>
      </c>
      <c r="BL548">
        <v>462.15</v>
      </c>
      <c r="BM548">
        <v>376.14</v>
      </c>
      <c r="BN548">
        <v>371.97</v>
      </c>
      <c r="BO548">
        <v>430.74</v>
      </c>
      <c r="BP548">
        <v>434.9</v>
      </c>
      <c r="BQ548">
        <v>487.12</v>
      </c>
      <c r="BR548">
        <v>557.12</v>
      </c>
      <c r="BS548">
        <v>447.65</v>
      </c>
      <c r="BT548">
        <v>540.92999999999995</v>
      </c>
      <c r="BU548">
        <v>546.94000000000005</v>
      </c>
      <c r="BV548">
        <v>685.07</v>
      </c>
      <c r="BW548">
        <v>635.89</v>
      </c>
      <c r="BX548">
        <v>701.31</v>
      </c>
      <c r="BY548">
        <v>654.45000000000005</v>
      </c>
      <c r="BZ548">
        <v>628.21</v>
      </c>
      <c r="CA548">
        <v>654.08000000000004</v>
      </c>
      <c r="CB548">
        <v>682.56</v>
      </c>
      <c r="CC548">
        <v>726.24</v>
      </c>
      <c r="CD548">
        <v>754.25</v>
      </c>
      <c r="CE548">
        <v>854.23</v>
      </c>
      <c r="CF548">
        <v>960.3</v>
      </c>
      <c r="CG548">
        <v>955.87</v>
      </c>
      <c r="CH548">
        <v>933.82</v>
      </c>
      <c r="CI548">
        <v>1157.6500000000001</v>
      </c>
      <c r="CJ548">
        <v>995.23</v>
      </c>
      <c r="CK548">
        <v>980.15</v>
      </c>
      <c r="CL548">
        <v>1048.21</v>
      </c>
      <c r="CM548">
        <v>1038.3599999999999</v>
      </c>
      <c r="CN548">
        <v>875.44</v>
      </c>
      <c r="CO548">
        <v>1257.9100000000001</v>
      </c>
      <c r="CP548">
        <v>1219.55</v>
      </c>
      <c r="CQ548">
        <v>1325.77</v>
      </c>
      <c r="CR548">
        <v>1002.12</v>
      </c>
      <c r="CS548">
        <v>1072.54</v>
      </c>
      <c r="CT548">
        <v>1056.8800000000001</v>
      </c>
      <c r="CU548">
        <v>973.92</v>
      </c>
      <c r="CV548">
        <v>696.19</v>
      </c>
      <c r="CW548">
        <v>546.92999999999995</v>
      </c>
      <c r="CX548">
        <v>409.03</v>
      </c>
      <c r="CY548">
        <v>590.34</v>
      </c>
      <c r="CZ548">
        <v>851.52</v>
      </c>
      <c r="DA548">
        <v>628.04999999999995</v>
      </c>
      <c r="DB548">
        <v>497.44</v>
      </c>
      <c r="DC548">
        <v>499.52</v>
      </c>
      <c r="DD548">
        <v>720.25</v>
      </c>
      <c r="DE548">
        <v>818.15</v>
      </c>
      <c r="DF548">
        <v>720.64</v>
      </c>
      <c r="DG548">
        <v>642.75</v>
      </c>
      <c r="DH548">
        <v>666.26</v>
      </c>
      <c r="DI548">
        <v>542.16999999999996</v>
      </c>
      <c r="DJ548">
        <v>479.83</v>
      </c>
      <c r="DK548">
        <v>456.29</v>
      </c>
      <c r="DL548">
        <v>382.5</v>
      </c>
      <c r="DM548">
        <v>507.14</v>
      </c>
      <c r="DN548">
        <v>472.54</v>
      </c>
    </row>
    <row r="549" spans="1:118" x14ac:dyDescent="0.45">
      <c r="A549" s="2" t="s">
        <v>44</v>
      </c>
      <c r="B549" t="s">
        <v>52</v>
      </c>
      <c r="G549">
        <v>17.22</v>
      </c>
      <c r="H549">
        <v>16.010000000000002</v>
      </c>
      <c r="I549">
        <v>19.559999999999999</v>
      </c>
      <c r="J549">
        <v>19.3</v>
      </c>
      <c r="K549">
        <v>16.52</v>
      </c>
      <c r="L549">
        <v>15.47</v>
      </c>
      <c r="M549">
        <v>11.13</v>
      </c>
      <c r="N549">
        <v>11.73</v>
      </c>
      <c r="O549">
        <v>14.33</v>
      </c>
      <c r="P549">
        <v>14.63</v>
      </c>
      <c r="Q549">
        <v>46.11</v>
      </c>
      <c r="R549">
        <v>16.5</v>
      </c>
      <c r="S549">
        <v>14.82</v>
      </c>
      <c r="T549">
        <v>12.26</v>
      </c>
      <c r="U549">
        <v>9.6199999999999992</v>
      </c>
      <c r="V549">
        <v>10.24</v>
      </c>
      <c r="W549">
        <v>12.77</v>
      </c>
      <c r="X549">
        <v>8.9700000000000006</v>
      </c>
      <c r="Y549">
        <v>13.56</v>
      </c>
      <c r="Z549">
        <v>16.059999999999999</v>
      </c>
      <c r="AA549">
        <v>11.93</v>
      </c>
      <c r="AB549">
        <v>13.48</v>
      </c>
      <c r="AC549">
        <v>13.59</v>
      </c>
      <c r="AD549">
        <v>12.19</v>
      </c>
      <c r="AE549">
        <v>18.98</v>
      </c>
      <c r="AF549">
        <v>17.559999999999999</v>
      </c>
      <c r="AG549">
        <v>12.7</v>
      </c>
      <c r="AH549">
        <v>9.7899999999999991</v>
      </c>
      <c r="AI549">
        <v>7.97</v>
      </c>
      <c r="AJ549">
        <v>7.36</v>
      </c>
      <c r="AK549">
        <v>8.9700000000000006</v>
      </c>
      <c r="AL549">
        <v>7.99</v>
      </c>
      <c r="AM549">
        <v>9.16</v>
      </c>
      <c r="AN549">
        <v>7.74</v>
      </c>
      <c r="AO549">
        <v>10.16</v>
      </c>
      <c r="AP549">
        <v>13.18</v>
      </c>
      <c r="AQ549">
        <v>193.2</v>
      </c>
      <c r="AR549">
        <v>-60.4</v>
      </c>
      <c r="AS549">
        <v>-50.51</v>
      </c>
      <c r="AT549">
        <v>2212.0700000000002</v>
      </c>
      <c r="AU549">
        <v>11.06</v>
      </c>
      <c r="AV549">
        <v>8.89</v>
      </c>
      <c r="AW549">
        <v>8.32</v>
      </c>
      <c r="AX549">
        <v>9.4700000000000006</v>
      </c>
      <c r="AY549">
        <v>7.16</v>
      </c>
      <c r="AZ549">
        <v>10.47</v>
      </c>
      <c r="BA549">
        <v>11.39</v>
      </c>
      <c r="BB549">
        <v>27.13</v>
      </c>
      <c r="BC549">
        <v>-63.63</v>
      </c>
      <c r="BD549">
        <v>-19.54</v>
      </c>
      <c r="BE549">
        <v>-13.52</v>
      </c>
      <c r="BF549">
        <v>-17.59</v>
      </c>
      <c r="BG549">
        <v>-46.43</v>
      </c>
      <c r="BH549">
        <v>87.86</v>
      </c>
      <c r="BI549">
        <v>21.19</v>
      </c>
      <c r="BJ549">
        <v>14.79</v>
      </c>
      <c r="BK549">
        <v>12.32</v>
      </c>
      <c r="BL549">
        <v>15.48</v>
      </c>
      <c r="BM549">
        <v>192.41</v>
      </c>
      <c r="BN549">
        <v>-85.83</v>
      </c>
      <c r="BO549">
        <v>46785.8</v>
      </c>
      <c r="BP549">
        <v>34.090000000000003</v>
      </c>
      <c r="BQ549">
        <v>11.82</v>
      </c>
      <c r="BR549">
        <v>10.75</v>
      </c>
      <c r="BS549">
        <v>13.81</v>
      </c>
      <c r="BT549">
        <v>14.81</v>
      </c>
      <c r="BU549">
        <v>14.2</v>
      </c>
      <c r="BV549">
        <v>16.350000000000001</v>
      </c>
      <c r="BW549">
        <v>9.56</v>
      </c>
      <c r="BX549">
        <v>11.48</v>
      </c>
      <c r="BY549">
        <v>11.96</v>
      </c>
      <c r="BZ549">
        <v>13.76</v>
      </c>
      <c r="CA549">
        <v>12.59</v>
      </c>
      <c r="CB549">
        <v>11.43</v>
      </c>
      <c r="CC549">
        <v>11.1</v>
      </c>
      <c r="CD549">
        <v>9.44</v>
      </c>
      <c r="CE549">
        <v>10.78</v>
      </c>
      <c r="CF549">
        <v>12.57</v>
      </c>
      <c r="CG549">
        <v>14.16</v>
      </c>
      <c r="CH549">
        <v>15.62</v>
      </c>
      <c r="CI549">
        <v>24.99</v>
      </c>
      <c r="CJ549">
        <v>22.97</v>
      </c>
      <c r="CK549">
        <v>23.5</v>
      </c>
      <c r="CL549">
        <v>67.36</v>
      </c>
      <c r="CM549">
        <v>22.22</v>
      </c>
      <c r="CN549">
        <v>15.52</v>
      </c>
      <c r="CO549">
        <v>18.350000000000001</v>
      </c>
      <c r="CP549">
        <v>12.35</v>
      </c>
      <c r="CQ549">
        <v>50.28</v>
      </c>
      <c r="CR549">
        <v>41.56</v>
      </c>
      <c r="CS549">
        <v>55.37</v>
      </c>
      <c r="CT549">
        <v>137.22999999999999</v>
      </c>
      <c r="CU549">
        <v>73.86</v>
      </c>
      <c r="CV549">
        <v>-7.99</v>
      </c>
      <c r="CW549">
        <v>-7.53</v>
      </c>
      <c r="CX549">
        <v>-4.01</v>
      </c>
      <c r="CY549">
        <v>-5.57</v>
      </c>
      <c r="CZ549">
        <v>-40.659999999999997</v>
      </c>
      <c r="DA549">
        <v>-50.92</v>
      </c>
      <c r="DB549">
        <v>41.54</v>
      </c>
      <c r="DC549">
        <v>7.22</v>
      </c>
      <c r="DD549">
        <v>8.64</v>
      </c>
      <c r="DE549">
        <v>13.03</v>
      </c>
      <c r="DF549">
        <v>13.75</v>
      </c>
      <c r="DG549">
        <v>45.87</v>
      </c>
      <c r="DH549">
        <v>-53.03</v>
      </c>
      <c r="DI549">
        <v>-9.77</v>
      </c>
      <c r="DJ549">
        <v>-17.09</v>
      </c>
      <c r="DK549">
        <v>-17.12</v>
      </c>
      <c r="DL549">
        <v>-32.58</v>
      </c>
      <c r="DM549">
        <v>14.79</v>
      </c>
      <c r="DN549">
        <v>13.84</v>
      </c>
    </row>
    <row r="550" spans="1:118" x14ac:dyDescent="0.45">
      <c r="A550" s="2" t="s">
        <v>44</v>
      </c>
      <c r="B550" t="s">
        <v>53</v>
      </c>
      <c r="G550">
        <v>1.26</v>
      </c>
      <c r="H550">
        <v>1.0900000000000001</v>
      </c>
      <c r="I550">
        <v>1.31</v>
      </c>
      <c r="J550">
        <v>1.43</v>
      </c>
      <c r="K550">
        <v>1.53</v>
      </c>
      <c r="L550">
        <v>1.48</v>
      </c>
      <c r="M550">
        <v>1.25</v>
      </c>
      <c r="N550">
        <v>1.1200000000000001</v>
      </c>
      <c r="O550">
        <v>1</v>
      </c>
      <c r="P550">
        <v>0.77</v>
      </c>
      <c r="Q550">
        <v>0.81</v>
      </c>
      <c r="R550">
        <v>0.69</v>
      </c>
      <c r="S550">
        <v>0.65</v>
      </c>
      <c r="T550">
        <v>0.52</v>
      </c>
      <c r="U550">
        <v>0.39</v>
      </c>
      <c r="V550">
        <v>0.42</v>
      </c>
      <c r="W550">
        <v>0.47</v>
      </c>
      <c r="X550">
        <v>0.47</v>
      </c>
      <c r="Y550">
        <v>0.66</v>
      </c>
      <c r="Z550">
        <v>0.56000000000000005</v>
      </c>
      <c r="AA550">
        <v>0.61</v>
      </c>
      <c r="AB550">
        <v>0.68</v>
      </c>
      <c r="AC550">
        <v>0.78</v>
      </c>
      <c r="AD550">
        <v>0.69</v>
      </c>
      <c r="AE550">
        <v>0.66</v>
      </c>
      <c r="AF550">
        <v>0.56999999999999995</v>
      </c>
      <c r="AG550">
        <v>0.6</v>
      </c>
      <c r="AH550">
        <v>0.65</v>
      </c>
      <c r="AI550">
        <v>0.71</v>
      </c>
      <c r="AJ550">
        <v>0.73</v>
      </c>
      <c r="AK550">
        <v>0.98</v>
      </c>
      <c r="AL550">
        <v>0.96</v>
      </c>
      <c r="AM550">
        <v>1.1200000000000001</v>
      </c>
      <c r="AN550">
        <v>1.1100000000000001</v>
      </c>
      <c r="AO550">
        <v>1.52</v>
      </c>
      <c r="AP550">
        <v>1.73</v>
      </c>
      <c r="AQ550">
        <v>1.54</v>
      </c>
      <c r="AR550">
        <v>1.25</v>
      </c>
      <c r="AS550">
        <v>1.1399999999999999</v>
      </c>
      <c r="AT550">
        <v>1.37</v>
      </c>
      <c r="AU550">
        <v>1.53</v>
      </c>
      <c r="AV550">
        <v>1.52</v>
      </c>
      <c r="AW550">
        <v>1.53</v>
      </c>
      <c r="AX550">
        <v>1.69</v>
      </c>
      <c r="AY550">
        <v>1.25</v>
      </c>
      <c r="AZ550">
        <v>1.6</v>
      </c>
      <c r="BA550">
        <v>1.17</v>
      </c>
      <c r="BB550">
        <v>1.24</v>
      </c>
      <c r="BC550">
        <v>1.38</v>
      </c>
      <c r="BD550">
        <v>0.99</v>
      </c>
      <c r="BE550">
        <v>0.8</v>
      </c>
      <c r="BF550">
        <v>0.83</v>
      </c>
      <c r="BG550">
        <v>0.85</v>
      </c>
      <c r="BH550">
        <v>0.82</v>
      </c>
      <c r="BI550">
        <v>0.88</v>
      </c>
      <c r="BJ550">
        <v>0.95</v>
      </c>
      <c r="BK550">
        <v>0.99</v>
      </c>
      <c r="BL550">
        <v>0.9</v>
      </c>
      <c r="BM550">
        <v>0.73</v>
      </c>
      <c r="BN550">
        <v>0.69</v>
      </c>
      <c r="BO550">
        <v>0.73</v>
      </c>
      <c r="BP550">
        <v>0.61</v>
      </c>
      <c r="BQ550">
        <v>0.7</v>
      </c>
      <c r="BR550">
        <v>0.81</v>
      </c>
      <c r="BS550">
        <v>0.68</v>
      </c>
      <c r="BT550">
        <v>0.78</v>
      </c>
      <c r="BU550">
        <v>0.74</v>
      </c>
      <c r="BV550">
        <v>0.9</v>
      </c>
      <c r="BW550">
        <v>0.83</v>
      </c>
      <c r="BX550">
        <v>0.86</v>
      </c>
      <c r="BY550">
        <v>0.82</v>
      </c>
      <c r="BZ550">
        <v>0.76</v>
      </c>
      <c r="CA550">
        <v>0.79</v>
      </c>
      <c r="CB550">
        <v>0.83</v>
      </c>
      <c r="CC550">
        <v>0.84</v>
      </c>
      <c r="CD550">
        <v>0.87</v>
      </c>
      <c r="CE550">
        <v>1.07</v>
      </c>
      <c r="CF550">
        <v>1.19</v>
      </c>
      <c r="CG550">
        <v>1.1299999999999999</v>
      </c>
      <c r="CH550">
        <v>1.1399999999999999</v>
      </c>
      <c r="CI550">
        <v>1.25</v>
      </c>
      <c r="CJ550">
        <v>1.04</v>
      </c>
      <c r="CK550">
        <v>1.08</v>
      </c>
      <c r="CL550">
        <v>1.1000000000000001</v>
      </c>
      <c r="CM550">
        <v>1.08</v>
      </c>
      <c r="CN550">
        <v>1.1299999999999999</v>
      </c>
      <c r="CO550">
        <v>1.27</v>
      </c>
      <c r="CP550">
        <v>1.17</v>
      </c>
      <c r="CQ550">
        <v>1.3</v>
      </c>
      <c r="CR550">
        <v>0.98</v>
      </c>
      <c r="CS550">
        <v>1.06</v>
      </c>
      <c r="CT550">
        <v>1.02</v>
      </c>
      <c r="CU550">
        <v>0.91</v>
      </c>
      <c r="CV550">
        <v>0.76</v>
      </c>
      <c r="CW550">
        <v>0.65</v>
      </c>
      <c r="CX550">
        <v>0.48</v>
      </c>
      <c r="CY550">
        <v>0.59</v>
      </c>
      <c r="CZ550">
        <v>0.73</v>
      </c>
      <c r="DA550">
        <v>0.61</v>
      </c>
      <c r="DB550">
        <v>0.53</v>
      </c>
      <c r="DC550">
        <v>0.55000000000000004</v>
      </c>
      <c r="DD550">
        <v>0.77</v>
      </c>
      <c r="DE550">
        <v>0.87</v>
      </c>
      <c r="DF550">
        <v>0.74</v>
      </c>
      <c r="DG550">
        <v>0.7</v>
      </c>
      <c r="DH550">
        <v>0.67</v>
      </c>
      <c r="DI550">
        <v>0.55000000000000004</v>
      </c>
      <c r="DJ550">
        <v>0.46</v>
      </c>
      <c r="DK550">
        <v>0.46</v>
      </c>
      <c r="DL550">
        <v>0.49</v>
      </c>
      <c r="DM550">
        <v>0.47</v>
      </c>
      <c r="DN550">
        <v>0.44</v>
      </c>
    </row>
    <row r="551" spans="1:118" x14ac:dyDescent="0.45">
      <c r="A551" s="2" t="s">
        <v>44</v>
      </c>
      <c r="B551" t="s">
        <v>54</v>
      </c>
      <c r="G551">
        <v>1.66</v>
      </c>
      <c r="H551">
        <v>1.41</v>
      </c>
      <c r="I551">
        <v>1.63</v>
      </c>
      <c r="J551">
        <v>1.72</v>
      </c>
      <c r="K551">
        <v>1.71</v>
      </c>
      <c r="L551">
        <v>1.65</v>
      </c>
      <c r="M551">
        <v>1.64</v>
      </c>
      <c r="N551">
        <v>1.52</v>
      </c>
      <c r="O551">
        <v>1.32</v>
      </c>
      <c r="P551">
        <v>1.02</v>
      </c>
      <c r="Q551">
        <v>1.05</v>
      </c>
      <c r="R551">
        <v>0.94</v>
      </c>
      <c r="S551">
        <v>0.96</v>
      </c>
      <c r="T551">
        <v>0.81</v>
      </c>
      <c r="U551">
        <v>0.67</v>
      </c>
      <c r="V551">
        <v>0.7</v>
      </c>
      <c r="W551">
        <v>0.77</v>
      </c>
      <c r="X551">
        <v>0.76</v>
      </c>
      <c r="Y551">
        <v>1.1000000000000001</v>
      </c>
      <c r="Z551">
        <v>0.94</v>
      </c>
      <c r="AA551">
        <v>1.03</v>
      </c>
      <c r="AB551">
        <v>1.1599999999999999</v>
      </c>
      <c r="AC551">
        <v>1.27</v>
      </c>
      <c r="AD551">
        <v>1.1599999999999999</v>
      </c>
      <c r="AE551">
        <v>1.1599999999999999</v>
      </c>
      <c r="AF551">
        <v>0.98</v>
      </c>
      <c r="AG551">
        <v>0.96</v>
      </c>
      <c r="AH551">
        <v>1.04</v>
      </c>
      <c r="AI551">
        <v>1.08</v>
      </c>
      <c r="AJ551">
        <v>1.07</v>
      </c>
      <c r="AK551">
        <v>1.47</v>
      </c>
      <c r="AL551">
        <v>1.34</v>
      </c>
      <c r="AM551">
        <v>1.5</v>
      </c>
      <c r="AN551">
        <v>1.45</v>
      </c>
      <c r="AO551">
        <v>1.68</v>
      </c>
      <c r="AP551">
        <v>1.89</v>
      </c>
      <c r="AQ551">
        <v>1.91</v>
      </c>
      <c r="AR551">
        <v>1.55</v>
      </c>
      <c r="AS551">
        <v>1.1399999999999999</v>
      </c>
      <c r="AT551">
        <v>1.31</v>
      </c>
      <c r="AU551">
        <v>1.43</v>
      </c>
      <c r="AV551">
        <v>1.36</v>
      </c>
      <c r="AW551">
        <v>1.33</v>
      </c>
      <c r="AX551">
        <v>1.44</v>
      </c>
      <c r="AY551">
        <v>1.06</v>
      </c>
      <c r="AZ551">
        <v>1.34</v>
      </c>
      <c r="BA551">
        <v>1</v>
      </c>
      <c r="BB551">
        <v>1.1200000000000001</v>
      </c>
      <c r="BC551">
        <v>1.3</v>
      </c>
      <c r="BD551">
        <v>0.92</v>
      </c>
      <c r="BE551">
        <v>0.7</v>
      </c>
      <c r="BF551">
        <v>0.7</v>
      </c>
      <c r="BG551">
        <v>0.72</v>
      </c>
      <c r="BH551">
        <v>0.68</v>
      </c>
      <c r="BI551">
        <v>0.74</v>
      </c>
      <c r="BJ551">
        <v>0.77</v>
      </c>
      <c r="BK551">
        <v>0.82</v>
      </c>
      <c r="BL551">
        <v>0.74</v>
      </c>
      <c r="BM551">
        <v>0.65</v>
      </c>
      <c r="BN551">
        <v>0.67</v>
      </c>
      <c r="BO551">
        <v>0.74</v>
      </c>
      <c r="BP551">
        <v>0.63</v>
      </c>
      <c r="BQ551">
        <v>0.74</v>
      </c>
      <c r="BR551">
        <v>0.85</v>
      </c>
      <c r="BS551">
        <v>0.76</v>
      </c>
      <c r="BT551">
        <v>0.85</v>
      </c>
      <c r="BU551">
        <v>0.86</v>
      </c>
      <c r="BV551">
        <v>1.04</v>
      </c>
      <c r="BW551">
        <v>0.93</v>
      </c>
      <c r="BX551">
        <v>0.95</v>
      </c>
      <c r="BY551">
        <v>0.9</v>
      </c>
      <c r="BZ551">
        <v>0.87</v>
      </c>
      <c r="CA551">
        <v>0.91</v>
      </c>
      <c r="CB551">
        <v>0.94</v>
      </c>
      <c r="CC551">
        <v>0.99</v>
      </c>
      <c r="CD551">
        <v>1.04</v>
      </c>
      <c r="CE551">
        <v>1.0900000000000001</v>
      </c>
      <c r="CF551">
        <v>1.19</v>
      </c>
      <c r="CG551">
        <v>1.1200000000000001</v>
      </c>
      <c r="CH551">
        <v>1.1200000000000001</v>
      </c>
      <c r="CI551">
        <v>1.32</v>
      </c>
      <c r="CJ551">
        <v>1.1299999999999999</v>
      </c>
      <c r="CK551">
        <v>1.1499999999999999</v>
      </c>
      <c r="CL551">
        <v>1.22</v>
      </c>
      <c r="CM551">
        <v>1.17</v>
      </c>
      <c r="CN551">
        <v>1.23</v>
      </c>
      <c r="CO551">
        <v>1.41</v>
      </c>
      <c r="CP551">
        <v>1.44</v>
      </c>
      <c r="CQ551">
        <v>1.57</v>
      </c>
      <c r="CR551">
        <v>1.1499999999999999</v>
      </c>
      <c r="CS551">
        <v>1.26</v>
      </c>
      <c r="CT551">
        <v>1.23</v>
      </c>
      <c r="CU551">
        <v>1.2</v>
      </c>
      <c r="CV551">
        <v>0.98</v>
      </c>
      <c r="CW551">
        <v>0.81</v>
      </c>
      <c r="CX551">
        <v>0.62</v>
      </c>
      <c r="CY551">
        <v>0.76</v>
      </c>
      <c r="CZ551">
        <v>1.06</v>
      </c>
      <c r="DA551">
        <v>0.83</v>
      </c>
      <c r="DB551">
        <v>0.71</v>
      </c>
      <c r="DC551">
        <v>0.66</v>
      </c>
      <c r="DD551">
        <v>0.93</v>
      </c>
      <c r="DE551">
        <v>1.1000000000000001</v>
      </c>
      <c r="DF551">
        <v>1.03</v>
      </c>
      <c r="DG551">
        <v>0.93</v>
      </c>
      <c r="DH551">
        <v>0.89</v>
      </c>
      <c r="DI551">
        <v>0.85</v>
      </c>
      <c r="DJ551">
        <v>0.77</v>
      </c>
      <c r="DK551">
        <v>0.69</v>
      </c>
      <c r="DL551">
        <v>0.75</v>
      </c>
      <c r="DM551">
        <v>0.75</v>
      </c>
      <c r="DN551">
        <v>0.7</v>
      </c>
    </row>
    <row r="552" spans="1:118" x14ac:dyDescent="0.45">
      <c r="A552" s="2" t="s">
        <v>44</v>
      </c>
      <c r="B552" t="s">
        <v>55</v>
      </c>
      <c r="G552">
        <v>8.86</v>
      </c>
      <c r="H552">
        <v>7.15</v>
      </c>
      <c r="I552">
        <v>10.27</v>
      </c>
      <c r="J552">
        <v>12.79</v>
      </c>
      <c r="K552">
        <v>11.71</v>
      </c>
      <c r="L552">
        <v>11.96</v>
      </c>
      <c r="M552">
        <v>8.58</v>
      </c>
      <c r="N552">
        <v>14.28</v>
      </c>
      <c r="O552">
        <v>17.91</v>
      </c>
      <c r="P552">
        <v>15.22</v>
      </c>
      <c r="Q552">
        <v>11.33</v>
      </c>
      <c r="R552">
        <v>7.67</v>
      </c>
      <c r="S552">
        <v>6.61</v>
      </c>
      <c r="T552">
        <v>5.82</v>
      </c>
      <c r="U552">
        <v>12.01</v>
      </c>
      <c r="V552">
        <v>5.49</v>
      </c>
      <c r="W552">
        <v>5.0599999999999996</v>
      </c>
      <c r="X552">
        <v>7.5</v>
      </c>
      <c r="Y552">
        <v>8.32</v>
      </c>
      <c r="Z552">
        <v>7.7</v>
      </c>
      <c r="AA552">
        <v>12.55</v>
      </c>
      <c r="AB552">
        <v>8.35</v>
      </c>
      <c r="AC552">
        <v>10.210000000000001</v>
      </c>
      <c r="AD552">
        <v>6.98</v>
      </c>
      <c r="AE552">
        <v>6.14</v>
      </c>
      <c r="AF552">
        <v>4.45</v>
      </c>
      <c r="AG552">
        <v>3.35</v>
      </c>
      <c r="AH552">
        <v>4.46</v>
      </c>
      <c r="AI552">
        <v>3.83</v>
      </c>
      <c r="AJ552">
        <v>3.37</v>
      </c>
      <c r="AK552">
        <v>4.99</v>
      </c>
      <c r="AL552">
        <v>4.29</v>
      </c>
      <c r="AM552">
        <v>4.7</v>
      </c>
      <c r="AN552">
        <v>5.1100000000000003</v>
      </c>
      <c r="AO552">
        <v>7.06</v>
      </c>
      <c r="AP552">
        <v>7.6</v>
      </c>
      <c r="AQ552">
        <v>18.43</v>
      </c>
      <c r="AR552">
        <v>13.77</v>
      </c>
      <c r="AS552">
        <v>17.690000000000001</v>
      </c>
      <c r="AT552">
        <v>22.93</v>
      </c>
      <c r="AU552">
        <v>9.7899999999999991</v>
      </c>
      <c r="AV552">
        <v>10.89</v>
      </c>
      <c r="AW552">
        <v>12</v>
      </c>
      <c r="AX552">
        <v>14.06</v>
      </c>
      <c r="AY552">
        <v>7.66</v>
      </c>
      <c r="AZ552">
        <v>9.41</v>
      </c>
      <c r="BA552">
        <v>8.01</v>
      </c>
      <c r="BB552">
        <v>9.84</v>
      </c>
      <c r="BC552">
        <v>24.21</v>
      </c>
      <c r="BD552">
        <v>51.94</v>
      </c>
      <c r="BE552">
        <v>8.9600000000000009</v>
      </c>
      <c r="BF552">
        <v>9.8800000000000008</v>
      </c>
      <c r="BG552">
        <v>5.4</v>
      </c>
      <c r="BH552">
        <v>4.21</v>
      </c>
      <c r="BI552">
        <v>5.21</v>
      </c>
      <c r="BJ552">
        <v>5.54</v>
      </c>
      <c r="BK552">
        <v>8.4700000000000006</v>
      </c>
      <c r="BL552">
        <v>7.43</v>
      </c>
      <c r="BM552">
        <v>6.42</v>
      </c>
      <c r="BN552">
        <v>7.37</v>
      </c>
      <c r="BO552">
        <v>8.52</v>
      </c>
      <c r="BP552">
        <v>7.11</v>
      </c>
      <c r="BQ552">
        <v>6.02</v>
      </c>
      <c r="BR552">
        <v>4.6900000000000004</v>
      </c>
      <c r="BS552">
        <v>3.28</v>
      </c>
      <c r="BT552">
        <v>3.88</v>
      </c>
      <c r="BU552">
        <v>3.86</v>
      </c>
      <c r="BV552">
        <v>4.8600000000000003</v>
      </c>
      <c r="BW552">
        <v>4.76</v>
      </c>
      <c r="BX552">
        <v>5.61</v>
      </c>
      <c r="BY552">
        <v>5.46</v>
      </c>
      <c r="BZ552">
        <v>5.77</v>
      </c>
      <c r="CA552">
        <v>5.2</v>
      </c>
      <c r="CB552">
        <v>5.69</v>
      </c>
      <c r="CC552">
        <v>4.5599999999999996</v>
      </c>
      <c r="CD552">
        <v>5.0199999999999996</v>
      </c>
      <c r="CE552">
        <v>5.33</v>
      </c>
      <c r="CF552">
        <v>5.44</v>
      </c>
      <c r="CG552">
        <v>6.29</v>
      </c>
      <c r="CH552">
        <v>5.7</v>
      </c>
      <c r="CI552">
        <v>6.03</v>
      </c>
      <c r="CJ552">
        <v>5.19</v>
      </c>
      <c r="CK552">
        <v>4.6900000000000004</v>
      </c>
      <c r="CL552">
        <v>6.05</v>
      </c>
      <c r="CM552">
        <v>7.41</v>
      </c>
      <c r="CN552">
        <v>8.84</v>
      </c>
      <c r="CO552">
        <v>13.96</v>
      </c>
      <c r="CP552">
        <v>13.57</v>
      </c>
      <c r="CQ552">
        <v>18.04</v>
      </c>
      <c r="CR552">
        <v>95.51</v>
      </c>
      <c r="CS552">
        <v>-2208.54</v>
      </c>
      <c r="CT552">
        <v>53.98</v>
      </c>
      <c r="CU552">
        <v>23.54</v>
      </c>
      <c r="CV552">
        <v>5.26</v>
      </c>
      <c r="CW552">
        <v>5.32</v>
      </c>
      <c r="CX552">
        <v>3.87</v>
      </c>
      <c r="CY552">
        <v>4.6399999999999997</v>
      </c>
      <c r="CZ552">
        <v>12.59</v>
      </c>
      <c r="DA552">
        <v>9.77</v>
      </c>
      <c r="DB552">
        <v>13.12</v>
      </c>
      <c r="DC552">
        <v>-9</v>
      </c>
      <c r="DD552">
        <v>-8.58</v>
      </c>
      <c r="DE552">
        <v>-9.3000000000000007</v>
      </c>
      <c r="DF552">
        <v>-9.4700000000000006</v>
      </c>
      <c r="DG552">
        <v>-37.43</v>
      </c>
      <c r="DH552">
        <v>892.66</v>
      </c>
      <c r="DI552">
        <v>12.19</v>
      </c>
      <c r="DJ552">
        <v>3.46</v>
      </c>
      <c r="DK552">
        <v>3.77</v>
      </c>
      <c r="DL552">
        <v>3.33</v>
      </c>
      <c r="DM552">
        <v>2.42</v>
      </c>
      <c r="DN552">
        <v>2.0299999999999998</v>
      </c>
    </row>
    <row r="553" spans="1:118" x14ac:dyDescent="0.45">
      <c r="A553" s="2" t="s">
        <v>44</v>
      </c>
      <c r="B553" t="s">
        <v>56</v>
      </c>
      <c r="G553">
        <v>8.61</v>
      </c>
      <c r="H553">
        <v>6.98</v>
      </c>
      <c r="I553">
        <v>9.9499999999999993</v>
      </c>
      <c r="J553">
        <v>11.72</v>
      </c>
      <c r="K553">
        <v>10.99</v>
      </c>
      <c r="L553">
        <v>11.24</v>
      </c>
      <c r="M553">
        <v>8.4700000000000006</v>
      </c>
      <c r="N553">
        <v>14.92</v>
      </c>
      <c r="O553">
        <v>18.79</v>
      </c>
      <c r="P553">
        <v>15.9</v>
      </c>
      <c r="Q553">
        <v>11.32</v>
      </c>
      <c r="R553">
        <v>7.71</v>
      </c>
      <c r="S553">
        <v>6.62</v>
      </c>
      <c r="T553">
        <v>5.86</v>
      </c>
      <c r="U553">
        <v>11.04</v>
      </c>
      <c r="V553">
        <v>5.2</v>
      </c>
      <c r="W553">
        <v>4.66</v>
      </c>
      <c r="X553">
        <v>6.57</v>
      </c>
      <c r="Y553">
        <v>7.68</v>
      </c>
      <c r="Z553">
        <v>7.05</v>
      </c>
      <c r="AA553">
        <v>11.67</v>
      </c>
      <c r="AB553">
        <v>8.08</v>
      </c>
      <c r="AC553">
        <v>9.75</v>
      </c>
      <c r="AD553">
        <v>6.79</v>
      </c>
      <c r="AE553">
        <v>5.72</v>
      </c>
      <c r="AF553">
        <v>4.18</v>
      </c>
      <c r="AG553">
        <v>3.19</v>
      </c>
      <c r="AH553">
        <v>4.05</v>
      </c>
      <c r="AI553">
        <v>3.62</v>
      </c>
      <c r="AJ553">
        <v>3.22</v>
      </c>
      <c r="AK553">
        <v>4.79</v>
      </c>
      <c r="AL553">
        <v>4.12</v>
      </c>
      <c r="AM553">
        <v>4.76</v>
      </c>
      <c r="AN553">
        <v>5.19</v>
      </c>
      <c r="AO553">
        <v>7.14</v>
      </c>
      <c r="AP553">
        <v>7.9</v>
      </c>
      <c r="AQ553">
        <v>17.77</v>
      </c>
      <c r="AR553">
        <v>13.2</v>
      </c>
      <c r="AS553">
        <v>16.64</v>
      </c>
      <c r="AT553">
        <v>21.35</v>
      </c>
      <c r="AU553">
        <v>9.33</v>
      </c>
      <c r="AV553">
        <v>10.37</v>
      </c>
      <c r="AW553">
        <v>11.4</v>
      </c>
      <c r="AX553">
        <v>13.34</v>
      </c>
      <c r="AY553">
        <v>7.54</v>
      </c>
      <c r="AZ553">
        <v>9.26</v>
      </c>
      <c r="BA553">
        <v>7.91</v>
      </c>
      <c r="BB553">
        <v>9.67</v>
      </c>
      <c r="BC553">
        <v>18.93</v>
      </c>
      <c r="BD553">
        <v>24.8</v>
      </c>
      <c r="BE553">
        <v>7.04</v>
      </c>
      <c r="BF553">
        <v>7.38</v>
      </c>
      <c r="BG553">
        <v>4.83</v>
      </c>
      <c r="BH553">
        <v>3.92</v>
      </c>
      <c r="BI553">
        <v>4.88</v>
      </c>
      <c r="BJ553">
        <v>5.32</v>
      </c>
      <c r="BK553">
        <v>8.2200000000000006</v>
      </c>
      <c r="BL553">
        <v>7.28</v>
      </c>
      <c r="BM553">
        <v>6.64</v>
      </c>
      <c r="BN553">
        <v>6.59</v>
      </c>
      <c r="BO553">
        <v>6.91</v>
      </c>
      <c r="BP553">
        <v>5.77</v>
      </c>
      <c r="BQ553">
        <v>5</v>
      </c>
      <c r="BR553">
        <v>4.41</v>
      </c>
      <c r="BS553">
        <v>3.23</v>
      </c>
      <c r="BT553">
        <v>3.83</v>
      </c>
      <c r="BU553">
        <v>3.75</v>
      </c>
      <c r="BV553">
        <v>4.68</v>
      </c>
      <c r="BW553">
        <v>4.51</v>
      </c>
      <c r="BX553">
        <v>5.19</v>
      </c>
      <c r="BY553">
        <v>5.09</v>
      </c>
      <c r="BZ553">
        <v>5.35</v>
      </c>
      <c r="CA553">
        <v>4.92</v>
      </c>
      <c r="CB553">
        <v>5.41</v>
      </c>
      <c r="CC553">
        <v>4.37</v>
      </c>
      <c r="CD553">
        <v>4.66</v>
      </c>
      <c r="CE553">
        <v>5.0599999999999996</v>
      </c>
      <c r="CF553">
        <v>5.22</v>
      </c>
      <c r="CG553">
        <v>5.98</v>
      </c>
      <c r="CH553">
        <v>5.55</v>
      </c>
      <c r="CI553">
        <v>5.82</v>
      </c>
      <c r="CJ553">
        <v>4.99</v>
      </c>
      <c r="CK553">
        <v>4.5199999999999996</v>
      </c>
      <c r="CL553">
        <v>5.66</v>
      </c>
      <c r="CM553">
        <v>6.67</v>
      </c>
      <c r="CN553">
        <v>7.72</v>
      </c>
      <c r="CO553">
        <v>10.99</v>
      </c>
      <c r="CP553">
        <v>10.34</v>
      </c>
      <c r="CQ553">
        <v>12.63</v>
      </c>
      <c r="CR553">
        <v>20.82</v>
      </c>
      <c r="CS553">
        <v>30.22</v>
      </c>
      <c r="CT553">
        <v>20.09</v>
      </c>
      <c r="CU553">
        <v>13.87</v>
      </c>
      <c r="CV553">
        <v>4.47</v>
      </c>
      <c r="CW553">
        <v>4.51</v>
      </c>
      <c r="CX553">
        <v>3.35</v>
      </c>
      <c r="CY553">
        <v>4.08</v>
      </c>
      <c r="CZ553">
        <v>10.28</v>
      </c>
      <c r="DA553">
        <v>8.1300000000000008</v>
      </c>
      <c r="DB553">
        <v>9.91</v>
      </c>
      <c r="DC553">
        <v>-11.48</v>
      </c>
      <c r="DD553">
        <v>-9.9700000000000006</v>
      </c>
      <c r="DE553">
        <v>-9.91</v>
      </c>
      <c r="DF553">
        <v>-10.23</v>
      </c>
      <c r="DG553">
        <v>-42.34</v>
      </c>
      <c r="DH553">
        <v>223.76</v>
      </c>
      <c r="DI553">
        <v>10.33</v>
      </c>
      <c r="DJ553">
        <v>3.29</v>
      </c>
      <c r="DK553">
        <v>3.49</v>
      </c>
      <c r="DL553">
        <v>3.13</v>
      </c>
      <c r="DM553">
        <v>2.31</v>
      </c>
      <c r="DN553">
        <v>1.95</v>
      </c>
    </row>
    <row r="554" spans="1:118" x14ac:dyDescent="0.45">
      <c r="A554" s="2" t="s">
        <v>44</v>
      </c>
      <c r="B554" t="s">
        <v>57</v>
      </c>
      <c r="BL554">
        <v>0.14000000000000001</v>
      </c>
      <c r="BM554">
        <v>0.14000000000000001</v>
      </c>
      <c r="BN554">
        <v>0.1</v>
      </c>
      <c r="BO554">
        <v>0.09</v>
      </c>
      <c r="BP554">
        <v>7.0000000000000007E-2</v>
      </c>
      <c r="BQ554">
        <v>0.06</v>
      </c>
      <c r="CY554">
        <v>0.06</v>
      </c>
      <c r="CZ554">
        <v>0.06</v>
      </c>
      <c r="DA554">
        <v>0.06</v>
      </c>
      <c r="DB554">
        <v>0.06</v>
      </c>
      <c r="DC554">
        <v>0.06</v>
      </c>
      <c r="DD554">
        <v>0.06</v>
      </c>
      <c r="DE554">
        <v>0.06</v>
      </c>
      <c r="DF554">
        <v>7.0000000000000007E-2</v>
      </c>
      <c r="DG554">
        <v>7.0000000000000007E-2</v>
      </c>
      <c r="DH554">
        <v>7.0000000000000007E-2</v>
      </c>
      <c r="DI554">
        <v>7.0000000000000007E-2</v>
      </c>
      <c r="DJ554">
        <v>0.08</v>
      </c>
      <c r="DK554">
        <v>7.0000000000000007E-2</v>
      </c>
      <c r="DL554">
        <v>7.0000000000000007E-2</v>
      </c>
      <c r="DM554">
        <v>0.16</v>
      </c>
      <c r="DN554">
        <v>0.16</v>
      </c>
    </row>
    <row r="555" spans="1:118" x14ac:dyDescent="0.45">
      <c r="A555" s="2" t="s">
        <v>44</v>
      </c>
      <c r="B555" t="s">
        <v>58</v>
      </c>
      <c r="DA555">
        <v>11.21</v>
      </c>
      <c r="DB555">
        <v>-17.100000000000001</v>
      </c>
      <c r="DC555">
        <v>91.82</v>
      </c>
      <c r="DD555">
        <v>44.57</v>
      </c>
      <c r="DE555">
        <v>-16.64</v>
      </c>
      <c r="DF555">
        <v>-38.18</v>
      </c>
      <c r="DG555">
        <v>29.41</v>
      </c>
      <c r="DH555">
        <v>1</v>
      </c>
      <c r="DI555">
        <v>-89.62</v>
      </c>
      <c r="DJ555">
        <v>11.51</v>
      </c>
      <c r="DK555">
        <v>28.77</v>
      </c>
      <c r="DL555">
        <v>19.96</v>
      </c>
      <c r="DM555">
        <v>-1.58</v>
      </c>
      <c r="DN555">
        <v>12.3</v>
      </c>
    </row>
    <row r="556" spans="1:118" x14ac:dyDescent="0.45">
      <c r="A556" s="2" t="s">
        <v>44</v>
      </c>
      <c r="B556" t="s">
        <v>59</v>
      </c>
      <c r="G556" s="4">
        <v>9.64E-2</v>
      </c>
      <c r="H556" s="4">
        <v>8.7900000000000006E-2</v>
      </c>
      <c r="I556" s="4">
        <v>8.3199999999999996E-2</v>
      </c>
      <c r="J556" s="4">
        <v>8.8900000000000007E-2</v>
      </c>
      <c r="K556" s="4">
        <v>0.1036</v>
      </c>
      <c r="L556" s="4">
        <v>0.10639999999999999</v>
      </c>
      <c r="M556" s="4">
        <v>0.14710000000000001</v>
      </c>
      <c r="N556" s="4">
        <v>0.1138</v>
      </c>
      <c r="O556" s="4">
        <v>7.6799999999999993E-2</v>
      </c>
      <c r="P556" s="4">
        <v>5.4100000000000002E-2</v>
      </c>
      <c r="Q556" s="4">
        <v>8.9999999999999998E-4</v>
      </c>
      <c r="R556" s="4">
        <v>5.11E-2</v>
      </c>
      <c r="S556" s="4">
        <v>5.8400000000000001E-2</v>
      </c>
      <c r="T556" s="4">
        <v>5.9700000000000003E-2</v>
      </c>
      <c r="U556" s="4">
        <v>6.4600000000000005E-2</v>
      </c>
      <c r="V556" s="4">
        <v>6.3799999999999996E-2</v>
      </c>
      <c r="W556" s="4">
        <v>5.6000000000000001E-2</v>
      </c>
      <c r="X556" s="4">
        <v>0.08</v>
      </c>
      <c r="Y556" s="4">
        <v>7.4499999999999997E-2</v>
      </c>
      <c r="Z556" s="4">
        <v>5.1900000000000002E-2</v>
      </c>
      <c r="AA556" s="4">
        <v>8.0100000000000005E-2</v>
      </c>
      <c r="AB556" s="4">
        <v>7.9600000000000004E-2</v>
      </c>
      <c r="AC556" s="4">
        <v>9.6000000000000002E-2</v>
      </c>
      <c r="AD556" s="4">
        <v>0.10150000000000001</v>
      </c>
      <c r="AE556" s="4">
        <v>7.1599999999999997E-2</v>
      </c>
      <c r="AF556" s="4">
        <v>6.9800000000000001E-2</v>
      </c>
      <c r="AG556" s="4">
        <v>8.9499999999999996E-2</v>
      </c>
      <c r="AH556" s="4">
        <v>0.1202</v>
      </c>
      <c r="AI556" s="4">
        <v>0.14860000000000001</v>
      </c>
      <c r="AJ556" s="4">
        <v>0.1573</v>
      </c>
      <c r="AK556" s="4">
        <v>0.17530000000000001</v>
      </c>
      <c r="AL556" s="4">
        <v>0.1782</v>
      </c>
      <c r="AM556" s="4">
        <v>0.17430000000000001</v>
      </c>
      <c r="AN556" s="4">
        <v>0.19789999999999999</v>
      </c>
      <c r="AO556" s="4">
        <v>0.17630000000000001</v>
      </c>
      <c r="AP556" s="4">
        <v>0.153</v>
      </c>
      <c r="AQ556" s="4">
        <v>-4.65E-2</v>
      </c>
      <c r="AR556" s="4">
        <v>-8.4400000000000003E-2</v>
      </c>
      <c r="AS556" s="4">
        <v>-7.3999999999999996E-2</v>
      </c>
      <c r="AT556" s="4">
        <v>-4.82E-2</v>
      </c>
      <c r="AU556" s="4">
        <v>0.12939999999999999</v>
      </c>
      <c r="AV556" s="4">
        <v>0.1527</v>
      </c>
      <c r="AW556" s="4">
        <v>0.16020000000000001</v>
      </c>
      <c r="AX556" s="4">
        <v>0.15240000000000001</v>
      </c>
      <c r="AY556" s="4">
        <v>0.1482</v>
      </c>
      <c r="AZ556" s="4">
        <v>0.12759999999999999</v>
      </c>
      <c r="BA556" s="4">
        <v>8.3000000000000004E-2</v>
      </c>
      <c r="BB556" s="4">
        <v>1.9E-2</v>
      </c>
      <c r="BC556" s="4">
        <v>-6.2100000000000002E-2</v>
      </c>
      <c r="BD556" s="4">
        <v>-8.9200000000000002E-2</v>
      </c>
      <c r="BE556" s="4">
        <v>-9.5899999999999999E-2</v>
      </c>
      <c r="BF556" s="4">
        <v>-7.7899999999999997E-2</v>
      </c>
      <c r="BG556" s="4">
        <v>-0.04</v>
      </c>
      <c r="BH556" s="4">
        <v>-1.5900000000000001E-2</v>
      </c>
      <c r="BI556" s="4">
        <v>2.01E-2</v>
      </c>
      <c r="BJ556" s="4">
        <v>4.9099999999999998E-2</v>
      </c>
      <c r="BK556" s="4">
        <v>6.6299999999999998E-2</v>
      </c>
      <c r="BL556" s="4">
        <v>4.19E-2</v>
      </c>
      <c r="BM556" s="4">
        <v>-1.3299999999999999E-2</v>
      </c>
      <c r="BN556" s="4">
        <v>-3.2000000000000001E-2</v>
      </c>
      <c r="BO556" s="4">
        <v>-2.4799999999999999E-2</v>
      </c>
      <c r="BP556" s="4">
        <v>-7.0000000000000001E-3</v>
      </c>
      <c r="BQ556" s="4">
        <v>5.1700000000000003E-2</v>
      </c>
      <c r="BR556" s="4">
        <v>7.9000000000000001E-2</v>
      </c>
      <c r="BS556" s="4">
        <v>4.7500000000000001E-2</v>
      </c>
      <c r="BT556" s="4">
        <v>4.99E-2</v>
      </c>
      <c r="BU556" s="4">
        <v>5.2600000000000001E-2</v>
      </c>
      <c r="BV556" s="4">
        <v>5.5899999999999998E-2</v>
      </c>
      <c r="BW556" s="4">
        <v>9.7299999999999998E-2</v>
      </c>
      <c r="BX556" s="4">
        <v>8.3000000000000004E-2</v>
      </c>
      <c r="BY556" s="4">
        <v>7.5399999999999995E-2</v>
      </c>
      <c r="BZ556" s="4">
        <v>5.8999999999999997E-2</v>
      </c>
      <c r="CA556" s="4">
        <v>6.8500000000000005E-2</v>
      </c>
      <c r="CB556" s="4">
        <v>7.8600000000000003E-2</v>
      </c>
      <c r="CC556" s="4">
        <v>8.4900000000000003E-2</v>
      </c>
      <c r="CD556" s="4">
        <v>0.11</v>
      </c>
      <c r="CE556" s="4">
        <v>9.8100000000000007E-2</v>
      </c>
      <c r="CF556" s="4">
        <v>9.1499999999999998E-2</v>
      </c>
      <c r="CG556" s="4">
        <v>7.6100000000000001E-2</v>
      </c>
      <c r="CH556" s="4">
        <v>6.8099999999999994E-2</v>
      </c>
      <c r="CI556" s="4">
        <v>5.2400000000000002E-2</v>
      </c>
      <c r="CJ556" s="4">
        <v>4.7600000000000003E-2</v>
      </c>
      <c r="CK556" s="4">
        <v>3.9800000000000002E-2</v>
      </c>
      <c r="CL556" s="4">
        <v>-6.1999999999999998E-3</v>
      </c>
      <c r="CM556" s="4">
        <v>2.7699999999999999E-2</v>
      </c>
      <c r="CN556" s="4">
        <v>0.03</v>
      </c>
      <c r="CO556" s="4">
        <v>3.2800000000000003E-2</v>
      </c>
      <c r="CP556" s="4">
        <v>8.5000000000000006E-2</v>
      </c>
      <c r="CQ556" s="4">
        <v>-1.26E-2</v>
      </c>
      <c r="CR556" s="4">
        <v>1.2800000000000001E-2</v>
      </c>
      <c r="CS556" s="4">
        <v>9.7999999999999997E-3</v>
      </c>
      <c r="CT556" s="4">
        <v>-6.3E-3</v>
      </c>
      <c r="CU556" s="4">
        <v>7.4000000000000003E-3</v>
      </c>
      <c r="CV556" s="4">
        <v>-0.1714</v>
      </c>
      <c r="CW556" s="4">
        <v>-0.1537</v>
      </c>
      <c r="CX556" s="4">
        <v>-0.22309999999999999</v>
      </c>
      <c r="CY556" s="4">
        <v>-0.19170000000000001</v>
      </c>
      <c r="CZ556" s="4">
        <v>-5.0500000000000003E-2</v>
      </c>
      <c r="DA556" s="4">
        <v>-3.9300000000000002E-2</v>
      </c>
      <c r="DB556" s="4">
        <v>7.7000000000000002E-3</v>
      </c>
      <c r="DC556" s="4">
        <v>8.4500000000000006E-2</v>
      </c>
      <c r="DD556" s="4">
        <v>0.1003</v>
      </c>
      <c r="DE556" s="4">
        <v>7.2800000000000004E-2</v>
      </c>
      <c r="DF556" s="4">
        <v>5.8200000000000002E-2</v>
      </c>
      <c r="DG556" s="4">
        <v>7.7999999999999996E-3</v>
      </c>
      <c r="DH556" s="4">
        <v>-2.75E-2</v>
      </c>
      <c r="DI556" s="4">
        <v>-0.1105</v>
      </c>
      <c r="DJ556" s="4">
        <v>-6.1600000000000002E-2</v>
      </c>
      <c r="DK556" s="4">
        <v>-5.5300000000000002E-2</v>
      </c>
      <c r="DL556" s="4">
        <v>-3.7999999999999999E-2</v>
      </c>
      <c r="DM556" s="4">
        <v>4.65E-2</v>
      </c>
    </row>
    <row r="557" spans="1:118" x14ac:dyDescent="0.45">
      <c r="A557" s="2" t="s">
        <v>44</v>
      </c>
      <c r="B557" t="s">
        <v>62</v>
      </c>
      <c r="D557" s="4">
        <v>1.7000000000000001E-2</v>
      </c>
      <c r="E557" s="4">
        <v>1.6E-2</v>
      </c>
      <c r="F557" s="4">
        <v>1.7000000000000001E-2</v>
      </c>
      <c r="G557" s="4">
        <v>1.7000000000000001E-2</v>
      </c>
      <c r="H557" s="4">
        <v>0.02</v>
      </c>
      <c r="I557" s="4">
        <v>1.6E-2</v>
      </c>
      <c r="J557" s="4">
        <v>1.4999999999999999E-2</v>
      </c>
      <c r="K557" s="4">
        <v>1.4E-2</v>
      </c>
      <c r="L557" s="4">
        <v>1.4999999999999999E-2</v>
      </c>
      <c r="M557" s="4">
        <v>1.7000000000000001E-2</v>
      </c>
      <c r="N557" s="4">
        <v>1.7999999999999999E-2</v>
      </c>
      <c r="O557" s="4">
        <v>0.02</v>
      </c>
      <c r="P557" s="4">
        <v>2.5999999999999999E-2</v>
      </c>
      <c r="Q557" s="4">
        <v>2.5999999999999999E-2</v>
      </c>
      <c r="R557" s="4">
        <v>0.03</v>
      </c>
      <c r="S557" s="4">
        <v>0.03</v>
      </c>
      <c r="T557" s="4">
        <v>3.5000000000000003E-2</v>
      </c>
      <c r="U557" s="4">
        <v>4.4999999999999998E-2</v>
      </c>
      <c r="V557" s="4">
        <v>4.1000000000000002E-2</v>
      </c>
      <c r="W557" s="4">
        <v>3.5999999999999997E-2</v>
      </c>
      <c r="X557" s="4">
        <v>3.5000000000000003E-2</v>
      </c>
      <c r="Y557" s="4">
        <v>2.5000000000000001E-2</v>
      </c>
      <c r="Z557" s="4">
        <v>2.8000000000000001E-2</v>
      </c>
      <c r="AA557" s="4">
        <v>2.5000000000000001E-2</v>
      </c>
      <c r="AB557" s="4">
        <v>2.1999999999999999E-2</v>
      </c>
      <c r="AC557" s="4">
        <v>1.9E-2</v>
      </c>
      <c r="AD557" s="4">
        <v>2.1000000000000001E-2</v>
      </c>
      <c r="AE557" s="4">
        <v>2.1999999999999999E-2</v>
      </c>
      <c r="AF557" s="4">
        <v>2.5000000000000001E-2</v>
      </c>
      <c r="AG557" s="4">
        <v>2.3E-2</v>
      </c>
      <c r="AH557" s="4">
        <v>2.1000000000000001E-2</v>
      </c>
      <c r="AI557" s="4">
        <v>1.9E-2</v>
      </c>
      <c r="AJ557" s="4">
        <v>1.7999999999999999E-2</v>
      </c>
      <c r="AK557" s="4">
        <v>1.4E-2</v>
      </c>
      <c r="AL557" s="4">
        <v>1.4E-2</v>
      </c>
      <c r="AM557" s="4">
        <v>1.2E-2</v>
      </c>
      <c r="AN557" s="4">
        <v>1.2999999999999999E-2</v>
      </c>
      <c r="AO557" s="4">
        <v>0.01</v>
      </c>
      <c r="AP557" s="4">
        <v>1.0999999999999999E-2</v>
      </c>
      <c r="AQ557" s="4">
        <v>1.2E-2</v>
      </c>
      <c r="AR557" s="4">
        <v>1.4999999999999999E-2</v>
      </c>
      <c r="AS557" s="4">
        <v>1.6E-2</v>
      </c>
      <c r="AT557" s="4">
        <v>1.4999999999999999E-2</v>
      </c>
      <c r="AU557" s="4">
        <v>1.4E-2</v>
      </c>
      <c r="AV557" s="4">
        <v>1.4999999999999999E-2</v>
      </c>
      <c r="AW557" s="4">
        <v>1.4999999999999999E-2</v>
      </c>
      <c r="AX557" s="4">
        <v>1.4E-2</v>
      </c>
      <c r="AY557" s="4">
        <v>1.9E-2</v>
      </c>
      <c r="AZ557" s="4">
        <v>1.4999999999999999E-2</v>
      </c>
      <c r="BA557" s="4">
        <v>2.1999999999999999E-2</v>
      </c>
      <c r="BB557" s="4">
        <v>2.1000000000000001E-2</v>
      </c>
      <c r="BC557" s="4">
        <v>1.9E-2</v>
      </c>
      <c r="BD557" s="4">
        <v>2.7E-2</v>
      </c>
      <c r="BE557" s="4">
        <v>3.5000000000000003E-2</v>
      </c>
      <c r="BF557" s="4">
        <v>3.4000000000000002E-2</v>
      </c>
      <c r="BG557" s="4">
        <v>3.3000000000000002E-2</v>
      </c>
      <c r="BH557" s="4">
        <v>3.3000000000000002E-2</v>
      </c>
      <c r="BI557" s="4">
        <v>0.03</v>
      </c>
      <c r="BJ557" s="4">
        <v>2.8000000000000001E-2</v>
      </c>
      <c r="BK557" s="4">
        <v>2.7E-2</v>
      </c>
      <c r="BL557" s="4">
        <v>0.03</v>
      </c>
      <c r="BM557" s="4">
        <v>3.5000000000000003E-2</v>
      </c>
      <c r="BN557" s="4">
        <v>3.4000000000000002E-2</v>
      </c>
      <c r="BO557" s="4">
        <v>0.03</v>
      </c>
      <c r="BP557" s="4">
        <v>3.4000000000000002E-2</v>
      </c>
      <c r="BQ557" s="4">
        <v>2.8000000000000001E-2</v>
      </c>
      <c r="BR557" s="4">
        <v>2.4E-2</v>
      </c>
      <c r="BS557" s="4">
        <v>2.7E-2</v>
      </c>
      <c r="BT557" s="4">
        <v>2.4E-2</v>
      </c>
      <c r="BU557" s="4">
        <v>2.5000000000000001E-2</v>
      </c>
      <c r="BV557" s="4">
        <v>2.1999999999999999E-2</v>
      </c>
      <c r="BW557" s="4">
        <v>2.4E-2</v>
      </c>
      <c r="BX557" s="4">
        <v>2.4E-2</v>
      </c>
      <c r="BY557" s="4">
        <v>2.5000000000000001E-2</v>
      </c>
      <c r="BZ557" s="4">
        <v>2.7E-2</v>
      </c>
      <c r="CA557" s="4">
        <v>2.5999999999999999E-2</v>
      </c>
      <c r="CB557" s="4">
        <v>2.5000000000000001E-2</v>
      </c>
      <c r="CC557" s="4">
        <v>2.5000000000000001E-2</v>
      </c>
      <c r="CD557" s="4">
        <v>2.4E-2</v>
      </c>
      <c r="CE557" s="4">
        <v>2.1999999999999999E-2</v>
      </c>
      <c r="CF557" s="4">
        <v>0.02</v>
      </c>
      <c r="CG557" s="4">
        <v>2.1000000000000001E-2</v>
      </c>
      <c r="CH557" s="4">
        <v>2.1999999999999999E-2</v>
      </c>
      <c r="CI557" s="4">
        <v>0.02</v>
      </c>
      <c r="CJ557" s="4">
        <v>2.3E-2</v>
      </c>
      <c r="CK557" s="4">
        <v>2.3E-2</v>
      </c>
      <c r="CL557" s="4">
        <v>2.3E-2</v>
      </c>
      <c r="CM557" s="4">
        <v>2.4E-2</v>
      </c>
      <c r="CN557" s="4">
        <v>2.3E-2</v>
      </c>
      <c r="CO557" s="4">
        <v>2.1000000000000001E-2</v>
      </c>
      <c r="CP557" s="4">
        <v>8.2000000000000003E-2</v>
      </c>
      <c r="CQ557" s="4">
        <v>7.5999999999999998E-2</v>
      </c>
      <c r="CR557" s="4">
        <v>9.7000000000000003E-2</v>
      </c>
      <c r="CS557" s="4">
        <v>8.7999999999999995E-2</v>
      </c>
      <c r="CT557" s="4">
        <v>2.7E-2</v>
      </c>
      <c r="CU557" s="4">
        <v>0.03</v>
      </c>
      <c r="CV557" s="4">
        <v>0.04</v>
      </c>
      <c r="CW557" s="4">
        <v>4.8000000000000001E-2</v>
      </c>
      <c r="CX557" s="4">
        <v>6.5000000000000002E-2</v>
      </c>
      <c r="CY557" s="4">
        <v>4.4999999999999998E-2</v>
      </c>
      <c r="CZ557" s="4">
        <v>2.8000000000000001E-2</v>
      </c>
      <c r="DA557" s="4">
        <v>2.8000000000000001E-2</v>
      </c>
      <c r="DB557" s="4">
        <v>2.5999999999999999E-2</v>
      </c>
      <c r="DC557" s="4">
        <v>2.5999999999999999E-2</v>
      </c>
      <c r="DD557" s="4">
        <v>1.9E-2</v>
      </c>
      <c r="DE557" s="4">
        <v>1.7999999999999999E-2</v>
      </c>
      <c r="DF557" s="4">
        <v>2.1999999999999999E-2</v>
      </c>
      <c r="DG557" s="4">
        <v>2.3E-2</v>
      </c>
      <c r="DH557" s="4">
        <v>2.4E-2</v>
      </c>
      <c r="DI557" s="4">
        <v>2.8000000000000001E-2</v>
      </c>
      <c r="DJ557" s="4">
        <v>3.2000000000000001E-2</v>
      </c>
      <c r="DK557" s="4">
        <v>3.2000000000000001E-2</v>
      </c>
      <c r="DL557" s="4">
        <v>2.9000000000000001E-2</v>
      </c>
      <c r="DM557" s="4">
        <v>0.03</v>
      </c>
      <c r="DN557" s="4">
        <v>3.2099999999999997E-2</v>
      </c>
    </row>
    <row r="558" spans="1:118" x14ac:dyDescent="0.45">
      <c r="A558" s="2" t="s">
        <v>44</v>
      </c>
      <c r="B558" t="s">
        <v>63</v>
      </c>
      <c r="D558" s="4">
        <v>0.185</v>
      </c>
      <c r="E558" s="4">
        <v>0.312</v>
      </c>
      <c r="F558" s="4">
        <v>1.25</v>
      </c>
      <c r="G558" s="4">
        <v>0.23799999999999999</v>
      </c>
      <c r="H558" s="4">
        <v>0.217</v>
      </c>
      <c r="I558" s="4">
        <v>0.33300000000000002</v>
      </c>
      <c r="J558" s="4">
        <v>0.48499999999999999</v>
      </c>
      <c r="K558" s="4">
        <v>0.13600000000000001</v>
      </c>
      <c r="L558" s="4">
        <v>0.193</v>
      </c>
      <c r="M558" s="4">
        <v>0.14399999999999999</v>
      </c>
      <c r="N558" s="4">
        <v>-0.89500000000000002</v>
      </c>
      <c r="O558" s="4">
        <v>0.40500000000000003</v>
      </c>
      <c r="P558" s="4">
        <v>0.58599999999999997</v>
      </c>
      <c r="Q558" s="4">
        <v>3.4</v>
      </c>
      <c r="R558" s="4">
        <v>0.27</v>
      </c>
      <c r="S558" s="4">
        <v>0.30399999999999999</v>
      </c>
      <c r="T558" s="4">
        <v>0.5</v>
      </c>
      <c r="U558" s="4">
        <v>2</v>
      </c>
      <c r="V558" s="4">
        <v>0.254</v>
      </c>
      <c r="W558" s="4">
        <v>0.439</v>
      </c>
      <c r="X558" s="4">
        <v>0.17</v>
      </c>
      <c r="Y558" s="4">
        <v>-9</v>
      </c>
      <c r="Z558" s="4">
        <v>1.2</v>
      </c>
      <c r="AA558" s="4">
        <v>0.14899999999999999</v>
      </c>
      <c r="AB558" s="4">
        <v>0.16200000000000001</v>
      </c>
      <c r="AC558" s="4">
        <v>0.58099999999999996</v>
      </c>
      <c r="AD558" s="4">
        <v>1.125</v>
      </c>
      <c r="AE558" s="4">
        <v>1.044</v>
      </c>
      <c r="AF558" s="4">
        <v>0.18099999999999999</v>
      </c>
      <c r="AG558" s="4">
        <v>0.159</v>
      </c>
      <c r="AH558" s="4">
        <v>0.14399999999999999</v>
      </c>
      <c r="AI558" s="4">
        <v>0.13100000000000001</v>
      </c>
      <c r="AJ558" s="4">
        <v>0.11600000000000001</v>
      </c>
      <c r="AK558" s="4">
        <v>0.106</v>
      </c>
      <c r="AL558" s="4">
        <v>9.8000000000000004E-2</v>
      </c>
      <c r="AM558" s="4">
        <v>0.14000000000000001</v>
      </c>
      <c r="AN558" s="4">
        <v>7.6999999999999999E-2</v>
      </c>
      <c r="AO558" s="4">
        <v>0.111</v>
      </c>
      <c r="AP558" s="4">
        <v>0.35299999999999998</v>
      </c>
      <c r="AQ558" s="4">
        <v>-4.4999999999999998E-2</v>
      </c>
      <c r="AR558" s="4">
        <v>0.21099999999999999</v>
      </c>
      <c r="AS558" s="4">
        <v>0.13300000000000001</v>
      </c>
      <c r="AT558" s="4">
        <v>0.14799999999999999</v>
      </c>
      <c r="AU558" s="4">
        <v>0.126</v>
      </c>
      <c r="AV558" s="4">
        <v>0.108</v>
      </c>
      <c r="AW558" s="4">
        <v>0.11899999999999999</v>
      </c>
      <c r="AX558" s="4">
        <v>0.19600000000000001</v>
      </c>
      <c r="AY558" s="4">
        <v>0.155</v>
      </c>
      <c r="AZ558" s="4">
        <v>0.20300000000000001</v>
      </c>
      <c r="BA558" s="4">
        <v>-2.5</v>
      </c>
      <c r="BB558" s="4">
        <v>-0.23799999999999999</v>
      </c>
      <c r="BC558" s="4">
        <v>-0.27300000000000002</v>
      </c>
      <c r="BD558" s="4">
        <v>1.25</v>
      </c>
      <c r="BE558" s="4">
        <v>-0.75</v>
      </c>
      <c r="BF558" s="4">
        <v>-0.39500000000000002</v>
      </c>
      <c r="BG558" s="4">
        <v>2.1429999999999998</v>
      </c>
      <c r="BH558" s="4">
        <v>0.20799999999999999</v>
      </c>
      <c r="BI558" s="4">
        <v>0.28299999999999997</v>
      </c>
      <c r="BJ558" s="4">
        <v>1.3640000000000001</v>
      </c>
      <c r="BK558" s="4">
        <v>0.33300000000000002</v>
      </c>
      <c r="BL558" s="4">
        <v>0.68200000000000005</v>
      </c>
      <c r="BM558" s="4">
        <v>-0.217</v>
      </c>
      <c r="BN558" s="4">
        <v>-0.78900000000000003</v>
      </c>
      <c r="BO558" s="4">
        <v>0.23100000000000001</v>
      </c>
      <c r="BP558" s="4">
        <v>0.2</v>
      </c>
      <c r="BQ558" s="4">
        <v>0.25900000000000001</v>
      </c>
      <c r="BR558" s="4">
        <v>0.441</v>
      </c>
      <c r="BS558" s="4">
        <v>-1.667</v>
      </c>
      <c r="BT558" s="4">
        <v>0.16900000000000001</v>
      </c>
      <c r="BU558" s="4">
        <v>0.29499999999999998</v>
      </c>
      <c r="BV558" s="4">
        <v>0.39100000000000001</v>
      </c>
      <c r="BW558" s="4">
        <v>0.17100000000000001</v>
      </c>
      <c r="BX558" s="4">
        <v>0.34</v>
      </c>
      <c r="BY558" s="4">
        <v>0.47599999999999998</v>
      </c>
      <c r="BZ558" s="4">
        <v>20</v>
      </c>
      <c r="CA558" s="4">
        <v>0.14499999999999999</v>
      </c>
      <c r="CB558" s="4">
        <v>0.21099999999999999</v>
      </c>
      <c r="CC558" s="4">
        <v>0.36699999999999999</v>
      </c>
      <c r="CD558" s="4">
        <v>0.28199999999999997</v>
      </c>
      <c r="CE558" s="4">
        <v>0.17899999999999999</v>
      </c>
      <c r="CF558" s="4">
        <v>0.247</v>
      </c>
      <c r="CG558" s="4">
        <v>2.0830000000000002</v>
      </c>
      <c r="CH558" s="4">
        <v>0.51</v>
      </c>
      <c r="CI558" s="4">
        <v>0.53200000000000003</v>
      </c>
      <c r="CJ558" s="4">
        <v>0.32100000000000001</v>
      </c>
      <c r="CK558" s="4">
        <v>2.3330000000000002</v>
      </c>
      <c r="CL558" s="4">
        <v>-0.38900000000000001</v>
      </c>
      <c r="CM558" s="4">
        <v>0.153</v>
      </c>
      <c r="CN558" s="4">
        <v>0.152</v>
      </c>
      <c r="CO558" s="4">
        <v>31</v>
      </c>
      <c r="CP558" s="4">
        <v>7.5229999999999997</v>
      </c>
      <c r="CQ558" s="4">
        <v>-0.26500000000000001</v>
      </c>
      <c r="CR558" s="4">
        <v>0.17499999999999999</v>
      </c>
      <c r="CS558" s="4">
        <v>-1.9410000000000001</v>
      </c>
      <c r="CT558" s="4">
        <v>-3.6669999999999998</v>
      </c>
      <c r="CU558" s="4">
        <v>-0.35899999999999999</v>
      </c>
      <c r="CV558" s="4">
        <v>-0.114</v>
      </c>
      <c r="CW558" s="4">
        <v>1.375</v>
      </c>
      <c r="CX558" s="4">
        <v>-0.221</v>
      </c>
      <c r="CY558" s="4">
        <v>-0.42899999999999999</v>
      </c>
      <c r="CZ558" s="4">
        <v>0.2</v>
      </c>
      <c r="DA558" s="4">
        <v>0.27300000000000002</v>
      </c>
      <c r="DB558" s="4">
        <v>-0.39500000000000002</v>
      </c>
      <c r="DC558" s="4">
        <v>6.5000000000000002E-2</v>
      </c>
      <c r="DD558" s="4">
        <v>0.13300000000000001</v>
      </c>
      <c r="DE558" s="4">
        <v>-0.38100000000000001</v>
      </c>
      <c r="DF558" s="4">
        <v>-0.17599999999999999</v>
      </c>
      <c r="DG558" s="4">
        <v>0.2</v>
      </c>
      <c r="DH558" s="4">
        <v>5.3330000000000002</v>
      </c>
      <c r="DI558" s="4">
        <v>-7.1999999999999995E-2</v>
      </c>
      <c r="DJ558" s="4">
        <v>0.64</v>
      </c>
      <c r="DK558" s="4">
        <v>0.20799999999999999</v>
      </c>
      <c r="DL558" s="4">
        <v>0.30199999999999999</v>
      </c>
      <c r="DM558" s="4">
        <v>-1.4550000000000001</v>
      </c>
      <c r="DN558" s="4">
        <v>0.44419999999999998</v>
      </c>
    </row>
    <row r="559" spans="1:118" x14ac:dyDescent="0.45">
      <c r="A559" s="2" t="s">
        <v>44</v>
      </c>
      <c r="B559" t="s">
        <v>60</v>
      </c>
      <c r="H559" s="4">
        <v>9.4000000000000004E-3</v>
      </c>
      <c r="I559" s="4">
        <v>6.1999999999999998E-3</v>
      </c>
      <c r="J559" s="4">
        <v>1.1999999999999999E-3</v>
      </c>
      <c r="K559" s="4">
        <v>4.3E-3</v>
      </c>
      <c r="L559" s="4">
        <v>6.9999999999999999E-4</v>
      </c>
      <c r="M559" s="4">
        <v>3.8999999999999998E-3</v>
      </c>
      <c r="N559" s="4">
        <v>5.96E-2</v>
      </c>
      <c r="O559" s="4">
        <v>5.96E-2</v>
      </c>
      <c r="P559" s="4">
        <v>5.8599999999999999E-2</v>
      </c>
      <c r="Q559" s="4">
        <v>5.6500000000000002E-2</v>
      </c>
      <c r="R559" s="4">
        <v>1E-3</v>
      </c>
      <c r="S559" s="4">
        <v>8.9999999999999998E-4</v>
      </c>
      <c r="T559" s="4">
        <v>3.0999999999999999E-3</v>
      </c>
      <c r="U559" s="4">
        <v>2.5000000000000001E-3</v>
      </c>
      <c r="V559" s="4">
        <v>4.1000000000000003E-3</v>
      </c>
      <c r="W559" s="4">
        <v>3.2000000000000002E-3</v>
      </c>
      <c r="X559" s="4">
        <v>2.3999999999999998E-3</v>
      </c>
      <c r="Y559" s="4">
        <v>2.0999999999999999E-3</v>
      </c>
      <c r="Z559" s="4">
        <v>1E-4</v>
      </c>
      <c r="AA559" s="4">
        <v>1.1000000000000001E-3</v>
      </c>
      <c r="AB559" s="4">
        <v>-1E-4</v>
      </c>
      <c r="AC559" s="4">
        <v>-1E-4</v>
      </c>
      <c r="AD559" s="4">
        <v>-2.0000000000000001E-4</v>
      </c>
      <c r="AE559" s="4">
        <v>-1E-4</v>
      </c>
      <c r="AF559" s="4">
        <v>-1E-4</v>
      </c>
      <c r="AG559" s="4">
        <v>-1E-4</v>
      </c>
      <c r="AH559" s="4">
        <v>-1E-4</v>
      </c>
      <c r="AI559" s="4">
        <v>-1E-4</v>
      </c>
      <c r="AJ559" s="4">
        <v>-1.1000000000000001E-3</v>
      </c>
      <c r="AK559" s="4">
        <v>-1.8E-3</v>
      </c>
      <c r="AL559" s="4">
        <v>-2.2000000000000001E-3</v>
      </c>
      <c r="AM559" s="4">
        <v>-1.9E-3</v>
      </c>
      <c r="AN559" s="4">
        <v>-3.0000000000000001E-3</v>
      </c>
      <c r="AO559" s="4">
        <v>-0.11269999999999999</v>
      </c>
      <c r="AP559" s="4">
        <v>-0.17269999999999999</v>
      </c>
      <c r="AQ559" s="4">
        <v>-0.17369999999999999</v>
      </c>
      <c r="AR559" s="4">
        <v>-0.17080000000000001</v>
      </c>
      <c r="AS559" s="4">
        <v>-0.14369999999999999</v>
      </c>
      <c r="AT559" s="4">
        <v>-0.1711</v>
      </c>
      <c r="AU559" s="4">
        <v>-0.17150000000000001</v>
      </c>
      <c r="AV559" s="4">
        <v>-0.17169999999999999</v>
      </c>
      <c r="AW559" s="4">
        <v>-8.0500000000000002E-2</v>
      </c>
      <c r="AX559" s="4">
        <v>1E-4</v>
      </c>
      <c r="AY559" s="4">
        <v>1.1599999999999999E-2</v>
      </c>
      <c r="AZ559" s="4">
        <v>1.67E-2</v>
      </c>
      <c r="BA559" s="4">
        <v>1.8200000000000001E-2</v>
      </c>
      <c r="BB559" s="4">
        <v>2.98E-2</v>
      </c>
      <c r="BC559" s="4">
        <v>2.3599999999999999E-2</v>
      </c>
      <c r="BD559" s="4">
        <v>2.12E-2</v>
      </c>
      <c r="BE559" s="4">
        <v>2.07E-2</v>
      </c>
      <c r="BF559" s="4">
        <v>8.0000000000000002E-3</v>
      </c>
      <c r="BG559" s="4">
        <v>4.7000000000000002E-3</v>
      </c>
      <c r="BH559" s="4">
        <v>6.7000000000000002E-3</v>
      </c>
      <c r="BI559" s="4">
        <v>8.8000000000000005E-3</v>
      </c>
      <c r="BJ559" s="4">
        <v>1.18E-2</v>
      </c>
      <c r="BK559" s="4">
        <v>1.3599999999999999E-2</v>
      </c>
      <c r="BL559" s="4">
        <v>9.1000000000000004E-3</v>
      </c>
      <c r="BM559" s="4">
        <v>9.7000000000000003E-3</v>
      </c>
      <c r="BN559" s="4">
        <v>2.12E-2</v>
      </c>
      <c r="BO559" s="4">
        <v>2.69E-2</v>
      </c>
      <c r="BP559" s="4">
        <v>2.63E-2</v>
      </c>
      <c r="BQ559" s="4">
        <v>2.4E-2</v>
      </c>
      <c r="BR559" s="4">
        <v>1.1599999999999999E-2</v>
      </c>
      <c r="BS559" s="4">
        <v>4.4000000000000003E-3</v>
      </c>
      <c r="BT559" s="4">
        <v>1.0200000000000001E-2</v>
      </c>
      <c r="BU559" s="4">
        <v>7.0000000000000001E-3</v>
      </c>
      <c r="BV559" s="4">
        <v>2.5000000000000001E-3</v>
      </c>
      <c r="BW559" s="4">
        <v>-5.0000000000000001E-4</v>
      </c>
      <c r="BX559" s="4">
        <v>-5.0000000000000001E-3</v>
      </c>
      <c r="BY559" s="4">
        <v>-1.2999999999999999E-3</v>
      </c>
      <c r="BZ559" s="4">
        <v>6.7000000000000002E-3</v>
      </c>
      <c r="CA559" s="4">
        <v>1.43E-2</v>
      </c>
      <c r="CB559" s="4">
        <v>1.4999999999999999E-2</v>
      </c>
      <c r="CC559" s="4">
        <v>1.21E-2</v>
      </c>
      <c r="CD559" s="4">
        <v>4.7999999999999996E-3</v>
      </c>
      <c r="CE559" s="4">
        <v>-2.8999999999999998E-3</v>
      </c>
      <c r="CF559" s="4">
        <v>-8.8000000000000005E-3</v>
      </c>
      <c r="CG559" s="4">
        <v>-1.37E-2</v>
      </c>
      <c r="CH559" s="4">
        <v>-2.9899999999999999E-2</v>
      </c>
      <c r="CI559" s="4">
        <v>3.5799999999999998E-2</v>
      </c>
      <c r="CJ559" s="4">
        <v>-2.5600000000000001E-2</v>
      </c>
      <c r="CK559" s="4">
        <v>-1.0200000000000001E-2</v>
      </c>
      <c r="CL559" s="4">
        <v>3.3099999999999997E-2</v>
      </c>
      <c r="CM559" s="4">
        <v>3.2800000000000003E-2</v>
      </c>
      <c r="CN559" s="4">
        <v>1.5299999999999999E-2</v>
      </c>
      <c r="CO559" s="4">
        <v>5.0000000000000001E-4</v>
      </c>
      <c r="CP559" s="4">
        <v>-2.6700000000000002E-2</v>
      </c>
      <c r="CQ559" s="4">
        <v>9.1000000000000004E-3</v>
      </c>
      <c r="CR559" s="4">
        <v>-5.7000000000000002E-3</v>
      </c>
      <c r="CS559" s="4">
        <v>1.5699999999999999E-2</v>
      </c>
      <c r="CT559" s="4">
        <v>1.7600000000000001E-2</v>
      </c>
      <c r="CU559" s="4">
        <v>-1.7999999999999999E-2</v>
      </c>
      <c r="CV559" s="4">
        <v>2.3099999999999999E-2</v>
      </c>
      <c r="CW559" s="4">
        <v>-1.8E-3</v>
      </c>
      <c r="CX559" s="4">
        <v>5.7999999999999996E-3</v>
      </c>
      <c r="CY559" s="4">
        <v>-0.06</v>
      </c>
      <c r="CZ559" s="4">
        <v>-1.46E-2</v>
      </c>
      <c r="DA559" s="4">
        <v>-6.4000000000000003E-3</v>
      </c>
      <c r="DB559" s="4">
        <v>-2.3999999999999998E-3</v>
      </c>
      <c r="DC559" s="4">
        <v>3.7999999999999999E-2</v>
      </c>
      <c r="DD559" s="4">
        <v>2.2000000000000001E-3</v>
      </c>
      <c r="DE559" s="4">
        <v>1.06E-2</v>
      </c>
      <c r="DF559" s="4">
        <v>-3.8999999999999998E-3</v>
      </c>
      <c r="DG559" s="4">
        <v>-4.6100000000000002E-2</v>
      </c>
      <c r="DH559" s="4">
        <v>-7.0000000000000001E-3</v>
      </c>
      <c r="DI559" s="4">
        <v>-4.0000000000000001E-3</v>
      </c>
      <c r="DJ559" s="4">
        <v>-1.55E-2</v>
      </c>
      <c r="DK559" s="4">
        <v>-2.7000000000000001E-3</v>
      </c>
      <c r="DL559" s="4">
        <v>-1.3100000000000001E-2</v>
      </c>
      <c r="DM559" s="4">
        <v>-2.5999999999999999E-3</v>
      </c>
      <c r="DN559" s="4">
        <v>-1.44E-2</v>
      </c>
    </row>
    <row r="560" spans="1:118" x14ac:dyDescent="0.45">
      <c r="A560" s="2" t="s">
        <v>44</v>
      </c>
      <c r="B560" t="s">
        <v>61</v>
      </c>
      <c r="D560" s="4">
        <v>1.7000000000000001E-2</v>
      </c>
      <c r="E560" s="4">
        <v>1.6E-2</v>
      </c>
      <c r="F560" s="4">
        <v>1.7000000000000001E-2</v>
      </c>
      <c r="G560" s="4">
        <v>1.7000000000000001E-2</v>
      </c>
      <c r="H560" s="4">
        <v>2.9399999999999999E-2</v>
      </c>
      <c r="I560" s="4">
        <v>2.2200000000000001E-2</v>
      </c>
      <c r="J560" s="4">
        <v>1.6199999999999999E-2</v>
      </c>
      <c r="K560" s="4">
        <v>1.83E-2</v>
      </c>
      <c r="L560" s="4">
        <v>1.5699999999999999E-2</v>
      </c>
      <c r="M560" s="4">
        <v>2.0899999999999998E-2</v>
      </c>
      <c r="N560" s="4">
        <v>7.7600000000000002E-2</v>
      </c>
      <c r="O560" s="4">
        <v>7.9600000000000004E-2</v>
      </c>
      <c r="P560" s="4">
        <v>8.4599999999999995E-2</v>
      </c>
      <c r="Q560" s="4">
        <v>8.2500000000000004E-2</v>
      </c>
      <c r="R560" s="4">
        <v>3.1E-2</v>
      </c>
      <c r="S560" s="4">
        <v>3.09E-2</v>
      </c>
      <c r="T560" s="4">
        <v>3.8100000000000002E-2</v>
      </c>
      <c r="U560" s="4">
        <v>4.7500000000000001E-2</v>
      </c>
      <c r="V560" s="4">
        <v>4.5100000000000001E-2</v>
      </c>
      <c r="W560" s="4">
        <v>3.9199999999999999E-2</v>
      </c>
      <c r="X560" s="4">
        <v>3.7400000000000003E-2</v>
      </c>
      <c r="Y560" s="4">
        <v>2.7099999999999999E-2</v>
      </c>
      <c r="Z560" s="4">
        <v>2.81E-2</v>
      </c>
      <c r="AA560" s="4">
        <v>2.6100000000000002E-2</v>
      </c>
      <c r="AB560" s="4">
        <v>2.1899999999999999E-2</v>
      </c>
      <c r="AC560" s="4">
        <v>1.89E-2</v>
      </c>
      <c r="AD560" s="4">
        <v>2.0799999999999999E-2</v>
      </c>
      <c r="AE560" s="4">
        <v>2.1899999999999999E-2</v>
      </c>
      <c r="AF560" s="4">
        <v>2.4899999999999999E-2</v>
      </c>
      <c r="AG560" s="4">
        <v>2.29E-2</v>
      </c>
      <c r="AH560" s="4">
        <v>2.0899999999999998E-2</v>
      </c>
      <c r="AI560" s="4">
        <v>1.89E-2</v>
      </c>
      <c r="AJ560" s="4">
        <v>1.6899999999999998E-2</v>
      </c>
      <c r="AK560" s="4">
        <v>1.2200000000000001E-2</v>
      </c>
      <c r="AL560" s="4">
        <v>1.18E-2</v>
      </c>
      <c r="AM560" s="4">
        <v>1.01E-2</v>
      </c>
      <c r="AN560" s="4">
        <v>0.01</v>
      </c>
      <c r="AO560" s="4">
        <v>-0.1027</v>
      </c>
      <c r="AP560" s="4">
        <v>-0.16170000000000001</v>
      </c>
      <c r="AQ560" s="4">
        <v>-0.16170000000000001</v>
      </c>
      <c r="AR560" s="4">
        <v>-0.15579999999999999</v>
      </c>
      <c r="AS560" s="4">
        <v>-0.12770000000000001</v>
      </c>
      <c r="AT560" s="4">
        <v>-0.15609999999999999</v>
      </c>
      <c r="AU560" s="4">
        <v>-0.1575</v>
      </c>
      <c r="AV560" s="4">
        <v>-0.15670000000000001</v>
      </c>
      <c r="AW560" s="4">
        <v>-6.5500000000000003E-2</v>
      </c>
      <c r="AX560" s="4">
        <v>1.41E-2</v>
      </c>
      <c r="AY560" s="4">
        <v>3.0599999999999999E-2</v>
      </c>
      <c r="AZ560" s="4">
        <v>3.1699999999999999E-2</v>
      </c>
      <c r="BA560" s="4">
        <v>4.02E-2</v>
      </c>
      <c r="BB560" s="4">
        <v>5.0799999999999998E-2</v>
      </c>
      <c r="BC560" s="4">
        <v>4.2599999999999999E-2</v>
      </c>
      <c r="BD560" s="4">
        <v>4.82E-2</v>
      </c>
      <c r="BE560" s="4">
        <v>5.57E-2</v>
      </c>
      <c r="BF560" s="4">
        <v>4.2000000000000003E-2</v>
      </c>
      <c r="BG560" s="4">
        <v>3.7699999999999997E-2</v>
      </c>
      <c r="BH560" s="4">
        <v>3.9699999999999999E-2</v>
      </c>
      <c r="BI560" s="4">
        <v>3.8800000000000001E-2</v>
      </c>
      <c r="BJ560" s="4">
        <v>3.9800000000000002E-2</v>
      </c>
      <c r="BK560" s="4">
        <v>4.0599999999999997E-2</v>
      </c>
      <c r="BL560" s="4">
        <v>3.9100000000000003E-2</v>
      </c>
      <c r="BM560" s="4">
        <v>4.4699999999999997E-2</v>
      </c>
      <c r="BN560" s="4">
        <v>5.5199999999999999E-2</v>
      </c>
      <c r="BO560" s="4">
        <v>5.6899999999999999E-2</v>
      </c>
      <c r="BP560" s="4">
        <v>6.0299999999999999E-2</v>
      </c>
      <c r="BQ560" s="4">
        <v>5.1999999999999998E-2</v>
      </c>
      <c r="BR560" s="4">
        <v>3.56E-2</v>
      </c>
      <c r="BS560" s="4">
        <v>3.1399999999999997E-2</v>
      </c>
      <c r="BT560" s="4">
        <v>3.4200000000000001E-2</v>
      </c>
      <c r="BU560" s="4">
        <v>3.2000000000000001E-2</v>
      </c>
      <c r="BV560" s="4">
        <v>2.4500000000000001E-2</v>
      </c>
      <c r="BW560" s="4">
        <v>2.35E-2</v>
      </c>
      <c r="BX560" s="4">
        <v>1.9E-2</v>
      </c>
      <c r="BY560" s="4">
        <v>2.3699999999999999E-2</v>
      </c>
      <c r="BZ560" s="4">
        <v>3.3700000000000001E-2</v>
      </c>
      <c r="CA560" s="4">
        <v>4.0300000000000002E-2</v>
      </c>
      <c r="CB560" s="4">
        <v>0.04</v>
      </c>
      <c r="CC560" s="4">
        <v>3.7100000000000001E-2</v>
      </c>
      <c r="CD560" s="4">
        <v>2.8799999999999999E-2</v>
      </c>
      <c r="CE560" s="4">
        <v>1.9099999999999999E-2</v>
      </c>
      <c r="CF560" s="4">
        <v>1.12E-2</v>
      </c>
      <c r="CG560" s="4">
        <v>7.3000000000000001E-3</v>
      </c>
      <c r="CH560" s="4">
        <v>-7.9000000000000008E-3</v>
      </c>
      <c r="CI560" s="4">
        <v>5.5800000000000002E-2</v>
      </c>
      <c r="CJ560" s="4">
        <v>-2.5999999999999999E-3</v>
      </c>
      <c r="CK560" s="4">
        <v>1.2800000000000001E-2</v>
      </c>
      <c r="CL560" s="4">
        <v>5.6099999999999997E-2</v>
      </c>
      <c r="CM560" s="4">
        <v>5.6800000000000003E-2</v>
      </c>
      <c r="CN560" s="4">
        <v>3.8300000000000001E-2</v>
      </c>
      <c r="CO560" s="4">
        <v>2.1499999999999998E-2</v>
      </c>
      <c r="CP560" s="4">
        <v>5.5300000000000002E-2</v>
      </c>
      <c r="CQ560" s="4">
        <v>8.5099999999999995E-2</v>
      </c>
      <c r="CR560" s="4">
        <v>9.1300000000000006E-2</v>
      </c>
      <c r="CS560" s="4">
        <v>0.1037</v>
      </c>
      <c r="CT560" s="4">
        <v>4.4600000000000001E-2</v>
      </c>
      <c r="CU560" s="4">
        <v>1.2E-2</v>
      </c>
      <c r="CV560" s="4">
        <v>6.3100000000000003E-2</v>
      </c>
      <c r="CW560" s="4">
        <v>4.6199999999999998E-2</v>
      </c>
      <c r="CX560" s="4">
        <v>7.0800000000000002E-2</v>
      </c>
      <c r="CY560" s="4">
        <v>-1.4999999999999999E-2</v>
      </c>
      <c r="CZ560" s="4">
        <v>1.34E-2</v>
      </c>
      <c r="DA560" s="4">
        <v>2.1600000000000001E-2</v>
      </c>
      <c r="DB560" s="4">
        <v>2.3599999999999999E-2</v>
      </c>
      <c r="DC560" s="4">
        <v>6.4000000000000001E-2</v>
      </c>
      <c r="DD560" s="4">
        <v>2.12E-2</v>
      </c>
      <c r="DE560" s="4">
        <v>2.86E-2</v>
      </c>
      <c r="DF560" s="4">
        <v>1.8100000000000002E-2</v>
      </c>
      <c r="DG560" s="4">
        <v>-2.3099999999999999E-2</v>
      </c>
      <c r="DH560" s="4">
        <v>1.7000000000000001E-2</v>
      </c>
      <c r="DI560" s="4">
        <v>2.4E-2</v>
      </c>
      <c r="DJ560" s="4">
        <v>1.6500000000000001E-2</v>
      </c>
      <c r="DK560" s="4">
        <v>2.93E-2</v>
      </c>
      <c r="DL560" s="4">
        <v>1.5900000000000001E-2</v>
      </c>
      <c r="DM560" s="4">
        <v>2.7400000000000001E-2</v>
      </c>
      <c r="DN560" s="4">
        <v>1.7399999999999999E-2</v>
      </c>
    </row>
    <row r="561" spans="1:118" x14ac:dyDescent="0.45">
      <c r="A561" s="3" t="s">
        <v>45</v>
      </c>
      <c r="B561" t="s">
        <v>49</v>
      </c>
      <c r="AE561">
        <v>219</v>
      </c>
      <c r="AF561">
        <v>199</v>
      </c>
      <c r="AG561">
        <v>224</v>
      </c>
      <c r="AH561">
        <v>237</v>
      </c>
      <c r="AI561">
        <v>261</v>
      </c>
      <c r="AJ561">
        <v>289</v>
      </c>
      <c r="AK561">
        <v>328</v>
      </c>
      <c r="AL561">
        <v>341</v>
      </c>
      <c r="AM561">
        <v>485</v>
      </c>
      <c r="AN561">
        <v>480</v>
      </c>
      <c r="AO561">
        <v>529</v>
      </c>
      <c r="AP561">
        <v>560</v>
      </c>
      <c r="AQ561">
        <v>636</v>
      </c>
      <c r="AR561">
        <v>724</v>
      </c>
      <c r="AS561">
        <v>757</v>
      </c>
      <c r="AT561">
        <v>779</v>
      </c>
      <c r="AU561">
        <v>812</v>
      </c>
      <c r="AV561">
        <v>646</v>
      </c>
      <c r="AW561">
        <v>672</v>
      </c>
      <c r="AX561">
        <v>583</v>
      </c>
      <c r="AY561">
        <v>593</v>
      </c>
      <c r="AZ561">
        <v>553</v>
      </c>
      <c r="BA561">
        <v>580</v>
      </c>
      <c r="BB561">
        <v>618</v>
      </c>
      <c r="BC561">
        <v>621</v>
      </c>
      <c r="BD561">
        <v>501</v>
      </c>
      <c r="BE561">
        <v>482</v>
      </c>
      <c r="BF561">
        <v>505</v>
      </c>
      <c r="BG561">
        <v>545</v>
      </c>
      <c r="BH561">
        <v>570</v>
      </c>
      <c r="BI561">
        <v>562</v>
      </c>
      <c r="BJ561">
        <v>631</v>
      </c>
      <c r="BK561">
        <v>718</v>
      </c>
      <c r="BL561">
        <v>699</v>
      </c>
      <c r="BM561">
        <v>638</v>
      </c>
      <c r="BN561">
        <v>575</v>
      </c>
      <c r="BO561">
        <v>615</v>
      </c>
      <c r="BP561">
        <v>633</v>
      </c>
      <c r="BQ561">
        <v>622</v>
      </c>
      <c r="BR561">
        <v>702</v>
      </c>
      <c r="BS561">
        <v>707</v>
      </c>
      <c r="BT561">
        <v>754</v>
      </c>
      <c r="BU561">
        <v>749</v>
      </c>
      <c r="BV561">
        <v>815</v>
      </c>
      <c r="BW561">
        <v>866</v>
      </c>
      <c r="BX561">
        <v>829</v>
      </c>
      <c r="BY561">
        <v>795</v>
      </c>
      <c r="BZ561">
        <v>809</v>
      </c>
      <c r="CA561">
        <v>961</v>
      </c>
      <c r="CB561">
        <v>897</v>
      </c>
      <c r="CC561">
        <v>871</v>
      </c>
      <c r="CD561">
        <v>817</v>
      </c>
      <c r="CE561">
        <v>851</v>
      </c>
      <c r="CF561">
        <v>861</v>
      </c>
      <c r="CG561">
        <v>933</v>
      </c>
      <c r="CH561">
        <v>1019</v>
      </c>
      <c r="CI561">
        <v>1117</v>
      </c>
      <c r="CJ561">
        <v>1062</v>
      </c>
      <c r="CK561">
        <v>1039</v>
      </c>
      <c r="CL561">
        <v>1161</v>
      </c>
      <c r="CM561">
        <v>1224</v>
      </c>
      <c r="CN561">
        <v>1170</v>
      </c>
      <c r="CO561">
        <v>1306</v>
      </c>
      <c r="CP561">
        <v>1370</v>
      </c>
      <c r="CQ561">
        <v>1251</v>
      </c>
      <c r="CR561">
        <v>1332</v>
      </c>
      <c r="CS561">
        <v>1463</v>
      </c>
      <c r="CT561">
        <v>1559</v>
      </c>
      <c r="CU561">
        <v>1423</v>
      </c>
      <c r="CV561">
        <v>1299</v>
      </c>
      <c r="CW561">
        <v>1168</v>
      </c>
      <c r="CX561">
        <v>1041</v>
      </c>
      <c r="CY561">
        <v>1160</v>
      </c>
      <c r="CZ561">
        <v>1255</v>
      </c>
      <c r="DA561">
        <v>1173</v>
      </c>
      <c r="DB561">
        <v>1187</v>
      </c>
      <c r="DC561">
        <v>1274</v>
      </c>
      <c r="DD561">
        <v>1333</v>
      </c>
      <c r="DE561">
        <v>1431</v>
      </c>
      <c r="DF561">
        <v>1202</v>
      </c>
      <c r="DG561">
        <v>1242</v>
      </c>
      <c r="DH561">
        <v>1103</v>
      </c>
      <c r="DI561">
        <v>1066</v>
      </c>
      <c r="DJ561">
        <v>1009</v>
      </c>
      <c r="DK561">
        <v>1124</v>
      </c>
      <c r="DL561">
        <v>1216</v>
      </c>
      <c r="DM561">
        <v>1113</v>
      </c>
      <c r="DN561">
        <v>1189</v>
      </c>
    </row>
    <row r="562" spans="1:118" x14ac:dyDescent="0.45">
      <c r="A562" s="3" t="s">
        <v>45</v>
      </c>
      <c r="B562" t="s">
        <v>50</v>
      </c>
      <c r="AI562" s="4">
        <v>0.1898</v>
      </c>
      <c r="AJ562" s="4">
        <v>0.4551</v>
      </c>
      <c r="AK562" s="4">
        <v>0.46329999999999999</v>
      </c>
      <c r="AL562" s="4">
        <v>0.44109999999999999</v>
      </c>
      <c r="AM562" s="4">
        <v>0.85780000000000001</v>
      </c>
      <c r="AN562" s="4">
        <v>0.65920000000000001</v>
      </c>
      <c r="AO562" s="4">
        <v>0.6119</v>
      </c>
      <c r="AP562" s="4">
        <v>0.64080000000000004</v>
      </c>
      <c r="AQ562" s="4">
        <v>0.31040000000000001</v>
      </c>
      <c r="AR562" s="4">
        <v>0.50890000000000002</v>
      </c>
      <c r="AS562" s="4">
        <v>0.42949999999999999</v>
      </c>
      <c r="AT562" s="4">
        <v>0.39050000000000001</v>
      </c>
      <c r="AU562" s="4">
        <v>0.27800000000000002</v>
      </c>
      <c r="AV562" s="4">
        <v>-0.1082</v>
      </c>
      <c r="AW562" s="4">
        <v>-0.1125</v>
      </c>
      <c r="AX562" s="4">
        <v>-0.25069999999999998</v>
      </c>
      <c r="AY562" s="4">
        <v>-0.27039999999999997</v>
      </c>
      <c r="AZ562" s="4">
        <v>-0.14419999999999999</v>
      </c>
      <c r="BA562" s="4">
        <v>-0.1371</v>
      </c>
      <c r="BB562" s="4">
        <v>5.8799999999999998E-2</v>
      </c>
      <c r="BC562" s="4">
        <v>4.7399999999999998E-2</v>
      </c>
      <c r="BD562" s="4">
        <v>-9.3200000000000005E-2</v>
      </c>
      <c r="BE562" s="4">
        <v>-0.1691</v>
      </c>
      <c r="BF562" s="4">
        <v>-0.18260000000000001</v>
      </c>
      <c r="BG562" s="4">
        <v>-0.1215</v>
      </c>
      <c r="BH562" s="4">
        <v>0.1381</v>
      </c>
      <c r="BI562" s="4">
        <v>0.16600000000000001</v>
      </c>
      <c r="BJ562" s="4">
        <v>0.24959999999999999</v>
      </c>
      <c r="BK562" s="4">
        <v>0.31609999999999999</v>
      </c>
      <c r="BL562" s="4">
        <v>0.22520000000000001</v>
      </c>
      <c r="BM562" s="4">
        <v>0.13650000000000001</v>
      </c>
      <c r="BN562" s="4">
        <v>-8.9499999999999996E-2</v>
      </c>
      <c r="BO562" s="4">
        <v>-0.1434</v>
      </c>
      <c r="BP562" s="4">
        <v>-9.4600000000000004E-2</v>
      </c>
      <c r="BQ562" s="4">
        <v>-2.5700000000000001E-2</v>
      </c>
      <c r="BR562" s="4">
        <v>0.2223</v>
      </c>
      <c r="BS562" s="4">
        <v>0.15060000000000001</v>
      </c>
      <c r="BT562" s="4">
        <v>0.19120000000000001</v>
      </c>
      <c r="BU562" s="4">
        <v>0.2051</v>
      </c>
      <c r="BV562" s="4">
        <v>0.16070000000000001</v>
      </c>
      <c r="BW562" s="4">
        <v>0.22489999999999999</v>
      </c>
      <c r="BX562" s="4">
        <v>9.9400000000000002E-2</v>
      </c>
      <c r="BY562" s="4">
        <v>6.0400000000000002E-2</v>
      </c>
      <c r="BZ562" s="4">
        <v>-7.6E-3</v>
      </c>
      <c r="CA562" s="4">
        <v>0.1089</v>
      </c>
      <c r="CB562" s="4">
        <v>8.2199999999999995E-2</v>
      </c>
      <c r="CC562" s="4">
        <v>9.5899999999999999E-2</v>
      </c>
      <c r="CD562" s="4">
        <v>1.0200000000000001E-2</v>
      </c>
      <c r="CE562" s="4">
        <v>-0.1143</v>
      </c>
      <c r="CF562" s="4">
        <v>-3.9800000000000002E-2</v>
      </c>
      <c r="CG562" s="4">
        <v>7.1800000000000003E-2</v>
      </c>
      <c r="CH562" s="4">
        <v>0.24679999999999999</v>
      </c>
      <c r="CI562" s="4">
        <v>0.31219999999999998</v>
      </c>
      <c r="CJ562" s="4">
        <v>0.23330000000000001</v>
      </c>
      <c r="CK562" s="4">
        <v>0.11360000000000001</v>
      </c>
      <c r="CL562" s="4">
        <v>0.13969999999999999</v>
      </c>
      <c r="CM562" s="4">
        <v>9.5899999999999999E-2</v>
      </c>
      <c r="CN562" s="4">
        <v>0.1013</v>
      </c>
      <c r="CO562" s="4">
        <v>0.25590000000000002</v>
      </c>
      <c r="CP562" s="4">
        <v>0.17949999999999999</v>
      </c>
      <c r="CQ562" s="4">
        <v>2.1999999999999999E-2</v>
      </c>
      <c r="CR562" s="4">
        <v>0.1389</v>
      </c>
      <c r="CS562" s="4">
        <v>0.121</v>
      </c>
      <c r="CT562" s="4">
        <v>0.1381</v>
      </c>
      <c r="CU562" s="4">
        <v>0.13819999999999999</v>
      </c>
      <c r="CV562" s="4">
        <v>-2.5000000000000001E-2</v>
      </c>
      <c r="CW562" s="4">
        <v>-0.20219999999999999</v>
      </c>
      <c r="CX562" s="4">
        <v>-0.33189999999999997</v>
      </c>
      <c r="CY562" s="4">
        <v>-0.18490000000000001</v>
      </c>
      <c r="CZ562" s="4">
        <v>-3.39E-2</v>
      </c>
      <c r="DA562" s="4">
        <v>4.5999999999999999E-3</v>
      </c>
      <c r="DB562" s="4">
        <v>0.1401</v>
      </c>
      <c r="DC562" s="4">
        <v>9.8000000000000004E-2</v>
      </c>
      <c r="DD562" s="4">
        <v>6.2300000000000001E-2</v>
      </c>
      <c r="DE562" s="4">
        <v>0.22040000000000001</v>
      </c>
      <c r="DF562" s="4">
        <v>1.2500000000000001E-2</v>
      </c>
      <c r="DG562" s="4">
        <v>-2.52E-2</v>
      </c>
      <c r="DH562" s="4">
        <v>-0.1726</v>
      </c>
      <c r="DI562" s="4">
        <v>-0.25519999999999998</v>
      </c>
      <c r="DJ562" s="4">
        <v>-0.161</v>
      </c>
      <c r="DK562" s="4">
        <v>-9.4799999999999995E-2</v>
      </c>
      <c r="DL562" s="4">
        <v>0.1023</v>
      </c>
      <c r="DM562" s="4">
        <v>4.41E-2</v>
      </c>
      <c r="DN562" s="4">
        <v>4.41E-2</v>
      </c>
    </row>
    <row r="563" spans="1:118" x14ac:dyDescent="0.45">
      <c r="A563" s="3" t="s">
        <v>45</v>
      </c>
      <c r="B563" t="s">
        <v>51</v>
      </c>
      <c r="AA563">
        <v>106</v>
      </c>
      <c r="AD563">
        <v>67</v>
      </c>
      <c r="AE563">
        <v>224</v>
      </c>
      <c r="AF563">
        <v>221</v>
      </c>
      <c r="AG563">
        <v>190</v>
      </c>
      <c r="AH563">
        <v>251</v>
      </c>
      <c r="AI563">
        <v>275</v>
      </c>
      <c r="AJ563">
        <v>285</v>
      </c>
      <c r="AK563">
        <v>279</v>
      </c>
      <c r="AL563">
        <v>251</v>
      </c>
      <c r="AM563">
        <v>367</v>
      </c>
      <c r="AN563">
        <v>383</v>
      </c>
      <c r="AO563">
        <v>400</v>
      </c>
      <c r="AP563">
        <v>416</v>
      </c>
      <c r="AQ563">
        <v>493</v>
      </c>
      <c r="AR563">
        <v>647</v>
      </c>
      <c r="AS563">
        <v>744</v>
      </c>
      <c r="AT563">
        <v>772</v>
      </c>
      <c r="AU563">
        <v>802</v>
      </c>
      <c r="AV563">
        <v>597</v>
      </c>
      <c r="AW563">
        <v>597</v>
      </c>
      <c r="AX563">
        <v>566</v>
      </c>
      <c r="AY563">
        <v>546</v>
      </c>
      <c r="AZ563">
        <v>542</v>
      </c>
      <c r="BA563">
        <v>533</v>
      </c>
      <c r="BB563">
        <v>510</v>
      </c>
      <c r="BC563">
        <v>560</v>
      </c>
      <c r="BD563">
        <v>471</v>
      </c>
      <c r="BE563">
        <v>424</v>
      </c>
      <c r="BF563">
        <v>431</v>
      </c>
      <c r="BG563">
        <v>471</v>
      </c>
      <c r="BH563">
        <v>531</v>
      </c>
      <c r="BI563">
        <v>522</v>
      </c>
      <c r="BJ563">
        <v>540</v>
      </c>
      <c r="BK563">
        <v>677</v>
      </c>
      <c r="BL563">
        <v>644</v>
      </c>
      <c r="BM563">
        <v>583</v>
      </c>
      <c r="BN563">
        <v>530</v>
      </c>
      <c r="BO563">
        <v>577</v>
      </c>
      <c r="BP563">
        <v>548</v>
      </c>
      <c r="BQ563">
        <v>534</v>
      </c>
      <c r="BR563">
        <v>669</v>
      </c>
      <c r="BS563">
        <v>672</v>
      </c>
      <c r="BT563">
        <v>714</v>
      </c>
      <c r="BU563">
        <v>714</v>
      </c>
      <c r="BV563">
        <v>777</v>
      </c>
      <c r="BW563">
        <v>811</v>
      </c>
      <c r="BX563">
        <v>813</v>
      </c>
      <c r="BY563">
        <v>757</v>
      </c>
      <c r="BZ563">
        <v>781</v>
      </c>
      <c r="CA563">
        <v>918</v>
      </c>
      <c r="CB563">
        <v>872</v>
      </c>
      <c r="CC563">
        <v>850</v>
      </c>
      <c r="CD563">
        <v>774</v>
      </c>
      <c r="CE563">
        <v>803</v>
      </c>
      <c r="CF563">
        <v>825</v>
      </c>
      <c r="CG563">
        <v>889</v>
      </c>
      <c r="CH563">
        <v>967</v>
      </c>
      <c r="CI563">
        <v>1097</v>
      </c>
      <c r="CJ563">
        <v>1030</v>
      </c>
      <c r="CK563">
        <v>1005</v>
      </c>
      <c r="CL563">
        <v>1129</v>
      </c>
      <c r="CM563">
        <v>1182</v>
      </c>
      <c r="CN563">
        <v>1145</v>
      </c>
      <c r="CO563">
        <v>1287</v>
      </c>
      <c r="CP563">
        <v>1318</v>
      </c>
      <c r="CQ563">
        <v>1213</v>
      </c>
      <c r="CR563">
        <v>1346</v>
      </c>
      <c r="CS563">
        <v>1462</v>
      </c>
      <c r="CT563">
        <v>1547</v>
      </c>
      <c r="CU563">
        <v>1413</v>
      </c>
      <c r="CV563">
        <v>1321</v>
      </c>
      <c r="CW563">
        <v>1186</v>
      </c>
      <c r="CX563">
        <v>1044</v>
      </c>
      <c r="CY563">
        <v>1167</v>
      </c>
      <c r="CZ563">
        <v>1263</v>
      </c>
      <c r="DA563">
        <v>1149</v>
      </c>
      <c r="DB563">
        <v>1200</v>
      </c>
      <c r="DC563">
        <v>1267</v>
      </c>
      <c r="DD563">
        <v>1354</v>
      </c>
      <c r="DE563">
        <v>1448</v>
      </c>
      <c r="DF563">
        <v>1223</v>
      </c>
      <c r="DG563">
        <v>1275</v>
      </c>
      <c r="DH563">
        <v>1155</v>
      </c>
      <c r="DI563">
        <v>1098</v>
      </c>
      <c r="DJ563">
        <v>1028</v>
      </c>
      <c r="DK563">
        <v>1136</v>
      </c>
      <c r="DL563">
        <v>1234</v>
      </c>
      <c r="DM563">
        <v>1117</v>
      </c>
      <c r="DN563">
        <v>1192</v>
      </c>
    </row>
    <row r="564" spans="1:118" x14ac:dyDescent="0.45">
      <c r="A564" s="3" t="s">
        <v>45</v>
      </c>
      <c r="B564" t="s">
        <v>52</v>
      </c>
      <c r="AE564">
        <v>23.74</v>
      </c>
      <c r="AF564">
        <v>21.91</v>
      </c>
      <c r="AG564">
        <v>10.97</v>
      </c>
      <c r="AH564">
        <v>9.9499999999999993</v>
      </c>
      <c r="AI564">
        <v>9.17</v>
      </c>
      <c r="AJ564">
        <v>9.0500000000000007</v>
      </c>
      <c r="AK564">
        <v>11.28</v>
      </c>
      <c r="AL564">
        <v>9.09</v>
      </c>
      <c r="AM564">
        <v>10.78</v>
      </c>
      <c r="AN564">
        <v>9.0399999999999991</v>
      </c>
      <c r="AO564">
        <v>8.01</v>
      </c>
      <c r="AP564">
        <v>6.88</v>
      </c>
      <c r="AQ564">
        <v>6.68</v>
      </c>
      <c r="AR564">
        <v>6.5</v>
      </c>
      <c r="AS564">
        <v>6.45</v>
      </c>
      <c r="AT564">
        <v>6.71</v>
      </c>
      <c r="AU564">
        <v>7.26</v>
      </c>
      <c r="AV564">
        <v>6.11</v>
      </c>
      <c r="AW564">
        <v>6.75</v>
      </c>
      <c r="AX564">
        <v>6.25</v>
      </c>
      <c r="AY564">
        <v>6.78</v>
      </c>
      <c r="AZ564">
        <v>6.76</v>
      </c>
      <c r="BA564">
        <v>7.26</v>
      </c>
      <c r="BB564">
        <v>8.2100000000000009</v>
      </c>
      <c r="BC564">
        <v>8.84</v>
      </c>
      <c r="BD564">
        <v>7.95</v>
      </c>
      <c r="BE564">
        <v>8.43</v>
      </c>
      <c r="BF564">
        <v>9.0500000000000007</v>
      </c>
      <c r="BG564">
        <v>10.07</v>
      </c>
      <c r="BH564">
        <v>10.36</v>
      </c>
      <c r="BI564">
        <v>10.18</v>
      </c>
      <c r="BJ564">
        <v>11.77</v>
      </c>
      <c r="BK564">
        <v>12.74</v>
      </c>
      <c r="BL564">
        <v>17.64</v>
      </c>
      <c r="BM564">
        <v>22.31</v>
      </c>
      <c r="BN564">
        <v>26.17</v>
      </c>
      <c r="BO564">
        <v>44.87</v>
      </c>
      <c r="BP564">
        <v>18.149999999999999</v>
      </c>
      <c r="BQ564">
        <v>13.03</v>
      </c>
      <c r="BR564">
        <v>13.19</v>
      </c>
      <c r="BS564">
        <v>12.18</v>
      </c>
      <c r="BT564">
        <v>13.74</v>
      </c>
      <c r="BU564">
        <v>13.4</v>
      </c>
      <c r="BV564">
        <v>13.75</v>
      </c>
      <c r="BW564">
        <v>14.12</v>
      </c>
      <c r="BX564">
        <v>13.93</v>
      </c>
      <c r="BY564">
        <v>12.64</v>
      </c>
      <c r="BZ564">
        <v>13.34</v>
      </c>
      <c r="CA564">
        <v>16.190000000000001</v>
      </c>
      <c r="CB564">
        <v>73.77</v>
      </c>
      <c r="CC564">
        <v>-84.41</v>
      </c>
      <c r="CD564">
        <v>-59.34</v>
      </c>
      <c r="CE564">
        <v>-61.43</v>
      </c>
      <c r="CF564">
        <v>25.41</v>
      </c>
      <c r="CG564">
        <v>16.579999999999998</v>
      </c>
      <c r="CH564">
        <v>16.190000000000001</v>
      </c>
      <c r="CI564">
        <v>17.29</v>
      </c>
      <c r="CJ564">
        <v>16.61</v>
      </c>
      <c r="CK564">
        <v>16.329999999999998</v>
      </c>
      <c r="CL564">
        <v>18.420000000000002</v>
      </c>
      <c r="CM564">
        <v>19.61</v>
      </c>
      <c r="CN564">
        <v>19.66</v>
      </c>
      <c r="CO564">
        <v>20.02</v>
      </c>
      <c r="CP564">
        <v>17.989999999999998</v>
      </c>
      <c r="CQ564">
        <v>15.03</v>
      </c>
      <c r="CR564">
        <v>12.81</v>
      </c>
      <c r="CS564">
        <v>14.19</v>
      </c>
      <c r="CT564">
        <v>17.350000000000001</v>
      </c>
      <c r="CU564">
        <v>14.29</v>
      </c>
      <c r="CV564">
        <v>19.2</v>
      </c>
      <c r="CW564">
        <v>13.86</v>
      </c>
      <c r="CX564">
        <v>9.19</v>
      </c>
      <c r="CY564">
        <v>8.4</v>
      </c>
      <c r="CZ564">
        <v>7.11</v>
      </c>
      <c r="DA564">
        <v>6.84</v>
      </c>
      <c r="DB564">
        <v>7.83</v>
      </c>
      <c r="DC564">
        <v>9.75</v>
      </c>
      <c r="DD564">
        <v>13.02</v>
      </c>
      <c r="DE564">
        <v>19.71</v>
      </c>
      <c r="DF564">
        <v>22.27</v>
      </c>
      <c r="DG564">
        <v>26.67</v>
      </c>
      <c r="DH564">
        <v>41.8</v>
      </c>
      <c r="DI564">
        <v>30.04</v>
      </c>
      <c r="DJ564">
        <v>32.28</v>
      </c>
      <c r="DK564">
        <v>59.55</v>
      </c>
      <c r="DL564">
        <v>23.7</v>
      </c>
      <c r="DM564">
        <v>21.86</v>
      </c>
      <c r="DN564">
        <v>23.21</v>
      </c>
    </row>
    <row r="565" spans="1:118" x14ac:dyDescent="0.45">
      <c r="A565" s="3" t="s">
        <v>45</v>
      </c>
      <c r="B565" t="s">
        <v>53</v>
      </c>
      <c r="AE565">
        <v>0.42</v>
      </c>
      <c r="AF565">
        <v>0.37</v>
      </c>
      <c r="AG565">
        <v>0.4</v>
      </c>
      <c r="AH565">
        <v>0.41</v>
      </c>
      <c r="AI565">
        <v>0.44</v>
      </c>
      <c r="AJ565">
        <v>0.48</v>
      </c>
      <c r="AK565">
        <v>0.54</v>
      </c>
      <c r="AL565">
        <v>0.55000000000000004</v>
      </c>
      <c r="AM565">
        <v>0.76</v>
      </c>
      <c r="AN565">
        <v>0.74</v>
      </c>
      <c r="AO565">
        <v>0.8</v>
      </c>
      <c r="AP565">
        <v>0.84</v>
      </c>
      <c r="AQ565">
        <v>0.95</v>
      </c>
      <c r="AR565">
        <v>1.07</v>
      </c>
      <c r="AS565">
        <v>1.1200000000000001</v>
      </c>
      <c r="AT565">
        <v>1.1499999999999999</v>
      </c>
      <c r="AU565">
        <v>1.19</v>
      </c>
      <c r="AV565">
        <v>0.95</v>
      </c>
      <c r="AW565">
        <v>0.99</v>
      </c>
      <c r="AX565">
        <v>0.87</v>
      </c>
      <c r="AY565">
        <v>0.88</v>
      </c>
      <c r="AZ565">
        <v>0.83</v>
      </c>
      <c r="BA565">
        <v>0.87</v>
      </c>
      <c r="BB565">
        <v>0.95</v>
      </c>
      <c r="BC565">
        <v>0.97</v>
      </c>
      <c r="BD565">
        <v>0.8</v>
      </c>
      <c r="BE565">
        <v>0.8</v>
      </c>
      <c r="BF565">
        <v>0.85</v>
      </c>
      <c r="BG565">
        <v>0.92</v>
      </c>
      <c r="BH565">
        <v>0.97</v>
      </c>
      <c r="BI565">
        <v>0.94</v>
      </c>
      <c r="BJ565">
        <v>1.05</v>
      </c>
      <c r="BK565">
        <v>1.17</v>
      </c>
      <c r="BL565">
        <v>1.1200000000000001</v>
      </c>
      <c r="BM565">
        <v>1</v>
      </c>
      <c r="BN565">
        <v>0.89</v>
      </c>
      <c r="BO565">
        <v>0.93</v>
      </c>
      <c r="BP565">
        <v>0.94</v>
      </c>
      <c r="BQ565">
        <v>0.91</v>
      </c>
      <c r="BR565">
        <v>1.01</v>
      </c>
      <c r="BS565">
        <v>1</v>
      </c>
      <c r="BT565">
        <v>1.05</v>
      </c>
      <c r="BU565">
        <v>1.03</v>
      </c>
      <c r="BV565">
        <v>1.1100000000000001</v>
      </c>
      <c r="BW565">
        <v>1.1599999999999999</v>
      </c>
      <c r="BX565">
        <v>1.1000000000000001</v>
      </c>
      <c r="BY565">
        <v>1.04</v>
      </c>
      <c r="BZ565">
        <v>1.05</v>
      </c>
      <c r="CA565">
        <v>1.23</v>
      </c>
      <c r="CB565">
        <v>1.1399999999999999</v>
      </c>
      <c r="CC565">
        <v>1.1000000000000001</v>
      </c>
      <c r="CD565">
        <v>1.03</v>
      </c>
      <c r="CE565">
        <v>1.07</v>
      </c>
      <c r="CF565">
        <v>1.08</v>
      </c>
      <c r="CG565">
        <v>1.1599999999999999</v>
      </c>
      <c r="CH565">
        <v>1.25</v>
      </c>
      <c r="CI565">
        <v>1.36</v>
      </c>
      <c r="CJ565">
        <v>1.29</v>
      </c>
      <c r="CK565">
        <v>1.25</v>
      </c>
      <c r="CL565">
        <v>1.4</v>
      </c>
      <c r="CM565">
        <v>1.46</v>
      </c>
      <c r="CN565">
        <v>1.39</v>
      </c>
      <c r="CO565">
        <v>1.55</v>
      </c>
      <c r="CP565">
        <v>1.62</v>
      </c>
      <c r="CQ565">
        <v>1.5</v>
      </c>
      <c r="CR565">
        <v>1.57</v>
      </c>
      <c r="CS565">
        <v>1.71</v>
      </c>
      <c r="CT565">
        <v>1.82</v>
      </c>
      <c r="CU565">
        <v>1.62</v>
      </c>
      <c r="CV565">
        <v>1.55</v>
      </c>
      <c r="CW565">
        <v>1.41</v>
      </c>
      <c r="CX565">
        <v>1.25</v>
      </c>
      <c r="CY565">
        <v>1.37</v>
      </c>
      <c r="CZ565">
        <v>1.41</v>
      </c>
      <c r="DA565">
        <v>1.3</v>
      </c>
      <c r="DB565">
        <v>1.33</v>
      </c>
      <c r="DC565">
        <v>1.44</v>
      </c>
      <c r="DD565">
        <v>1.55</v>
      </c>
      <c r="DE565">
        <v>1.75</v>
      </c>
      <c r="DF565">
        <v>1.51</v>
      </c>
      <c r="DG565">
        <v>1.56</v>
      </c>
      <c r="DH565">
        <v>1.35</v>
      </c>
      <c r="DI565">
        <v>1.24</v>
      </c>
      <c r="DJ565">
        <v>1.1200000000000001</v>
      </c>
      <c r="DK565">
        <v>1.21</v>
      </c>
      <c r="DL565">
        <v>1.23</v>
      </c>
      <c r="DM565">
        <v>1.0900000000000001</v>
      </c>
      <c r="DN565">
        <v>1.1499999999999999</v>
      </c>
    </row>
    <row r="566" spans="1:118" x14ac:dyDescent="0.45">
      <c r="A566" s="3" t="s">
        <v>45</v>
      </c>
      <c r="B566" t="s">
        <v>54</v>
      </c>
      <c r="AE566">
        <v>0.9</v>
      </c>
      <c r="AF566">
        <v>0.8</v>
      </c>
      <c r="AG566">
        <v>0.85</v>
      </c>
      <c r="AH566">
        <v>0.89</v>
      </c>
      <c r="AI566">
        <v>0.97</v>
      </c>
      <c r="AJ566">
        <v>1.05</v>
      </c>
      <c r="AK566">
        <v>1.21</v>
      </c>
      <c r="AL566">
        <v>1.1599999999999999</v>
      </c>
      <c r="AM566">
        <v>1.59</v>
      </c>
      <c r="AN566">
        <v>1.54</v>
      </c>
      <c r="AO566">
        <v>1.55</v>
      </c>
      <c r="AP566">
        <v>1.54</v>
      </c>
      <c r="AQ566">
        <v>1.64</v>
      </c>
      <c r="AR566">
        <v>1.76</v>
      </c>
      <c r="AS566">
        <v>1.74</v>
      </c>
      <c r="AT566">
        <v>1.64</v>
      </c>
      <c r="AU566">
        <v>1.64</v>
      </c>
      <c r="AV566">
        <v>1.24</v>
      </c>
      <c r="AW566">
        <v>1.27</v>
      </c>
      <c r="AX566">
        <v>1.05</v>
      </c>
      <c r="AY566">
        <v>1.04</v>
      </c>
      <c r="AZ566">
        <v>0.95</v>
      </c>
      <c r="BA566">
        <v>0.98</v>
      </c>
      <c r="BB566">
        <v>1.04</v>
      </c>
      <c r="BC566">
        <v>1.03</v>
      </c>
      <c r="BD566">
        <v>0.83</v>
      </c>
      <c r="BE566">
        <v>0.8</v>
      </c>
      <c r="BF566">
        <v>0.81</v>
      </c>
      <c r="BG566">
        <v>0.88</v>
      </c>
      <c r="BH566">
        <v>0.9</v>
      </c>
      <c r="BI566">
        <v>0.87</v>
      </c>
      <c r="BJ566">
        <v>0.96</v>
      </c>
      <c r="BK566">
        <v>1.1000000000000001</v>
      </c>
      <c r="BL566">
        <v>1.0900000000000001</v>
      </c>
      <c r="BM566">
        <v>0.99</v>
      </c>
      <c r="BN566">
        <v>0.88</v>
      </c>
      <c r="BO566">
        <v>0.94</v>
      </c>
      <c r="BP566">
        <v>0.95</v>
      </c>
      <c r="BQ566">
        <v>0.91</v>
      </c>
      <c r="BR566">
        <v>1.01</v>
      </c>
      <c r="BS566">
        <v>1.02</v>
      </c>
      <c r="BT566">
        <v>1.08</v>
      </c>
      <c r="BU566">
        <v>1.1000000000000001</v>
      </c>
      <c r="BV566">
        <v>1.18</v>
      </c>
      <c r="BW566">
        <v>1.25</v>
      </c>
      <c r="BX566">
        <v>1.17</v>
      </c>
      <c r="BY566">
        <v>1.1299999999999999</v>
      </c>
      <c r="BZ566">
        <v>1.1499999999999999</v>
      </c>
      <c r="CA566">
        <v>1.36</v>
      </c>
      <c r="CB566">
        <v>1.35</v>
      </c>
      <c r="CC566">
        <v>1.35</v>
      </c>
      <c r="CD566">
        <v>1.27</v>
      </c>
      <c r="CE566">
        <v>1.32</v>
      </c>
      <c r="CF566">
        <v>1.31</v>
      </c>
      <c r="CG566">
        <v>1.37</v>
      </c>
      <c r="CH566">
        <v>1.48</v>
      </c>
      <c r="CI566">
        <v>1.67</v>
      </c>
      <c r="CJ566">
        <v>1.57</v>
      </c>
      <c r="CK566">
        <v>1.5</v>
      </c>
      <c r="CL566">
        <v>1.65</v>
      </c>
      <c r="CM566">
        <v>1.75</v>
      </c>
      <c r="CN566">
        <v>1.71</v>
      </c>
      <c r="CO566">
        <v>1.87</v>
      </c>
      <c r="CP566">
        <v>1.92</v>
      </c>
      <c r="CQ566">
        <v>1.74</v>
      </c>
      <c r="CR566">
        <v>1.76</v>
      </c>
      <c r="CS566">
        <v>1.87</v>
      </c>
      <c r="CT566">
        <v>1.97</v>
      </c>
      <c r="CU566">
        <v>1.76</v>
      </c>
      <c r="CV566">
        <v>1.7</v>
      </c>
      <c r="CW566">
        <v>1.43</v>
      </c>
      <c r="CX566">
        <v>1.24</v>
      </c>
      <c r="CY566">
        <v>1.31</v>
      </c>
      <c r="CZ566">
        <v>1.41</v>
      </c>
      <c r="DA566">
        <v>1.27</v>
      </c>
      <c r="DB566">
        <v>1.28</v>
      </c>
      <c r="DC566">
        <v>1.37</v>
      </c>
      <c r="DD566">
        <v>1.55</v>
      </c>
      <c r="DE566">
        <v>1.75</v>
      </c>
      <c r="DF566">
        <v>1.53</v>
      </c>
      <c r="DG566">
        <v>1.53</v>
      </c>
      <c r="DH566">
        <v>1.37</v>
      </c>
      <c r="DI566">
        <v>1.34</v>
      </c>
      <c r="DJ566">
        <v>1.31</v>
      </c>
      <c r="DK566">
        <v>1.4</v>
      </c>
      <c r="DL566">
        <v>1.51</v>
      </c>
      <c r="DM566">
        <v>1.37</v>
      </c>
      <c r="DN566">
        <v>1.47</v>
      </c>
    </row>
    <row r="567" spans="1:118" x14ac:dyDescent="0.45">
      <c r="A567" s="3" t="s">
        <v>45</v>
      </c>
      <c r="B567" t="s">
        <v>55</v>
      </c>
      <c r="AE567">
        <v>2.59</v>
      </c>
      <c r="AF567">
        <v>2.06</v>
      </c>
      <c r="AG567">
        <v>2.21</v>
      </c>
      <c r="AH567">
        <v>2.31</v>
      </c>
      <c r="AI567">
        <v>3.1</v>
      </c>
      <c r="AJ567">
        <v>3.25</v>
      </c>
      <c r="AK567">
        <v>3.16</v>
      </c>
      <c r="AL567">
        <v>3.06</v>
      </c>
      <c r="AM567">
        <v>3.86</v>
      </c>
      <c r="AN567">
        <v>4.08</v>
      </c>
      <c r="AO567">
        <v>4.76</v>
      </c>
      <c r="AP567">
        <v>4.79</v>
      </c>
      <c r="AQ567">
        <v>5.5</v>
      </c>
      <c r="AR567">
        <v>6.02</v>
      </c>
      <c r="AS567">
        <v>6.89</v>
      </c>
      <c r="AT567">
        <v>7.5</v>
      </c>
      <c r="AU567">
        <v>8.1</v>
      </c>
      <c r="AV567">
        <v>6.57</v>
      </c>
      <c r="AW567">
        <v>6.69</v>
      </c>
      <c r="AX567">
        <v>5.49</v>
      </c>
      <c r="AY567">
        <v>5.45</v>
      </c>
      <c r="AZ567">
        <v>5.82</v>
      </c>
      <c r="BA567">
        <v>6.1</v>
      </c>
      <c r="BB567">
        <v>7.61</v>
      </c>
      <c r="BC567">
        <v>9.25</v>
      </c>
      <c r="BD567">
        <v>9.09</v>
      </c>
      <c r="BE567">
        <v>8.84</v>
      </c>
      <c r="BF567">
        <v>8.33</v>
      </c>
      <c r="BG567">
        <v>8.5</v>
      </c>
      <c r="BH567">
        <v>9</v>
      </c>
      <c r="BI567">
        <v>10.31</v>
      </c>
      <c r="BJ567">
        <v>11.74</v>
      </c>
      <c r="BK567">
        <v>14.71</v>
      </c>
      <c r="BL567">
        <v>12.99</v>
      </c>
      <c r="BM567">
        <v>12.58</v>
      </c>
      <c r="BN567">
        <v>15.87</v>
      </c>
      <c r="BO567">
        <v>17.52</v>
      </c>
      <c r="BP567">
        <v>12.77</v>
      </c>
      <c r="BQ567">
        <v>8.85</v>
      </c>
      <c r="BR567">
        <v>7.73</v>
      </c>
      <c r="BS567">
        <v>7.06</v>
      </c>
      <c r="BT567">
        <v>8.07</v>
      </c>
      <c r="BU567">
        <v>7.97</v>
      </c>
      <c r="BV567">
        <v>9.2200000000000006</v>
      </c>
      <c r="BW567">
        <v>8.18</v>
      </c>
      <c r="BX567">
        <v>8.8800000000000008</v>
      </c>
      <c r="BY567">
        <v>8.24</v>
      </c>
      <c r="BZ567">
        <v>7.47</v>
      </c>
      <c r="CA567">
        <v>10.029999999999999</v>
      </c>
      <c r="CB567">
        <v>9.58</v>
      </c>
      <c r="CC567">
        <v>25.16</v>
      </c>
      <c r="CD567">
        <v>45.74</v>
      </c>
      <c r="CE567">
        <v>45.14</v>
      </c>
      <c r="CF567">
        <v>28.49</v>
      </c>
      <c r="CG567">
        <v>11.12</v>
      </c>
      <c r="CH567">
        <v>9.67</v>
      </c>
      <c r="CI567">
        <v>11.89</v>
      </c>
      <c r="CJ567">
        <v>11.35</v>
      </c>
      <c r="CK567">
        <v>12.88</v>
      </c>
      <c r="CL567">
        <v>17.39</v>
      </c>
      <c r="CM567">
        <v>16.079999999999998</v>
      </c>
      <c r="CN567">
        <v>15.93</v>
      </c>
      <c r="CO567">
        <v>15.37</v>
      </c>
      <c r="CP567">
        <v>12.39</v>
      </c>
      <c r="CQ567">
        <v>10.73</v>
      </c>
      <c r="CR567">
        <v>12.12</v>
      </c>
      <c r="CS567">
        <v>14.02</v>
      </c>
      <c r="CT567">
        <v>15.6</v>
      </c>
      <c r="CU567">
        <v>13.84</v>
      </c>
      <c r="CV567">
        <v>16.13</v>
      </c>
      <c r="CW567">
        <v>10.45</v>
      </c>
      <c r="CX567">
        <v>9.68</v>
      </c>
      <c r="CY567">
        <v>11.66</v>
      </c>
      <c r="CZ567">
        <v>8.92</v>
      </c>
      <c r="DA567">
        <v>8.58</v>
      </c>
      <c r="DB567">
        <v>8.7799999999999994</v>
      </c>
      <c r="DC567">
        <v>9.57</v>
      </c>
      <c r="DD567">
        <v>12.39</v>
      </c>
      <c r="DE567">
        <v>19.079999999999998</v>
      </c>
      <c r="DF567">
        <v>23.44</v>
      </c>
      <c r="DG567">
        <v>29.4</v>
      </c>
      <c r="DH567">
        <v>24.63</v>
      </c>
      <c r="DI567">
        <v>36.5</v>
      </c>
      <c r="DJ567">
        <v>27.98</v>
      </c>
      <c r="DK567">
        <v>22.33</v>
      </c>
      <c r="DL567">
        <v>30.73</v>
      </c>
      <c r="DM567">
        <v>17.079999999999998</v>
      </c>
      <c r="DN567">
        <v>18.239999999999998</v>
      </c>
    </row>
    <row r="568" spans="1:118" x14ac:dyDescent="0.45">
      <c r="A568" s="3" t="s">
        <v>45</v>
      </c>
      <c r="B568" t="s">
        <v>56</v>
      </c>
      <c r="AE568">
        <v>2.57</v>
      </c>
      <c r="AF568">
        <v>2.04</v>
      </c>
      <c r="AG568">
        <v>2.19</v>
      </c>
      <c r="AH568">
        <v>2.29</v>
      </c>
      <c r="AI568">
        <v>3.07</v>
      </c>
      <c r="AJ568">
        <v>3.22</v>
      </c>
      <c r="AK568">
        <v>3.13</v>
      </c>
      <c r="AL568">
        <v>3.03</v>
      </c>
      <c r="AM568">
        <v>3.84</v>
      </c>
      <c r="AN568">
        <v>4.0599999999999996</v>
      </c>
      <c r="AO568">
        <v>4.72</v>
      </c>
      <c r="AP568">
        <v>4.76</v>
      </c>
      <c r="AQ568">
        <v>5.46</v>
      </c>
      <c r="AR568">
        <v>5.99</v>
      </c>
      <c r="AS568">
        <v>6.85</v>
      </c>
      <c r="AT568">
        <v>7.43</v>
      </c>
      <c r="AU568">
        <v>8.0299999999999994</v>
      </c>
      <c r="AV568">
        <v>6.43</v>
      </c>
      <c r="AW568">
        <v>6.31</v>
      </c>
      <c r="AX568">
        <v>5.14</v>
      </c>
      <c r="AY568">
        <v>5.07</v>
      </c>
      <c r="AZ568">
        <v>5.39</v>
      </c>
      <c r="BA568">
        <v>5.75</v>
      </c>
      <c r="BB568">
        <v>7.06</v>
      </c>
      <c r="BC568">
        <v>8.5299999999999994</v>
      </c>
      <c r="BD568">
        <v>8.35</v>
      </c>
      <c r="BE568">
        <v>8.42</v>
      </c>
      <c r="BF568">
        <v>8.23</v>
      </c>
      <c r="BG568">
        <v>8.4600000000000009</v>
      </c>
      <c r="BH568">
        <v>8.94</v>
      </c>
      <c r="BI568">
        <v>10.220000000000001</v>
      </c>
      <c r="BJ568">
        <v>11.55</v>
      </c>
      <c r="BK568">
        <v>14.02</v>
      </c>
      <c r="BL568">
        <v>12.3</v>
      </c>
      <c r="BM568">
        <v>11.63</v>
      </c>
      <c r="BN568">
        <v>14.14</v>
      </c>
      <c r="BO568">
        <v>15.57</v>
      </c>
      <c r="BP568">
        <v>11.72</v>
      </c>
      <c r="BQ568">
        <v>8.36</v>
      </c>
      <c r="BR568">
        <v>7.36</v>
      </c>
      <c r="BS568">
        <v>6.78</v>
      </c>
      <c r="BT568">
        <v>7.71</v>
      </c>
      <c r="BU568">
        <v>7.62</v>
      </c>
      <c r="BV568">
        <v>8.76</v>
      </c>
      <c r="BW568">
        <v>7.82</v>
      </c>
      <c r="BX568">
        <v>8.4600000000000009</v>
      </c>
      <c r="BY568">
        <v>7.92</v>
      </c>
      <c r="BZ568">
        <v>7.26</v>
      </c>
      <c r="CA568">
        <v>9.85</v>
      </c>
      <c r="CB568">
        <v>9.3800000000000008</v>
      </c>
      <c r="CC568">
        <v>23.22</v>
      </c>
      <c r="CD568">
        <v>38.590000000000003</v>
      </c>
      <c r="CE568">
        <v>37.17</v>
      </c>
      <c r="CF568">
        <v>24.52</v>
      </c>
      <c r="CG568">
        <v>10.58</v>
      </c>
      <c r="CH568">
        <v>9.31</v>
      </c>
      <c r="CI568">
        <v>11.3</v>
      </c>
      <c r="CJ568">
        <v>10.89</v>
      </c>
      <c r="CK568">
        <v>12.07</v>
      </c>
      <c r="CL568">
        <v>15.89</v>
      </c>
      <c r="CM568">
        <v>14.92</v>
      </c>
      <c r="CN568">
        <v>14.77</v>
      </c>
      <c r="CO568">
        <v>14.65</v>
      </c>
      <c r="CP568">
        <v>11.19</v>
      </c>
      <c r="CQ568">
        <v>9.7899999999999991</v>
      </c>
      <c r="CR568">
        <v>10.95</v>
      </c>
      <c r="CS568">
        <v>12.52</v>
      </c>
      <c r="CT568">
        <v>14.58</v>
      </c>
      <c r="CU568">
        <v>12.66</v>
      </c>
      <c r="CV568">
        <v>14.12</v>
      </c>
      <c r="CW568">
        <v>9.4</v>
      </c>
      <c r="CX568">
        <v>8.76</v>
      </c>
      <c r="CY568">
        <v>10.6</v>
      </c>
      <c r="CZ568">
        <v>8.34</v>
      </c>
      <c r="DA568">
        <v>7.99</v>
      </c>
      <c r="DB568">
        <v>8.25</v>
      </c>
      <c r="DC568">
        <v>9.01</v>
      </c>
      <c r="DD568">
        <v>11.73</v>
      </c>
      <c r="DE568">
        <v>18.23</v>
      </c>
      <c r="DF568">
        <v>22.19</v>
      </c>
      <c r="DG568">
        <v>28.01</v>
      </c>
      <c r="DH568">
        <v>23.61</v>
      </c>
      <c r="DI568">
        <v>34.21</v>
      </c>
      <c r="DJ568">
        <v>26.53</v>
      </c>
      <c r="DK568">
        <v>21.57</v>
      </c>
      <c r="DL568">
        <v>27.71</v>
      </c>
      <c r="DM568">
        <v>15.9</v>
      </c>
      <c r="DN568">
        <v>16.98</v>
      </c>
    </row>
    <row r="569" spans="1:118" x14ac:dyDescent="0.45">
      <c r="A569" s="3" t="s">
        <v>45</v>
      </c>
      <c r="B569" t="s">
        <v>57</v>
      </c>
      <c r="AA569">
        <v>1.0900000000000001</v>
      </c>
      <c r="AD569">
        <v>0.71</v>
      </c>
      <c r="AE569">
        <v>0.16</v>
      </c>
      <c r="AF569">
        <v>0.16</v>
      </c>
      <c r="AG569">
        <v>0.14000000000000001</v>
      </c>
      <c r="AH569">
        <v>0.15</v>
      </c>
      <c r="AI569">
        <v>0.15</v>
      </c>
      <c r="AJ569">
        <v>0.14000000000000001</v>
      </c>
      <c r="AK569">
        <v>0.15</v>
      </c>
      <c r="AL569">
        <v>0.13</v>
      </c>
      <c r="AM569">
        <v>0.12</v>
      </c>
      <c r="AN569">
        <v>0.13</v>
      </c>
      <c r="AO569">
        <v>0.12</v>
      </c>
      <c r="AP569">
        <v>0.1</v>
      </c>
      <c r="AQ569">
        <v>0.05</v>
      </c>
      <c r="AR569">
        <v>0.04</v>
      </c>
      <c r="AS569">
        <v>0.04</v>
      </c>
      <c r="AT569">
        <v>0.03</v>
      </c>
      <c r="AU569">
        <v>0.03</v>
      </c>
      <c r="AV569">
        <v>0.03</v>
      </c>
      <c r="AW569">
        <v>0.03</v>
      </c>
      <c r="AX569">
        <v>0.03</v>
      </c>
      <c r="AZ569">
        <v>0.03</v>
      </c>
      <c r="BA569">
        <v>0.03</v>
      </c>
      <c r="CR569">
        <v>0.05</v>
      </c>
      <c r="CS569">
        <v>0.05</v>
      </c>
      <c r="CT569">
        <v>0.05</v>
      </c>
      <c r="CU569">
        <v>0.04</v>
      </c>
      <c r="CV569">
        <v>0.08</v>
      </c>
      <c r="CW569">
        <v>0.08</v>
      </c>
      <c r="CX569">
        <v>7.0000000000000007E-2</v>
      </c>
      <c r="CY569">
        <v>7.0000000000000007E-2</v>
      </c>
      <c r="CZ569">
        <v>7.0000000000000007E-2</v>
      </c>
      <c r="DA569">
        <v>0.06</v>
      </c>
      <c r="DB569">
        <v>0.06</v>
      </c>
      <c r="DC569">
        <v>0.06</v>
      </c>
      <c r="DD569">
        <v>7.0000000000000007E-2</v>
      </c>
      <c r="DE569">
        <v>7.0000000000000007E-2</v>
      </c>
      <c r="DF569">
        <v>7.0000000000000007E-2</v>
      </c>
      <c r="DG569">
        <v>7.0000000000000007E-2</v>
      </c>
      <c r="DH569">
        <v>0.08</v>
      </c>
      <c r="DI569">
        <v>7.0000000000000007E-2</v>
      </c>
      <c r="DJ569">
        <v>7.0000000000000007E-2</v>
      </c>
      <c r="DK569">
        <v>0.06</v>
      </c>
      <c r="DL569">
        <v>0.06</v>
      </c>
      <c r="DM569">
        <v>0.06</v>
      </c>
      <c r="DN569">
        <v>0.06</v>
      </c>
    </row>
    <row r="570" spans="1:118" x14ac:dyDescent="0.45">
      <c r="A570" s="3" t="s">
        <v>45</v>
      </c>
      <c r="B570" t="s">
        <v>58</v>
      </c>
      <c r="AA570">
        <v>61.48</v>
      </c>
      <c r="AB570">
        <v>3.16</v>
      </c>
      <c r="AC570">
        <v>2.63</v>
      </c>
      <c r="AD570">
        <v>3.47</v>
      </c>
      <c r="AE570">
        <v>0.15</v>
      </c>
      <c r="AF570">
        <v>23.72</v>
      </c>
      <c r="AG570">
        <v>112.62</v>
      </c>
      <c r="AH570">
        <v>56.07</v>
      </c>
      <c r="AI570">
        <v>55.79</v>
      </c>
      <c r="AJ570">
        <v>63.48</v>
      </c>
      <c r="AK570">
        <v>94.91</v>
      </c>
      <c r="AL570">
        <v>128.91999999999999</v>
      </c>
      <c r="AM570">
        <v>103.35</v>
      </c>
      <c r="AN570">
        <v>96.37</v>
      </c>
      <c r="AO570">
        <v>152.69</v>
      </c>
      <c r="AP570">
        <v>165.35</v>
      </c>
      <c r="AQ570">
        <v>168.18</v>
      </c>
      <c r="AR570">
        <v>1866.46</v>
      </c>
      <c r="AS570">
        <v>2163.35</v>
      </c>
      <c r="AT570">
        <v>2027.52</v>
      </c>
      <c r="AU570">
        <v>1616.48</v>
      </c>
      <c r="AV570">
        <v>1610.77</v>
      </c>
      <c r="AW570">
        <v>1723.58</v>
      </c>
      <c r="AX570">
        <v>1481.41</v>
      </c>
      <c r="AY570">
        <v>1207.7</v>
      </c>
      <c r="AZ570">
        <v>1393.16</v>
      </c>
      <c r="BA570">
        <v>1624.67</v>
      </c>
      <c r="BB570">
        <v>1166.6400000000001</v>
      </c>
      <c r="BC570">
        <v>764.09</v>
      </c>
      <c r="BD570">
        <v>708.55</v>
      </c>
      <c r="BE570">
        <v>969.76</v>
      </c>
      <c r="BF570">
        <v>1042.96</v>
      </c>
      <c r="BG570">
        <v>211.42</v>
      </c>
      <c r="BH570">
        <v>809.68</v>
      </c>
      <c r="BI570">
        <v>971.14</v>
      </c>
      <c r="BJ570">
        <v>988.5</v>
      </c>
      <c r="BK570">
        <v>823.77</v>
      </c>
      <c r="BL570">
        <v>-248.27</v>
      </c>
      <c r="BM570">
        <v>270.57</v>
      </c>
      <c r="BN570">
        <v>479.87</v>
      </c>
      <c r="BO570">
        <v>141.09</v>
      </c>
      <c r="BP570">
        <v>1082.9100000000001</v>
      </c>
      <c r="BQ570">
        <v>1091.05</v>
      </c>
      <c r="BR570">
        <v>956</v>
      </c>
      <c r="BS570">
        <v>575.14</v>
      </c>
      <c r="BT570">
        <v>888.77</v>
      </c>
      <c r="BU570">
        <v>1217.05</v>
      </c>
      <c r="BV570">
        <v>1111.78</v>
      </c>
      <c r="BW570">
        <v>743.26</v>
      </c>
      <c r="BX570">
        <v>763.27</v>
      </c>
      <c r="BY570">
        <v>1303.3900000000001</v>
      </c>
      <c r="BZ570">
        <v>999.95</v>
      </c>
      <c r="CA570">
        <v>636.48</v>
      </c>
      <c r="CB570">
        <v>-2835.55</v>
      </c>
      <c r="CC570">
        <v>-70.52</v>
      </c>
      <c r="CD570">
        <v>850.68</v>
      </c>
      <c r="CE570">
        <v>727.57</v>
      </c>
      <c r="CF570">
        <v>813.32</v>
      </c>
      <c r="CG570">
        <v>1317.09</v>
      </c>
      <c r="CH570">
        <v>1214.45</v>
      </c>
      <c r="CI570">
        <v>802.96</v>
      </c>
      <c r="CJ570">
        <v>757.73</v>
      </c>
      <c r="CK570">
        <v>1313.96</v>
      </c>
      <c r="CL570">
        <v>1170.1400000000001</v>
      </c>
      <c r="CM570">
        <v>615.48</v>
      </c>
      <c r="CN570">
        <v>509.95</v>
      </c>
      <c r="CO570">
        <v>1442.17</v>
      </c>
      <c r="CP570">
        <v>1669</v>
      </c>
      <c r="CQ570">
        <v>1010.17</v>
      </c>
      <c r="CR570">
        <v>1641.73</v>
      </c>
      <c r="CS570">
        <v>1421.78</v>
      </c>
      <c r="CT570">
        <v>884.64</v>
      </c>
      <c r="CU570">
        <v>1543.04</v>
      </c>
      <c r="CV570">
        <v>-59.23</v>
      </c>
      <c r="CW570">
        <v>409.86</v>
      </c>
      <c r="CX570">
        <v>433.21</v>
      </c>
      <c r="CY570">
        <v>514.86</v>
      </c>
      <c r="CZ570">
        <v>351.85</v>
      </c>
      <c r="DA570">
        <v>366.35</v>
      </c>
      <c r="DB570">
        <v>238.84</v>
      </c>
      <c r="DC570">
        <v>306.74</v>
      </c>
      <c r="DD570">
        <v>79.400000000000006</v>
      </c>
      <c r="DE570">
        <v>76.47</v>
      </c>
      <c r="DF570">
        <v>59.89</v>
      </c>
      <c r="DG570">
        <v>241.95</v>
      </c>
      <c r="DH570">
        <v>-71.89</v>
      </c>
      <c r="DI570">
        <v>62.69</v>
      </c>
      <c r="DJ570">
        <v>18.809999999999999</v>
      </c>
      <c r="DK570">
        <v>131.44999999999999</v>
      </c>
      <c r="DL570">
        <v>209.19</v>
      </c>
      <c r="DM570">
        <v>154.88</v>
      </c>
      <c r="DN570">
        <v>125.96</v>
      </c>
    </row>
    <row r="571" spans="1:118" x14ac:dyDescent="0.45">
      <c r="A571" s="3" t="s">
        <v>45</v>
      </c>
      <c r="B571" t="s">
        <v>59</v>
      </c>
      <c r="AA571" s="4">
        <v>-2.4299999999999999E-2</v>
      </c>
      <c r="AD571" s="4">
        <v>3.44E-2</v>
      </c>
      <c r="AE571" s="4">
        <v>4.82E-2</v>
      </c>
      <c r="AF571" s="4">
        <v>4.0599999999999997E-2</v>
      </c>
      <c r="AG571" s="4">
        <v>7.1900000000000006E-2</v>
      </c>
      <c r="AH571" s="4">
        <v>7.6399999999999996E-2</v>
      </c>
      <c r="AI571" s="4">
        <v>9.3799999999999994E-2</v>
      </c>
      <c r="AJ571" s="4">
        <v>0.1026</v>
      </c>
      <c r="AK571" s="4">
        <v>9.4799999999999995E-2</v>
      </c>
      <c r="AL571" s="4">
        <v>0.1143</v>
      </c>
      <c r="AM571" s="4">
        <v>0.13270000000000001</v>
      </c>
      <c r="AN571" s="4">
        <v>0.15190000000000001</v>
      </c>
      <c r="AO571" s="4">
        <v>0.17449999999999999</v>
      </c>
      <c r="AP571" s="4">
        <v>0.2039</v>
      </c>
      <c r="AQ571" s="4">
        <v>0.2349</v>
      </c>
      <c r="AR571" s="4">
        <v>0.26150000000000001</v>
      </c>
      <c r="AS571" s="4">
        <v>0.2596</v>
      </c>
      <c r="AT571" s="4">
        <v>0.23630000000000001</v>
      </c>
      <c r="AU571" s="4">
        <v>0.2185</v>
      </c>
      <c r="AV571" s="4">
        <v>0.1971</v>
      </c>
      <c r="AW571" s="4">
        <v>0.182</v>
      </c>
      <c r="AX571" s="4">
        <v>0.16389999999999999</v>
      </c>
      <c r="AY571" s="4">
        <v>0.1535</v>
      </c>
      <c r="AZ571" s="4">
        <v>0.1358</v>
      </c>
      <c r="BA571" s="4">
        <v>0.1318</v>
      </c>
      <c r="BB571" s="4">
        <v>0.12670000000000001</v>
      </c>
      <c r="BC571" s="4">
        <v>0.11650000000000001</v>
      </c>
      <c r="BD571" s="4">
        <v>0.1042</v>
      </c>
      <c r="BE571" s="4">
        <v>9.5100000000000004E-2</v>
      </c>
      <c r="BF571" s="4">
        <v>9.01E-2</v>
      </c>
      <c r="BG571" s="4">
        <v>8.7400000000000005E-2</v>
      </c>
      <c r="BH571" s="4">
        <v>8.72E-2</v>
      </c>
      <c r="BI571" s="4">
        <v>8.5800000000000001E-2</v>
      </c>
      <c r="BJ571" s="4">
        <v>8.14E-2</v>
      </c>
      <c r="BK571" s="4">
        <v>8.6300000000000002E-2</v>
      </c>
      <c r="BL571" s="4">
        <v>5.9400000000000001E-2</v>
      </c>
      <c r="BM571" s="4">
        <v>4.2000000000000003E-2</v>
      </c>
      <c r="BN571" s="4">
        <v>3.1300000000000001E-2</v>
      </c>
      <c r="BO571" s="4">
        <v>1.8700000000000001E-2</v>
      </c>
      <c r="BP571" s="4">
        <v>5.2200000000000003E-2</v>
      </c>
      <c r="BQ571" s="4">
        <v>7.0199999999999999E-2</v>
      </c>
      <c r="BR571" s="4">
        <v>7.6600000000000001E-2</v>
      </c>
      <c r="BS571" s="4">
        <v>8.3699999999999997E-2</v>
      </c>
      <c r="BT571" s="4">
        <v>7.8799999999999995E-2</v>
      </c>
      <c r="BU571" s="4">
        <v>8.1799999999999998E-2</v>
      </c>
      <c r="BV571" s="4">
        <v>8.5599999999999996E-2</v>
      </c>
      <c r="BW571" s="4">
        <v>8.8300000000000003E-2</v>
      </c>
      <c r="BX571" s="4">
        <v>8.43E-2</v>
      </c>
      <c r="BY571" s="4">
        <v>8.9399999999999993E-2</v>
      </c>
      <c r="BZ571" s="4">
        <v>8.5999999999999993E-2</v>
      </c>
      <c r="CA571" s="4">
        <v>8.3900000000000002E-2</v>
      </c>
      <c r="CB571" s="4">
        <v>-2.2599999999999999E-2</v>
      </c>
      <c r="CC571" s="4">
        <v>-5.8999999999999997E-2</v>
      </c>
      <c r="CD571" s="4">
        <v>-6.4600000000000005E-2</v>
      </c>
      <c r="CE571" s="4">
        <v>-6.4699999999999994E-2</v>
      </c>
      <c r="CF571" s="4">
        <v>5.0700000000000002E-2</v>
      </c>
      <c r="CG571" s="4">
        <v>8.2900000000000001E-2</v>
      </c>
      <c r="CH571" s="4">
        <v>9.1600000000000001E-2</v>
      </c>
      <c r="CI571" s="4">
        <v>9.64E-2</v>
      </c>
      <c r="CJ571" s="4">
        <v>9.4399999999999998E-2</v>
      </c>
      <c r="CK571" s="4">
        <v>9.1899999999999996E-2</v>
      </c>
      <c r="CL571" s="4">
        <v>8.9800000000000005E-2</v>
      </c>
      <c r="CM571" s="4">
        <v>8.9099999999999999E-2</v>
      </c>
      <c r="CN571" s="4">
        <v>8.6900000000000005E-2</v>
      </c>
      <c r="CO571" s="4">
        <v>9.3700000000000006E-2</v>
      </c>
      <c r="CP571" s="4">
        <v>0.1071</v>
      </c>
      <c r="CQ571" s="4">
        <v>0.1159</v>
      </c>
      <c r="CR571" s="4">
        <v>0.13139999999999999</v>
      </c>
      <c r="CS571" s="4">
        <v>0.126</v>
      </c>
      <c r="CT571" s="4">
        <v>0.1086</v>
      </c>
      <c r="CU571" s="4">
        <v>0.1183</v>
      </c>
      <c r="CV571" s="4">
        <v>8.1000000000000003E-2</v>
      </c>
      <c r="CW571" s="4">
        <v>9.5000000000000001E-2</v>
      </c>
      <c r="CX571" s="4">
        <v>0.12529999999999999</v>
      </c>
      <c r="CY571" s="4">
        <v>0.14560000000000001</v>
      </c>
      <c r="CZ571" s="4">
        <v>0.18609999999999999</v>
      </c>
      <c r="DA571" s="4">
        <v>0.1757</v>
      </c>
      <c r="DB571" s="4">
        <v>0.15429999999999999</v>
      </c>
      <c r="DC571" s="4">
        <v>0.13320000000000001</v>
      </c>
      <c r="DD571" s="4">
        <v>0.1119</v>
      </c>
      <c r="DE571" s="4">
        <v>8.3599999999999994E-2</v>
      </c>
      <c r="DF571" s="4">
        <v>6.4899999999999999E-2</v>
      </c>
      <c r="DG571" s="4">
        <v>5.3999999999999999E-2</v>
      </c>
      <c r="DH571" s="4">
        <v>2.75E-2</v>
      </c>
      <c r="DI571" s="4">
        <v>3.9E-2</v>
      </c>
      <c r="DJ571" s="4">
        <v>3.5299999999999998E-2</v>
      </c>
      <c r="DK571" s="4">
        <v>1.9400000000000001E-2</v>
      </c>
      <c r="DL571" s="4">
        <v>6.0600000000000001E-2</v>
      </c>
      <c r="DM571" s="4">
        <v>5.9799999999999999E-2</v>
      </c>
    </row>
    <row r="572" spans="1:118" x14ac:dyDescent="0.45">
      <c r="A572" s="3" t="s">
        <v>45</v>
      </c>
      <c r="B572" t="s">
        <v>62</v>
      </c>
      <c r="AE572" s="4">
        <v>0</v>
      </c>
      <c r="AF572" s="4">
        <v>5.0000000000000001E-3</v>
      </c>
      <c r="AG572" s="4">
        <v>0.01</v>
      </c>
      <c r="AH572" s="4">
        <v>1.4999999999999999E-2</v>
      </c>
      <c r="AI572" s="4">
        <v>0.02</v>
      </c>
      <c r="AJ572" s="4">
        <v>0.02</v>
      </c>
      <c r="AK572" s="4">
        <v>1.9E-2</v>
      </c>
      <c r="AL572" s="4">
        <v>1.9E-2</v>
      </c>
      <c r="AM572" s="4">
        <v>1.4E-2</v>
      </c>
      <c r="AN572" s="4">
        <v>1.4999999999999999E-2</v>
      </c>
      <c r="AO572" s="4">
        <v>1.4E-2</v>
      </c>
      <c r="AP572" s="4">
        <v>1.4999999999999999E-2</v>
      </c>
      <c r="AQ572" s="4">
        <v>1.4999999999999999E-2</v>
      </c>
      <c r="AR572" s="4">
        <v>1.4E-2</v>
      </c>
      <c r="AS572" s="4">
        <v>1.4999999999999999E-2</v>
      </c>
      <c r="AT572" s="4">
        <v>1.6E-2</v>
      </c>
      <c r="AU572" s="4">
        <v>1.7000000000000001E-2</v>
      </c>
      <c r="AV572" s="4">
        <v>2.3E-2</v>
      </c>
      <c r="AW572" s="4">
        <v>2.4E-2</v>
      </c>
      <c r="AX572" s="4">
        <v>3.2000000000000001E-2</v>
      </c>
      <c r="AY572" s="4">
        <v>3.5000000000000003E-2</v>
      </c>
      <c r="AZ572" s="4">
        <v>4.2000000000000003E-2</v>
      </c>
      <c r="BA572" s="4">
        <v>4.4999999999999998E-2</v>
      </c>
      <c r="BB572" s="4">
        <v>4.2000000000000003E-2</v>
      </c>
      <c r="BC572" s="4">
        <v>4.2000000000000003E-2</v>
      </c>
      <c r="BD572" s="4">
        <v>5.0999999999999997E-2</v>
      </c>
      <c r="BE572" s="4">
        <v>5.1999999999999998E-2</v>
      </c>
      <c r="BF572" s="4">
        <v>4.9000000000000002E-2</v>
      </c>
      <c r="BG572" s="4">
        <v>4.3999999999999997E-2</v>
      </c>
      <c r="BH572" s="4">
        <v>4.2000000000000003E-2</v>
      </c>
      <c r="BI572" s="4">
        <v>4.2999999999999997E-2</v>
      </c>
      <c r="BJ572" s="4">
        <v>0.04</v>
      </c>
      <c r="BK572" s="4">
        <v>3.7999999999999999E-2</v>
      </c>
      <c r="BL572" s="4">
        <v>4.1000000000000002E-2</v>
      </c>
      <c r="BM572" s="4">
        <v>4.8000000000000001E-2</v>
      </c>
      <c r="BN572" s="4">
        <v>5.2999999999999999E-2</v>
      </c>
      <c r="BO572" s="4">
        <v>4.9000000000000002E-2</v>
      </c>
      <c r="BP572" s="4">
        <v>4.8000000000000001E-2</v>
      </c>
      <c r="BQ572" s="4">
        <v>4.9000000000000002E-2</v>
      </c>
      <c r="BR572" s="4">
        <v>4.5999999999999999E-2</v>
      </c>
      <c r="BS572" s="4">
        <v>4.8000000000000001E-2</v>
      </c>
      <c r="BT572" s="4">
        <v>4.7E-2</v>
      </c>
      <c r="BU572" s="4">
        <v>4.9000000000000002E-2</v>
      </c>
      <c r="BV572" s="4">
        <v>4.4999999999999998E-2</v>
      </c>
      <c r="BW572" s="4">
        <v>4.2999999999999997E-2</v>
      </c>
      <c r="BX572" s="4">
        <v>4.4999999999999998E-2</v>
      </c>
      <c r="BY572" s="4">
        <v>4.7E-2</v>
      </c>
      <c r="BZ572" s="4">
        <v>4.5999999999999999E-2</v>
      </c>
      <c r="CA572" s="4">
        <v>4.1000000000000002E-2</v>
      </c>
      <c r="CB572" s="4">
        <v>4.4999999999999998E-2</v>
      </c>
      <c r="CC572" s="4">
        <v>4.9000000000000002E-2</v>
      </c>
      <c r="CD572" s="4">
        <v>5.1999999999999998E-2</v>
      </c>
      <c r="CE572" s="4">
        <v>0.05</v>
      </c>
      <c r="CF572" s="4">
        <v>4.9000000000000002E-2</v>
      </c>
      <c r="CG572" s="4">
        <v>4.4999999999999998E-2</v>
      </c>
      <c r="CH572" s="4">
        <v>4.2000000000000003E-2</v>
      </c>
      <c r="CI572" s="4">
        <v>3.7999999999999999E-2</v>
      </c>
      <c r="CJ572" s="4">
        <v>0.04</v>
      </c>
      <c r="CK572" s="4">
        <v>4.1000000000000002E-2</v>
      </c>
      <c r="CL572" s="4">
        <v>3.7999999999999999E-2</v>
      </c>
      <c r="CM572" s="4">
        <v>3.6999999999999998E-2</v>
      </c>
      <c r="CN572" s="4">
        <v>0.04</v>
      </c>
      <c r="CO572" s="4">
        <v>3.6999999999999998E-2</v>
      </c>
      <c r="CP572" s="4">
        <v>3.5999999999999997E-2</v>
      </c>
      <c r="CQ572" s="4">
        <v>3.9E-2</v>
      </c>
      <c r="CR572" s="4">
        <v>3.6999999999999998E-2</v>
      </c>
      <c r="CS572" s="4">
        <v>3.4000000000000002E-2</v>
      </c>
      <c r="CT572" s="4">
        <v>3.3000000000000002E-2</v>
      </c>
      <c r="CU572" s="4">
        <v>3.6999999999999998E-2</v>
      </c>
      <c r="CV572" s="4">
        <v>4.1000000000000002E-2</v>
      </c>
      <c r="CW572" s="4">
        <v>4.7E-2</v>
      </c>
      <c r="CX572" s="4">
        <v>5.1999999999999998E-2</v>
      </c>
      <c r="CY572" s="4">
        <v>4.5999999999999999E-2</v>
      </c>
      <c r="CZ572" s="4">
        <v>4.2999999999999997E-2</v>
      </c>
      <c r="DA572" s="4">
        <v>4.5999999999999999E-2</v>
      </c>
      <c r="DB572" s="4">
        <v>4.4999999999999998E-2</v>
      </c>
      <c r="DC572" s="4">
        <v>4.2000000000000003E-2</v>
      </c>
      <c r="DD572" s="4">
        <v>0.04</v>
      </c>
      <c r="DE572" s="4">
        <v>3.6999999999999998E-2</v>
      </c>
      <c r="DF572" s="4">
        <v>4.3999999999999997E-2</v>
      </c>
      <c r="DG572" s="4">
        <v>4.2999999999999997E-2</v>
      </c>
      <c r="DH572" s="4">
        <v>4.8000000000000001E-2</v>
      </c>
      <c r="DI572" s="4">
        <v>0.05</v>
      </c>
      <c r="DJ572" s="4">
        <v>5.2999999999999999E-2</v>
      </c>
      <c r="DK572" s="4">
        <v>4.7E-2</v>
      </c>
      <c r="DL572" s="4">
        <v>4.3999999999999997E-2</v>
      </c>
      <c r="DM572" s="4">
        <v>4.8000000000000001E-2</v>
      </c>
      <c r="DN572" s="4">
        <v>4.4900000000000002E-2</v>
      </c>
    </row>
    <row r="573" spans="1:118" x14ac:dyDescent="0.45">
      <c r="A573" s="3" t="s">
        <v>45</v>
      </c>
      <c r="B573" t="s">
        <v>63</v>
      </c>
      <c r="AA573" s="4">
        <v>0</v>
      </c>
      <c r="AB573" s="4">
        <v>0</v>
      </c>
      <c r="AC573" s="4">
        <v>0</v>
      </c>
      <c r="AD573" s="4">
        <v>0</v>
      </c>
      <c r="AE573" s="4">
        <v>0</v>
      </c>
      <c r="AF573" s="4">
        <v>0.36799999999999999</v>
      </c>
      <c r="AG573" s="4">
        <v>8.1000000000000003E-2</v>
      </c>
      <c r="AH573" s="4">
        <v>0.22700000000000001</v>
      </c>
      <c r="AI573" s="4">
        <v>0.26300000000000001</v>
      </c>
      <c r="AJ573" s="4">
        <v>0.23799999999999999</v>
      </c>
      <c r="AK573" s="4">
        <v>0.14899999999999999</v>
      </c>
      <c r="AL573" s="4">
        <v>0.121</v>
      </c>
      <c r="AM573" s="4">
        <v>0.14000000000000001</v>
      </c>
      <c r="AN573" s="4">
        <v>0.128</v>
      </c>
      <c r="AO573" s="4">
        <v>8.1000000000000003E-2</v>
      </c>
      <c r="AP573" s="4">
        <v>9.1999999999999998E-2</v>
      </c>
      <c r="AQ573" s="4">
        <v>0.105</v>
      </c>
      <c r="AR573" s="4">
        <v>9.1999999999999998E-2</v>
      </c>
      <c r="AS573" s="4">
        <v>9.8000000000000004E-2</v>
      </c>
      <c r="AT573" s="4">
        <v>0.13700000000000001</v>
      </c>
      <c r="AU573" s="4">
        <v>0.17399999999999999</v>
      </c>
      <c r="AV573" s="4">
        <v>0.16200000000000001</v>
      </c>
      <c r="AW573" s="4">
        <v>0.17499999999999999</v>
      </c>
      <c r="AX573" s="4">
        <v>0.28000000000000003</v>
      </c>
      <c r="AY573" s="4">
        <v>0.4</v>
      </c>
      <c r="AZ573" s="4">
        <v>0.33900000000000002</v>
      </c>
      <c r="BA573" s="4">
        <v>0.31</v>
      </c>
      <c r="BB573" s="4">
        <v>0.35399999999999998</v>
      </c>
      <c r="BC573" s="4">
        <v>0.54800000000000004</v>
      </c>
      <c r="BD573" s="4">
        <v>0.54800000000000004</v>
      </c>
      <c r="BE573" s="4">
        <v>0.41699999999999998</v>
      </c>
      <c r="BF573" s="4">
        <v>0.36</v>
      </c>
      <c r="BG573" s="4">
        <v>0.57999999999999996</v>
      </c>
      <c r="BH573" s="4">
        <v>0.47099999999999997</v>
      </c>
      <c r="BI573" s="4">
        <v>0.4</v>
      </c>
      <c r="BJ573" s="4">
        <v>0.48499999999999999</v>
      </c>
      <c r="BK573" s="4">
        <v>0.57499999999999996</v>
      </c>
      <c r="BL573" s="4">
        <v>-1.923</v>
      </c>
      <c r="BM573" s="4">
        <v>1.8520000000000001</v>
      </c>
      <c r="BN573" s="4">
        <v>0.86199999999999999</v>
      </c>
      <c r="BO573" s="4">
        <v>1.613</v>
      </c>
      <c r="BP573" s="4">
        <v>0.442</v>
      </c>
      <c r="BQ573" s="4">
        <v>0.45</v>
      </c>
      <c r="BR573" s="4">
        <v>0.63800000000000001</v>
      </c>
      <c r="BS573" s="4">
        <v>0.95199999999999996</v>
      </c>
      <c r="BT573" s="4">
        <v>0.65900000000000003</v>
      </c>
      <c r="BU573" s="4">
        <v>0.51300000000000001</v>
      </c>
      <c r="BV573" s="4">
        <v>0.52200000000000002</v>
      </c>
      <c r="BW573" s="4">
        <v>0.8</v>
      </c>
      <c r="BX573" s="4">
        <v>0.75900000000000001</v>
      </c>
      <c r="BY573" s="4">
        <v>0.42899999999999999</v>
      </c>
      <c r="BZ573" s="4">
        <v>0.68</v>
      </c>
      <c r="CA573" s="4">
        <v>1</v>
      </c>
      <c r="CB573" s="4">
        <v>-0.29499999999999998</v>
      </c>
      <c r="CC573" s="4">
        <v>-10</v>
      </c>
      <c r="CD573" s="4">
        <v>0.875</v>
      </c>
      <c r="CE573" s="4">
        <v>1.014</v>
      </c>
      <c r="CF573" s="4">
        <v>0.83299999999999996</v>
      </c>
      <c r="CG573" s="4">
        <v>0.49299999999999999</v>
      </c>
      <c r="CH573" s="4">
        <v>0.56499999999999995</v>
      </c>
      <c r="CI573" s="4">
        <v>0.88600000000000001</v>
      </c>
      <c r="CJ573" s="4">
        <v>0.875</v>
      </c>
      <c r="CK573" s="4">
        <v>0.5</v>
      </c>
      <c r="CL573" s="4">
        <v>0.67200000000000004</v>
      </c>
      <c r="CM573" s="4">
        <v>1.0669999999999999</v>
      </c>
      <c r="CN573" s="4">
        <v>1.333</v>
      </c>
      <c r="CO573" s="4">
        <v>0.45200000000000001</v>
      </c>
      <c r="CP573" s="4">
        <v>0.42099999999999999</v>
      </c>
      <c r="CQ573" s="4">
        <v>0.66700000000000004</v>
      </c>
      <c r="CR573" s="4">
        <v>0.40600000000000003</v>
      </c>
      <c r="CS573" s="4">
        <v>0.47099999999999997</v>
      </c>
      <c r="CT573" s="4">
        <v>0.88200000000000001</v>
      </c>
      <c r="CU573" s="4">
        <v>0.48899999999999999</v>
      </c>
      <c r="CV573" s="4">
        <v>-6.923</v>
      </c>
      <c r="CW573" s="4">
        <v>0.32100000000000001</v>
      </c>
      <c r="CX573" s="4">
        <v>0.30099999999999999</v>
      </c>
      <c r="CY573" s="4">
        <v>0.248</v>
      </c>
      <c r="CZ573" s="4">
        <v>0.36899999999999999</v>
      </c>
      <c r="DA573" s="4">
        <v>0.36</v>
      </c>
      <c r="DB573" s="4">
        <v>0.54500000000000004</v>
      </c>
      <c r="DC573" s="4">
        <v>0.40500000000000003</v>
      </c>
      <c r="DD573" s="4">
        <v>1.698</v>
      </c>
      <c r="DE573" s="4">
        <v>1.667</v>
      </c>
      <c r="DF573" s="4">
        <v>2.1429999999999998</v>
      </c>
      <c r="DG573" s="4">
        <v>0.53600000000000003</v>
      </c>
      <c r="DH573" s="4">
        <v>-1.071</v>
      </c>
      <c r="DI573" s="4">
        <v>0.78300000000000003</v>
      </c>
      <c r="DJ573" s="4">
        <v>6.923</v>
      </c>
      <c r="DK573" s="4">
        <v>1.0840000000000001</v>
      </c>
      <c r="DL573" s="4">
        <v>0.66200000000000003</v>
      </c>
      <c r="DM573" s="4">
        <v>0.79600000000000004</v>
      </c>
      <c r="DN573" s="4">
        <v>1.0426</v>
      </c>
    </row>
    <row r="574" spans="1:118" x14ac:dyDescent="0.45">
      <c r="A574" s="3" t="s">
        <v>45</v>
      </c>
      <c r="B574" t="s">
        <v>60</v>
      </c>
      <c r="AD574" s="4">
        <v>-5.4420000000000002</v>
      </c>
      <c r="AE574" s="4">
        <v>-0.15310000000000001</v>
      </c>
      <c r="AF574" s="4">
        <v>-1.6309</v>
      </c>
      <c r="AG574" s="4">
        <v>-1.6367</v>
      </c>
      <c r="AH574" s="4">
        <v>-1.6436999999999999</v>
      </c>
      <c r="AI574" s="4">
        <v>-1.2975000000000001</v>
      </c>
      <c r="AJ574" s="4">
        <v>-8.6E-3</v>
      </c>
      <c r="AK574" s="4">
        <v>-9.7000000000000003E-3</v>
      </c>
      <c r="AL574" s="4">
        <v>-1.0500000000000001E-2</v>
      </c>
      <c r="AM574" s="4">
        <v>-2.0199999999999999E-2</v>
      </c>
      <c r="AN574" s="4">
        <v>-2.1100000000000001E-2</v>
      </c>
      <c r="AO574" s="4">
        <v>-2.63E-2</v>
      </c>
      <c r="AP574" s="4">
        <v>-2.3E-2</v>
      </c>
      <c r="AQ574" s="4">
        <v>-2.3800000000000002E-2</v>
      </c>
      <c r="AR574" s="4">
        <v>-9.7000000000000003E-3</v>
      </c>
      <c r="AS574" s="4">
        <v>-1.15E-2</v>
      </c>
      <c r="AT574" s="4">
        <v>-1.09E-2</v>
      </c>
      <c r="AU574" s="4">
        <v>-8.0000000000000004E-4</v>
      </c>
      <c r="AV574" s="4">
        <v>-1.0699999999999999E-2</v>
      </c>
      <c r="AW574" s="4">
        <v>-4.4000000000000003E-3</v>
      </c>
      <c r="AX574" s="4">
        <v>-2.8E-3</v>
      </c>
      <c r="AY574" s="4">
        <v>-3.8800000000000001E-2</v>
      </c>
      <c r="AZ574" s="4">
        <v>-1.1000000000000001E-3</v>
      </c>
      <c r="BA574" s="4">
        <v>-1.18E-2</v>
      </c>
      <c r="BB574" s="4">
        <v>-1.5699999999999999E-2</v>
      </c>
      <c r="BC574" s="4">
        <v>2.47E-2</v>
      </c>
      <c r="BD574" s="4">
        <v>-6.6E-3</v>
      </c>
      <c r="BE574" s="4">
        <v>4.1000000000000002E-2</v>
      </c>
      <c r="BF574" s="4">
        <v>6.3200000000000006E-2</v>
      </c>
      <c r="BG574" s="4">
        <v>7.5800000000000006E-2</v>
      </c>
      <c r="BH574" s="4">
        <v>6.7100000000000007E-2</v>
      </c>
      <c r="BI574" s="4">
        <v>3.3099999999999997E-2</v>
      </c>
      <c r="BJ574" s="4">
        <v>1.8100000000000002E-2</v>
      </c>
      <c r="BK574" s="4">
        <v>-1E-4</v>
      </c>
      <c r="BL574" s="4">
        <v>1E-4</v>
      </c>
      <c r="BM574" s="4">
        <v>-4.4999999999999997E-3</v>
      </c>
      <c r="BN574" s="4">
        <v>-1.06E-2</v>
      </c>
      <c r="BO574" s="4">
        <v>-8.3000000000000001E-3</v>
      </c>
      <c r="BP574" s="4">
        <v>-8.3000000000000001E-3</v>
      </c>
      <c r="BQ574" s="4">
        <v>-7.3000000000000001E-3</v>
      </c>
      <c r="BR574" s="4">
        <v>-8.2000000000000007E-3</v>
      </c>
      <c r="BS574" s="4">
        <v>-8.8000000000000005E-3</v>
      </c>
      <c r="BT574" s="4">
        <v>-8.6E-3</v>
      </c>
      <c r="BU574" s="4">
        <v>-7.3000000000000001E-3</v>
      </c>
      <c r="BV574" s="4">
        <v>-7.1999999999999998E-3</v>
      </c>
      <c r="BW574" s="4">
        <v>4.3400000000000001E-2</v>
      </c>
      <c r="BX574" s="4">
        <v>6.6E-3</v>
      </c>
      <c r="BY574" s="4">
        <v>1.35E-2</v>
      </c>
      <c r="BZ574" s="4">
        <v>3.3700000000000001E-2</v>
      </c>
      <c r="CA574" s="4">
        <v>-1.8599999999999998E-2</v>
      </c>
      <c r="CB574" s="4">
        <v>2.8299999999999999E-2</v>
      </c>
      <c r="CC574" s="4">
        <v>2.1999999999999999E-2</v>
      </c>
      <c r="CD574" s="4">
        <v>2.0000000000000001E-4</v>
      </c>
      <c r="CE574" s="4">
        <v>3.5999999999999999E-3</v>
      </c>
      <c r="CF574" s="4">
        <v>-7.4999999999999997E-3</v>
      </c>
      <c r="CG574" s="4">
        <v>-1.09E-2</v>
      </c>
      <c r="CH574" s="4">
        <v>-1.1299999999999999E-2</v>
      </c>
      <c r="CI574" s="4">
        <v>-1.2999999999999999E-2</v>
      </c>
      <c r="CJ574" s="4">
        <v>-1.0800000000000001E-2</v>
      </c>
      <c r="CK574" s="4">
        <v>-4.8999999999999998E-3</v>
      </c>
      <c r="CL574" s="4">
        <v>-5.7000000000000002E-3</v>
      </c>
      <c r="CM574" s="4">
        <v>-6.3E-3</v>
      </c>
      <c r="CN574" s="4">
        <v>-6.3E-3</v>
      </c>
      <c r="CO574" s="4">
        <v>-6.6E-3</v>
      </c>
      <c r="CP574" s="4">
        <v>-5.7999999999999996E-3</v>
      </c>
      <c r="CQ574" s="4">
        <v>-6.4000000000000003E-3</v>
      </c>
      <c r="CR574" s="4">
        <v>-7.4999999999999997E-3</v>
      </c>
      <c r="CS574" s="4">
        <v>-8.6999999999999994E-3</v>
      </c>
      <c r="CT574" s="4">
        <v>-7.3000000000000001E-3</v>
      </c>
      <c r="CU574" s="4">
        <v>-4.7999999999999996E-3</v>
      </c>
      <c r="CV574" s="4">
        <v>-2.7000000000000001E-3</v>
      </c>
      <c r="CW574" s="4">
        <v>7.1000000000000004E-3</v>
      </c>
      <c r="CX574" s="4">
        <v>2.1499999999999998E-2</v>
      </c>
      <c r="CY574" s="4">
        <v>3.1E-2</v>
      </c>
      <c r="CZ574" s="4">
        <v>0.03</v>
      </c>
      <c r="DA574" s="4">
        <v>1.04E-2</v>
      </c>
      <c r="DB574" s="4">
        <v>-3.3E-3</v>
      </c>
      <c r="DC574" s="4">
        <v>-4.7999999999999996E-3</v>
      </c>
      <c r="DD574" s="4">
        <v>1.0699999999999999E-2</v>
      </c>
      <c r="DE574" s="4">
        <v>2.5000000000000001E-2</v>
      </c>
      <c r="DF574" s="4">
        <v>2.4400000000000002E-2</v>
      </c>
      <c r="DG574" s="4">
        <v>1.5599999999999999E-2</v>
      </c>
      <c r="DH574" s="4">
        <v>-2.3E-3</v>
      </c>
      <c r="DI574" s="4">
        <v>-1.1999999999999999E-3</v>
      </c>
      <c r="DJ574" s="4">
        <v>2E-3</v>
      </c>
      <c r="DK574" s="4">
        <v>1.6999999999999999E-3</v>
      </c>
      <c r="DL574" s="4">
        <v>4.4000000000000003E-3</v>
      </c>
      <c r="DM574" s="4">
        <v>-1E-4</v>
      </c>
      <c r="DN574" s="4">
        <v>2E-3</v>
      </c>
    </row>
    <row r="575" spans="1:118" x14ac:dyDescent="0.45">
      <c r="A575" s="3" t="s">
        <v>45</v>
      </c>
      <c r="B575" t="s">
        <v>61</v>
      </c>
      <c r="AD575" s="4">
        <v>-5.4420000000000002</v>
      </c>
      <c r="AE575" s="4">
        <v>-0.15310000000000001</v>
      </c>
      <c r="AF575" s="4">
        <v>-1.6258999999999999</v>
      </c>
      <c r="AG575" s="4">
        <v>-1.6267</v>
      </c>
      <c r="AH575" s="4">
        <v>-1.6287</v>
      </c>
      <c r="AI575" s="4">
        <v>-1.2775000000000001</v>
      </c>
      <c r="AJ575" s="4">
        <v>1.14E-2</v>
      </c>
      <c r="AK575" s="4">
        <v>9.2999999999999992E-3</v>
      </c>
      <c r="AL575" s="4">
        <v>8.5000000000000006E-3</v>
      </c>
      <c r="AM575" s="4">
        <v>-6.1999999999999998E-3</v>
      </c>
      <c r="AN575" s="4">
        <v>-6.1000000000000004E-3</v>
      </c>
      <c r="AO575" s="4">
        <v>-1.23E-2</v>
      </c>
      <c r="AP575" s="4">
        <v>-8.0000000000000002E-3</v>
      </c>
      <c r="AQ575" s="4">
        <v>-8.8000000000000005E-3</v>
      </c>
      <c r="AR575" s="4">
        <v>4.3E-3</v>
      </c>
      <c r="AS575" s="4">
        <v>3.5000000000000001E-3</v>
      </c>
      <c r="AT575" s="4">
        <v>5.1000000000000004E-3</v>
      </c>
      <c r="AU575" s="4">
        <v>1.6199999999999999E-2</v>
      </c>
      <c r="AV575" s="4">
        <v>1.23E-2</v>
      </c>
      <c r="AW575" s="4">
        <v>1.9599999999999999E-2</v>
      </c>
      <c r="AX575" s="4">
        <v>2.92E-2</v>
      </c>
      <c r="AY575" s="4">
        <v>-3.8E-3</v>
      </c>
      <c r="AZ575" s="4">
        <v>4.0899999999999999E-2</v>
      </c>
      <c r="BA575" s="4">
        <v>3.32E-2</v>
      </c>
      <c r="BB575" s="4">
        <v>2.63E-2</v>
      </c>
      <c r="BC575" s="4">
        <v>6.6699999999999995E-2</v>
      </c>
      <c r="BD575" s="4">
        <v>4.4400000000000002E-2</v>
      </c>
      <c r="BE575" s="4">
        <v>9.2999999999999999E-2</v>
      </c>
      <c r="BF575" s="4">
        <v>0.11219999999999999</v>
      </c>
      <c r="BG575" s="4">
        <v>0.1198</v>
      </c>
      <c r="BH575" s="4">
        <v>0.1091</v>
      </c>
      <c r="BI575" s="4">
        <v>7.6100000000000001E-2</v>
      </c>
      <c r="BJ575" s="4">
        <v>5.8099999999999999E-2</v>
      </c>
      <c r="BK575" s="4">
        <v>3.7900000000000003E-2</v>
      </c>
      <c r="BL575" s="4">
        <v>4.1099999999999998E-2</v>
      </c>
      <c r="BM575" s="4">
        <v>4.3499999999999997E-2</v>
      </c>
      <c r="BN575" s="4">
        <v>4.24E-2</v>
      </c>
      <c r="BO575" s="4">
        <v>4.07E-2</v>
      </c>
      <c r="BP575" s="4">
        <v>3.9699999999999999E-2</v>
      </c>
      <c r="BQ575" s="4">
        <v>4.1700000000000001E-2</v>
      </c>
      <c r="BR575" s="4">
        <v>3.78E-2</v>
      </c>
      <c r="BS575" s="4">
        <v>3.9199999999999999E-2</v>
      </c>
      <c r="BT575" s="4">
        <v>3.8399999999999997E-2</v>
      </c>
      <c r="BU575" s="4">
        <v>4.1700000000000001E-2</v>
      </c>
      <c r="BV575" s="4">
        <v>3.78E-2</v>
      </c>
      <c r="BW575" s="4">
        <v>8.6400000000000005E-2</v>
      </c>
      <c r="BX575" s="4">
        <v>5.16E-2</v>
      </c>
      <c r="BY575" s="4">
        <v>6.0499999999999998E-2</v>
      </c>
      <c r="BZ575" s="4">
        <v>7.9699999999999993E-2</v>
      </c>
      <c r="CA575" s="4">
        <v>2.24E-2</v>
      </c>
      <c r="CB575" s="4">
        <v>7.3300000000000004E-2</v>
      </c>
      <c r="CC575" s="4">
        <v>7.0999999999999994E-2</v>
      </c>
      <c r="CD575" s="4">
        <v>5.2200000000000003E-2</v>
      </c>
      <c r="CE575" s="4">
        <v>5.3600000000000002E-2</v>
      </c>
      <c r="CF575" s="4">
        <v>4.1500000000000002E-2</v>
      </c>
      <c r="CG575" s="4">
        <v>3.4099999999999998E-2</v>
      </c>
      <c r="CH575" s="4">
        <v>3.0700000000000002E-2</v>
      </c>
      <c r="CI575" s="4">
        <v>2.5000000000000001E-2</v>
      </c>
      <c r="CJ575" s="4">
        <v>2.92E-2</v>
      </c>
      <c r="CK575" s="4">
        <v>3.61E-2</v>
      </c>
      <c r="CL575" s="4">
        <v>3.2300000000000002E-2</v>
      </c>
      <c r="CM575" s="4">
        <v>3.0700000000000002E-2</v>
      </c>
      <c r="CN575" s="4">
        <v>3.3700000000000001E-2</v>
      </c>
      <c r="CO575" s="4">
        <v>3.04E-2</v>
      </c>
      <c r="CP575" s="4">
        <v>3.0200000000000001E-2</v>
      </c>
      <c r="CQ575" s="4">
        <v>3.2599999999999997E-2</v>
      </c>
      <c r="CR575" s="4">
        <v>2.9499999999999998E-2</v>
      </c>
      <c r="CS575" s="4">
        <v>2.53E-2</v>
      </c>
      <c r="CT575" s="4">
        <v>2.5700000000000001E-2</v>
      </c>
      <c r="CU575" s="4">
        <v>3.2199999999999999E-2</v>
      </c>
      <c r="CV575" s="4">
        <v>3.8300000000000001E-2</v>
      </c>
      <c r="CW575" s="4">
        <v>5.4100000000000002E-2</v>
      </c>
      <c r="CX575" s="4">
        <v>7.3499999999999996E-2</v>
      </c>
      <c r="CY575" s="4">
        <v>7.6999999999999999E-2</v>
      </c>
      <c r="CZ575" s="4">
        <v>7.2999999999999995E-2</v>
      </c>
      <c r="DA575" s="4">
        <v>5.6399999999999999E-2</v>
      </c>
      <c r="DB575" s="4">
        <v>4.1700000000000001E-2</v>
      </c>
      <c r="DC575" s="4">
        <v>3.7199999999999997E-2</v>
      </c>
      <c r="DD575" s="4">
        <v>5.0700000000000002E-2</v>
      </c>
      <c r="DE575" s="4">
        <v>6.2E-2</v>
      </c>
      <c r="DF575" s="4">
        <v>6.8400000000000002E-2</v>
      </c>
      <c r="DG575" s="4">
        <v>5.8599999999999999E-2</v>
      </c>
      <c r="DH575" s="4">
        <v>4.5699999999999998E-2</v>
      </c>
      <c r="DI575" s="4">
        <v>4.8800000000000003E-2</v>
      </c>
      <c r="DJ575" s="4">
        <v>5.5E-2</v>
      </c>
      <c r="DK575" s="4">
        <v>4.87E-2</v>
      </c>
      <c r="DL575" s="4">
        <v>4.8399999999999999E-2</v>
      </c>
      <c r="DM575" s="4">
        <v>4.7899999999999998E-2</v>
      </c>
      <c r="DN575" s="4">
        <v>4.6899999999999997E-2</v>
      </c>
    </row>
    <row r="576" spans="1:118" x14ac:dyDescent="0.45">
      <c r="A576" s="2" t="s">
        <v>46</v>
      </c>
      <c r="B576" t="s">
        <v>49</v>
      </c>
      <c r="AH576">
        <v>142.26</v>
      </c>
      <c r="AI576">
        <v>205.77</v>
      </c>
      <c r="AJ576">
        <v>256.92</v>
      </c>
      <c r="AK576">
        <v>262.70999999999998</v>
      </c>
      <c r="AL576">
        <v>253.92</v>
      </c>
      <c r="AM576">
        <v>304.08999999999997</v>
      </c>
      <c r="AN576">
        <v>326.08999999999997</v>
      </c>
      <c r="AO576">
        <v>358.72</v>
      </c>
      <c r="AP576">
        <v>390.46</v>
      </c>
      <c r="AQ576">
        <v>424.22</v>
      </c>
      <c r="AR576">
        <v>481.8</v>
      </c>
      <c r="AS576">
        <v>482.76</v>
      </c>
      <c r="AT576">
        <v>507.83</v>
      </c>
      <c r="AU576">
        <v>493.31</v>
      </c>
      <c r="AV576">
        <v>429.46</v>
      </c>
      <c r="AW576">
        <v>377.07</v>
      </c>
      <c r="AX576">
        <v>407.72</v>
      </c>
      <c r="AY576">
        <v>434</v>
      </c>
      <c r="AZ576">
        <v>441.18</v>
      </c>
      <c r="BA576">
        <v>404.24</v>
      </c>
      <c r="BB576">
        <v>461.22</v>
      </c>
      <c r="BC576">
        <v>427.77</v>
      </c>
      <c r="BD576">
        <v>391.34</v>
      </c>
      <c r="BE576">
        <v>387.58</v>
      </c>
      <c r="BF576">
        <v>393.44</v>
      </c>
      <c r="BG576">
        <v>395.99</v>
      </c>
      <c r="BH576">
        <v>370.03</v>
      </c>
      <c r="BI576">
        <v>313.42</v>
      </c>
      <c r="BJ576">
        <v>333.84</v>
      </c>
      <c r="BK576">
        <v>370.27</v>
      </c>
      <c r="BL576">
        <v>342.14</v>
      </c>
      <c r="BM576">
        <v>327.93</v>
      </c>
      <c r="BN576">
        <v>308</v>
      </c>
      <c r="BO576">
        <v>361.82</v>
      </c>
      <c r="BP576">
        <v>349.62</v>
      </c>
      <c r="BQ576">
        <v>340.17</v>
      </c>
      <c r="BR576">
        <v>359.93</v>
      </c>
      <c r="BS576">
        <v>359.98</v>
      </c>
      <c r="BT576">
        <v>391.33</v>
      </c>
      <c r="BU576">
        <v>360.83</v>
      </c>
      <c r="BV576">
        <v>363.14</v>
      </c>
      <c r="BW576">
        <v>417.51</v>
      </c>
      <c r="BX576">
        <v>385.6</v>
      </c>
      <c r="BY576">
        <v>405.67</v>
      </c>
      <c r="BZ576">
        <v>409.16</v>
      </c>
      <c r="CA576">
        <v>430.38</v>
      </c>
      <c r="CB576">
        <v>426.18</v>
      </c>
      <c r="CC576">
        <v>419.26</v>
      </c>
      <c r="CD576">
        <v>393.94</v>
      </c>
      <c r="CE576">
        <v>395.3</v>
      </c>
      <c r="CF576">
        <v>376</v>
      </c>
      <c r="CG576">
        <v>432.64</v>
      </c>
      <c r="CH576">
        <v>428.48</v>
      </c>
      <c r="CI576">
        <v>468.61</v>
      </c>
      <c r="CJ576">
        <v>477.9</v>
      </c>
      <c r="CK576">
        <v>433.92</v>
      </c>
      <c r="CL576">
        <v>440.71</v>
      </c>
      <c r="CM576">
        <v>474.55</v>
      </c>
      <c r="CN576">
        <v>445.56</v>
      </c>
      <c r="CO576">
        <v>384.67</v>
      </c>
      <c r="CP576">
        <v>402.03</v>
      </c>
      <c r="CQ576">
        <v>387.04</v>
      </c>
      <c r="CR576">
        <v>382.34</v>
      </c>
      <c r="CS576">
        <v>434.93</v>
      </c>
      <c r="CT576">
        <v>418.88</v>
      </c>
      <c r="CU576">
        <v>425.09</v>
      </c>
      <c r="CV576">
        <v>438.58</v>
      </c>
      <c r="CW576">
        <v>412.81</v>
      </c>
      <c r="CX576">
        <v>409.59</v>
      </c>
      <c r="CY576">
        <v>418.89</v>
      </c>
      <c r="CZ576">
        <v>449.9</v>
      </c>
      <c r="DA576">
        <v>449.69</v>
      </c>
      <c r="DB576">
        <v>452.74</v>
      </c>
      <c r="DC576">
        <v>447.7</v>
      </c>
      <c r="DD576">
        <v>420.6</v>
      </c>
      <c r="DE576">
        <v>535.70000000000005</v>
      </c>
      <c r="DF576">
        <v>436.05</v>
      </c>
      <c r="DG576">
        <v>461.05</v>
      </c>
      <c r="DH576">
        <v>500.27</v>
      </c>
      <c r="DI576">
        <v>475.04</v>
      </c>
      <c r="DJ576">
        <v>472.44</v>
      </c>
      <c r="DK576">
        <v>465.11</v>
      </c>
      <c r="DL576">
        <v>472.18</v>
      </c>
      <c r="DM576">
        <v>430.11</v>
      </c>
      <c r="DN576">
        <v>486.85</v>
      </c>
    </row>
    <row r="577" spans="1:118" x14ac:dyDescent="0.45">
      <c r="A577" s="2" t="s">
        <v>46</v>
      </c>
      <c r="B577" t="s">
        <v>50</v>
      </c>
      <c r="AL577" s="4">
        <v>0.78490000000000004</v>
      </c>
      <c r="AM577" s="4">
        <v>0.4778</v>
      </c>
      <c r="AN577" s="4">
        <v>0.26919999999999999</v>
      </c>
      <c r="AO577" s="4">
        <v>0.3654</v>
      </c>
      <c r="AP577" s="4">
        <v>0.53769999999999996</v>
      </c>
      <c r="AQ577" s="4">
        <v>0.39510000000000001</v>
      </c>
      <c r="AR577" s="4">
        <v>0.47749999999999998</v>
      </c>
      <c r="AS577" s="4">
        <v>0.3458</v>
      </c>
      <c r="AT577" s="4">
        <v>0.30059999999999998</v>
      </c>
      <c r="AU577" s="4">
        <v>0.16289999999999999</v>
      </c>
      <c r="AV577" s="4">
        <v>-0.1086</v>
      </c>
      <c r="AW577" s="4">
        <v>-0.21890000000000001</v>
      </c>
      <c r="AX577" s="4">
        <v>-0.1971</v>
      </c>
      <c r="AY577" s="4">
        <v>-0.1202</v>
      </c>
      <c r="AZ577" s="4">
        <v>2.7300000000000001E-2</v>
      </c>
      <c r="BA577" s="4">
        <v>7.1999999999999995E-2</v>
      </c>
      <c r="BB577" s="4">
        <v>0.13120000000000001</v>
      </c>
      <c r="BC577" s="4">
        <v>-1.44E-2</v>
      </c>
      <c r="BD577" s="4">
        <v>-0.113</v>
      </c>
      <c r="BE577" s="4">
        <v>-4.1200000000000001E-2</v>
      </c>
      <c r="BF577" s="4">
        <v>-0.14699999999999999</v>
      </c>
      <c r="BG577" s="4">
        <v>-7.4300000000000005E-2</v>
      </c>
      <c r="BH577" s="4">
        <v>-5.45E-2</v>
      </c>
      <c r="BI577" s="4">
        <v>-0.1913</v>
      </c>
      <c r="BJ577" s="4">
        <v>-0.1515</v>
      </c>
      <c r="BK577" s="4">
        <v>-6.5000000000000002E-2</v>
      </c>
      <c r="BL577" s="4">
        <v>-7.5399999999999995E-2</v>
      </c>
      <c r="BM577" s="4">
        <v>4.6300000000000001E-2</v>
      </c>
      <c r="BN577" s="4">
        <v>-7.7399999999999997E-2</v>
      </c>
      <c r="BO577" s="4">
        <v>-2.2800000000000001E-2</v>
      </c>
      <c r="BP577" s="4">
        <v>2.1899999999999999E-2</v>
      </c>
      <c r="BQ577" s="4">
        <v>3.73E-2</v>
      </c>
      <c r="BR577" s="4">
        <v>0.1686</v>
      </c>
      <c r="BS577" s="4">
        <v>-5.1000000000000004E-3</v>
      </c>
      <c r="BT577" s="4">
        <v>0.1193</v>
      </c>
      <c r="BU577" s="4">
        <v>6.0699999999999997E-2</v>
      </c>
      <c r="BV577" s="4">
        <v>8.8999999999999999E-3</v>
      </c>
      <c r="BW577" s="4">
        <v>0.1598</v>
      </c>
      <c r="BX577" s="4">
        <v>-1.47E-2</v>
      </c>
      <c r="BY577" s="4">
        <v>0.12429999999999999</v>
      </c>
      <c r="BZ577" s="4">
        <v>0.12670000000000001</v>
      </c>
      <c r="CA577" s="4">
        <v>3.0800000000000001E-2</v>
      </c>
      <c r="CB577" s="4">
        <v>0.1053</v>
      </c>
      <c r="CC577" s="4">
        <v>3.3500000000000002E-2</v>
      </c>
      <c r="CD577" s="4">
        <v>-3.7199999999999997E-2</v>
      </c>
      <c r="CE577" s="4">
        <v>-8.1500000000000003E-2</v>
      </c>
      <c r="CF577" s="4">
        <v>-0.1177</v>
      </c>
      <c r="CG577" s="4">
        <v>3.1899999999999998E-2</v>
      </c>
      <c r="CH577" s="4">
        <v>8.77E-2</v>
      </c>
      <c r="CI577" s="4">
        <v>0.1855</v>
      </c>
      <c r="CJ577" s="4">
        <v>0.27100000000000002</v>
      </c>
      <c r="CK577" s="4">
        <v>3.0000000000000001E-3</v>
      </c>
      <c r="CL577" s="4">
        <v>2.8500000000000001E-2</v>
      </c>
      <c r="CM577" s="4">
        <v>1.2699999999999999E-2</v>
      </c>
      <c r="CN577" s="4">
        <v>-6.7699999999999996E-2</v>
      </c>
      <c r="CO577" s="4">
        <v>-0.1135</v>
      </c>
      <c r="CP577" s="4">
        <v>-8.7800000000000003E-2</v>
      </c>
      <c r="CQ577" s="4">
        <v>-0.18440000000000001</v>
      </c>
      <c r="CR577" s="4">
        <v>-0.1419</v>
      </c>
      <c r="CS577" s="4">
        <v>0.13070000000000001</v>
      </c>
      <c r="CT577" s="4">
        <v>4.19E-2</v>
      </c>
      <c r="CU577" s="4">
        <v>9.8299999999999998E-2</v>
      </c>
      <c r="CV577" s="4">
        <v>0.14710000000000001</v>
      </c>
      <c r="CW577" s="4">
        <v>-5.0900000000000001E-2</v>
      </c>
      <c r="CX577" s="4">
        <v>-2.2200000000000001E-2</v>
      </c>
      <c r="CY577" s="4">
        <v>-1.46E-2</v>
      </c>
      <c r="CZ577" s="4">
        <v>2.58E-2</v>
      </c>
      <c r="DA577" s="4">
        <v>8.9300000000000004E-2</v>
      </c>
      <c r="DB577" s="4">
        <v>0.10539999999999999</v>
      </c>
      <c r="DC577" s="4">
        <v>6.88E-2</v>
      </c>
      <c r="DD577" s="4">
        <v>-6.5100000000000005E-2</v>
      </c>
      <c r="DE577" s="4">
        <v>0.1913</v>
      </c>
      <c r="DF577" s="4">
        <v>-3.6900000000000002E-2</v>
      </c>
      <c r="DG577" s="4">
        <v>2.98E-2</v>
      </c>
      <c r="DH577" s="4">
        <v>0.18940000000000001</v>
      </c>
      <c r="DI577" s="4">
        <v>-0.1132</v>
      </c>
      <c r="DJ577" s="4">
        <v>8.3500000000000005E-2</v>
      </c>
      <c r="DK577" s="4">
        <v>8.8000000000000005E-3</v>
      </c>
      <c r="DL577" s="4">
        <v>-5.6099999999999997E-2</v>
      </c>
      <c r="DM577" s="4">
        <v>-9.4600000000000004E-2</v>
      </c>
      <c r="DN577" s="4">
        <v>-9.4600000000000004E-2</v>
      </c>
    </row>
    <row r="578" spans="1:118" x14ac:dyDescent="0.45">
      <c r="A578" s="2" t="s">
        <v>46</v>
      </c>
      <c r="B578" t="s">
        <v>51</v>
      </c>
      <c r="C578">
        <v>3.25</v>
      </c>
      <c r="G578">
        <v>4.8</v>
      </c>
      <c r="H578">
        <v>5.46</v>
      </c>
      <c r="I578">
        <v>6.66</v>
      </c>
      <c r="J578">
        <v>1.69</v>
      </c>
      <c r="K578">
        <v>7.09</v>
      </c>
      <c r="L578">
        <v>2.77</v>
      </c>
      <c r="M578">
        <v>2.71</v>
      </c>
      <c r="N578">
        <v>1.65</v>
      </c>
      <c r="O578">
        <v>29.27</v>
      </c>
      <c r="P578">
        <v>11.84</v>
      </c>
      <c r="Q578">
        <v>12.08</v>
      </c>
      <c r="R578">
        <v>10.38</v>
      </c>
      <c r="S578">
        <v>33.08</v>
      </c>
      <c r="T578">
        <v>32.39</v>
      </c>
      <c r="U578">
        <v>34.72</v>
      </c>
      <c r="V578">
        <v>36.31</v>
      </c>
      <c r="W578">
        <v>34.82</v>
      </c>
      <c r="X578">
        <v>29.2</v>
      </c>
      <c r="Y578">
        <v>23.77</v>
      </c>
      <c r="Z578">
        <v>24.77</v>
      </c>
      <c r="AA578">
        <v>23.52</v>
      </c>
      <c r="AB578">
        <v>24.28</v>
      </c>
      <c r="AC578">
        <v>17.920000000000002</v>
      </c>
      <c r="AD578">
        <v>13.14</v>
      </c>
      <c r="AE578">
        <v>18.68</v>
      </c>
      <c r="AF578">
        <v>14.88</v>
      </c>
      <c r="AG578">
        <v>25.25</v>
      </c>
      <c r="AH578">
        <v>164.24</v>
      </c>
      <c r="AI578">
        <v>225.64</v>
      </c>
      <c r="AJ578">
        <v>276.14999999999998</v>
      </c>
      <c r="AK578">
        <v>288.37</v>
      </c>
      <c r="AL578">
        <v>278.38</v>
      </c>
      <c r="AM578">
        <v>327.67</v>
      </c>
      <c r="AN578">
        <v>348.69</v>
      </c>
      <c r="AO578">
        <v>383.99</v>
      </c>
      <c r="AP578">
        <v>418.36</v>
      </c>
      <c r="AQ578">
        <v>451.34</v>
      </c>
      <c r="AR578">
        <v>508.85</v>
      </c>
      <c r="AS578">
        <v>510.54</v>
      </c>
      <c r="AT578">
        <v>533.92999999999995</v>
      </c>
      <c r="AU578">
        <v>523.71</v>
      </c>
      <c r="AV578">
        <v>458.49</v>
      </c>
      <c r="AW578">
        <v>402.22</v>
      </c>
      <c r="AX578">
        <v>433.83</v>
      </c>
      <c r="AY578">
        <v>460.64</v>
      </c>
      <c r="AZ578">
        <v>468.16</v>
      </c>
      <c r="BA578">
        <v>431</v>
      </c>
      <c r="BB578">
        <v>470.22</v>
      </c>
      <c r="BC578">
        <v>441.4</v>
      </c>
      <c r="BD578">
        <v>404.51</v>
      </c>
      <c r="BE578">
        <v>395.56</v>
      </c>
      <c r="BF578">
        <v>400.09</v>
      </c>
      <c r="BG578">
        <v>398.53</v>
      </c>
      <c r="BH578">
        <v>379.59</v>
      </c>
      <c r="BI578">
        <v>318.76</v>
      </c>
      <c r="BJ578">
        <v>336.58</v>
      </c>
      <c r="BK578">
        <v>410.01</v>
      </c>
      <c r="BL578">
        <v>384.63</v>
      </c>
      <c r="BM578">
        <v>399.21</v>
      </c>
      <c r="BN578">
        <v>370.05</v>
      </c>
      <c r="BO578">
        <v>423.54</v>
      </c>
      <c r="BP578">
        <v>408.59</v>
      </c>
      <c r="BQ578">
        <v>397.5</v>
      </c>
      <c r="BR578">
        <v>410.05</v>
      </c>
      <c r="BS578">
        <v>412.64</v>
      </c>
      <c r="BT578">
        <v>433.9</v>
      </c>
      <c r="BU578">
        <v>402.34</v>
      </c>
      <c r="BV578">
        <v>409.85</v>
      </c>
      <c r="BW578">
        <v>452.87</v>
      </c>
      <c r="BX578">
        <v>434.44</v>
      </c>
      <c r="BY578">
        <v>450.1</v>
      </c>
      <c r="BZ578">
        <v>439.16</v>
      </c>
      <c r="CA578">
        <v>453.3</v>
      </c>
      <c r="CB578">
        <v>458.27</v>
      </c>
      <c r="CC578">
        <v>434.86</v>
      </c>
      <c r="CD578">
        <v>422.01</v>
      </c>
      <c r="CE578">
        <v>453.16</v>
      </c>
      <c r="CF578">
        <v>429.58</v>
      </c>
      <c r="CG578">
        <v>485.44</v>
      </c>
      <c r="CH578">
        <v>475.35</v>
      </c>
      <c r="CI578">
        <v>518.02</v>
      </c>
      <c r="CJ578">
        <v>518.24</v>
      </c>
      <c r="CK578">
        <v>479.08</v>
      </c>
      <c r="CL578">
        <v>483.16</v>
      </c>
      <c r="CM578">
        <v>500.72</v>
      </c>
      <c r="CN578">
        <v>468.76</v>
      </c>
      <c r="CO578">
        <v>396.01</v>
      </c>
      <c r="CP578">
        <v>411.77</v>
      </c>
      <c r="CQ578">
        <v>399.44</v>
      </c>
      <c r="CR578">
        <v>377.73</v>
      </c>
      <c r="CS578">
        <v>438.99</v>
      </c>
      <c r="CT578">
        <v>403.61</v>
      </c>
      <c r="CU578">
        <v>415.77</v>
      </c>
      <c r="CV578">
        <v>476.3</v>
      </c>
      <c r="CW578">
        <v>431.03</v>
      </c>
      <c r="CX578">
        <v>411.71</v>
      </c>
      <c r="CY578">
        <v>405.8</v>
      </c>
      <c r="CZ578">
        <v>387.51</v>
      </c>
      <c r="DA578">
        <v>401.68</v>
      </c>
      <c r="DB578">
        <v>418.84</v>
      </c>
      <c r="DC578">
        <v>424.99</v>
      </c>
      <c r="DD578">
        <v>399.53</v>
      </c>
      <c r="DE578">
        <v>548.89</v>
      </c>
      <c r="DF578">
        <v>444.39</v>
      </c>
      <c r="DG578">
        <v>470.92</v>
      </c>
      <c r="DH578">
        <v>512.42999999999995</v>
      </c>
      <c r="DI578">
        <v>485.29</v>
      </c>
      <c r="DJ578">
        <v>483.73</v>
      </c>
      <c r="DK578">
        <v>476.31</v>
      </c>
      <c r="DL578">
        <v>487.38</v>
      </c>
      <c r="DM578">
        <v>440.88</v>
      </c>
      <c r="DN578">
        <v>484.35</v>
      </c>
    </row>
    <row r="579" spans="1:118" x14ac:dyDescent="0.45">
      <c r="A579" s="2" t="s">
        <v>46</v>
      </c>
      <c r="B579" t="s">
        <v>52</v>
      </c>
      <c r="AH579">
        <v>8.5</v>
      </c>
      <c r="AI579">
        <v>11.25</v>
      </c>
      <c r="AJ579">
        <v>9.81</v>
      </c>
      <c r="AK579">
        <v>9.49</v>
      </c>
      <c r="AL579">
        <v>8.59</v>
      </c>
      <c r="AM579">
        <v>9.6199999999999992</v>
      </c>
      <c r="AN579">
        <v>11.52</v>
      </c>
      <c r="AO579">
        <v>11.79</v>
      </c>
      <c r="AP579">
        <v>11.38</v>
      </c>
      <c r="AQ579">
        <v>11.48</v>
      </c>
      <c r="AR579">
        <v>12.79</v>
      </c>
      <c r="AS579">
        <v>12.39</v>
      </c>
      <c r="AT579">
        <v>13.01</v>
      </c>
      <c r="AU579">
        <v>12.27</v>
      </c>
      <c r="AV579">
        <v>11.74</v>
      </c>
      <c r="AW579">
        <v>10.15</v>
      </c>
      <c r="AX579">
        <v>10.58</v>
      </c>
      <c r="AY579">
        <v>11.34</v>
      </c>
      <c r="AZ579">
        <v>11.21</v>
      </c>
      <c r="BA579">
        <v>11.59</v>
      </c>
      <c r="BB579">
        <v>15.4</v>
      </c>
      <c r="BC579">
        <v>16.75</v>
      </c>
      <c r="BD579">
        <v>20.43</v>
      </c>
      <c r="BE579">
        <v>22.51</v>
      </c>
      <c r="BF579">
        <v>22.23</v>
      </c>
      <c r="BG579">
        <v>21.03</v>
      </c>
      <c r="BH579">
        <v>19.579999999999998</v>
      </c>
      <c r="BI579">
        <v>19.29</v>
      </c>
      <c r="BJ579">
        <v>23.16</v>
      </c>
      <c r="BK579">
        <v>32.29</v>
      </c>
      <c r="BL579">
        <v>25.46</v>
      </c>
      <c r="BM579">
        <v>32.78</v>
      </c>
      <c r="BN579">
        <v>52.07</v>
      </c>
      <c r="BO579">
        <v>798.81</v>
      </c>
      <c r="BP579">
        <v>55.87</v>
      </c>
      <c r="BQ579">
        <v>34.1</v>
      </c>
      <c r="BR579">
        <v>22.51</v>
      </c>
      <c r="BS579">
        <v>15.59</v>
      </c>
      <c r="BT579">
        <v>18.149999999999999</v>
      </c>
      <c r="BU579">
        <v>16.28</v>
      </c>
      <c r="BV579">
        <v>15.8</v>
      </c>
      <c r="BW579">
        <v>15.86</v>
      </c>
      <c r="BX579">
        <v>20.07</v>
      </c>
      <c r="BY579">
        <v>21.9</v>
      </c>
      <c r="BZ579">
        <v>20.86</v>
      </c>
      <c r="CA579">
        <v>29.6</v>
      </c>
      <c r="CB579">
        <v>19.350000000000001</v>
      </c>
      <c r="CC579">
        <v>15.79</v>
      </c>
      <c r="CD579">
        <v>16.77</v>
      </c>
      <c r="CE579">
        <v>18.829999999999998</v>
      </c>
      <c r="CF579">
        <v>14.47</v>
      </c>
      <c r="CG579">
        <v>15.39</v>
      </c>
      <c r="CH579">
        <v>15.74</v>
      </c>
      <c r="CI579">
        <v>15.21</v>
      </c>
      <c r="CJ579">
        <v>19.86</v>
      </c>
      <c r="CK579">
        <v>32.99</v>
      </c>
      <c r="CL579">
        <v>28.53</v>
      </c>
      <c r="CM579">
        <v>66.69</v>
      </c>
      <c r="CN579">
        <v>-27.56</v>
      </c>
      <c r="CO579">
        <v>-26.28</v>
      </c>
      <c r="CP579">
        <v>-19.57</v>
      </c>
      <c r="CQ579">
        <v>-11.81</v>
      </c>
      <c r="CR579">
        <v>45.3</v>
      </c>
      <c r="CS579">
        <v>31.02</v>
      </c>
      <c r="CT579">
        <v>23.27</v>
      </c>
      <c r="CU579">
        <v>9.02</v>
      </c>
      <c r="CV579">
        <v>15.74</v>
      </c>
      <c r="CW579">
        <v>9.02</v>
      </c>
      <c r="CX579">
        <v>7.82</v>
      </c>
      <c r="CY579">
        <v>7.93</v>
      </c>
      <c r="CZ579">
        <v>7.55</v>
      </c>
      <c r="DA579">
        <v>8.4700000000000006</v>
      </c>
      <c r="DB579">
        <v>13.1</v>
      </c>
      <c r="DC579">
        <v>17.73</v>
      </c>
      <c r="DD579">
        <v>15.09</v>
      </c>
      <c r="DE579">
        <v>153.16</v>
      </c>
      <c r="DF579">
        <v>-2621.58</v>
      </c>
      <c r="DG579">
        <v>-235.3</v>
      </c>
      <c r="DH579">
        <v>-50.53</v>
      </c>
      <c r="DI579">
        <v>1560.88</v>
      </c>
      <c r="DJ579">
        <v>47.84</v>
      </c>
      <c r="DK579">
        <v>105.1</v>
      </c>
      <c r="DL579">
        <v>91.2</v>
      </c>
      <c r="DM579">
        <v>58.66</v>
      </c>
      <c r="DN579">
        <v>66.08</v>
      </c>
    </row>
    <row r="580" spans="1:118" x14ac:dyDescent="0.45">
      <c r="A580" s="2" t="s">
        <v>46</v>
      </c>
      <c r="B580" t="s">
        <v>53</v>
      </c>
      <c r="AH580">
        <v>0.67</v>
      </c>
      <c r="AI580">
        <v>0.96</v>
      </c>
      <c r="AJ580">
        <v>1.1100000000000001</v>
      </c>
      <c r="AK580">
        <v>1.06</v>
      </c>
      <c r="AL580">
        <v>0.95</v>
      </c>
      <c r="AM580">
        <v>1.06</v>
      </c>
      <c r="AN580">
        <v>1.1000000000000001</v>
      </c>
      <c r="AO580">
        <v>1.17</v>
      </c>
      <c r="AP580">
        <v>1.25</v>
      </c>
      <c r="AQ580">
        <v>1.33</v>
      </c>
      <c r="AR580">
        <v>1.49</v>
      </c>
      <c r="AS580">
        <v>1.48</v>
      </c>
      <c r="AT580">
        <v>1.55</v>
      </c>
      <c r="AU580">
        <v>1.5</v>
      </c>
      <c r="AV580">
        <v>1.29</v>
      </c>
      <c r="AW580">
        <v>1.1299999999999999</v>
      </c>
      <c r="AX580">
        <v>1.21</v>
      </c>
      <c r="AY580">
        <v>1.27</v>
      </c>
      <c r="AZ580">
        <v>1.27</v>
      </c>
      <c r="BA580">
        <v>1.1399999999999999</v>
      </c>
      <c r="BB580">
        <v>1.27</v>
      </c>
      <c r="BC580">
        <v>1.1499999999999999</v>
      </c>
      <c r="BD580">
        <v>1.03</v>
      </c>
      <c r="BE580">
        <v>1.02</v>
      </c>
      <c r="BF580">
        <v>1.03</v>
      </c>
      <c r="BG580">
        <v>1.02</v>
      </c>
      <c r="BH580">
        <v>0.95</v>
      </c>
      <c r="BI580">
        <v>0.79</v>
      </c>
      <c r="BJ580">
        <v>0.83</v>
      </c>
      <c r="BK580">
        <v>0.91</v>
      </c>
      <c r="BL580">
        <v>0.81</v>
      </c>
      <c r="BM580">
        <v>0.75</v>
      </c>
      <c r="BN580">
        <v>0.68</v>
      </c>
      <c r="BO580">
        <v>0.76</v>
      </c>
      <c r="BP580">
        <v>0.72</v>
      </c>
      <c r="BQ580">
        <v>0.68</v>
      </c>
      <c r="BR580">
        <v>0.71</v>
      </c>
      <c r="BS580">
        <v>0.7</v>
      </c>
      <c r="BT580">
        <v>0.75</v>
      </c>
      <c r="BU580">
        <v>0.68</v>
      </c>
      <c r="BV580">
        <v>0.67</v>
      </c>
      <c r="BW580">
        <v>0.76</v>
      </c>
      <c r="BX580">
        <v>0.7</v>
      </c>
      <c r="BY580">
        <v>0.72</v>
      </c>
      <c r="BZ580">
        <v>0.71</v>
      </c>
      <c r="CA580">
        <v>0.73</v>
      </c>
      <c r="CB580">
        <v>0.71</v>
      </c>
      <c r="CC580">
        <v>0.68</v>
      </c>
      <c r="CD580">
        <v>0.63</v>
      </c>
      <c r="CE580">
        <v>0.62</v>
      </c>
      <c r="CF580">
        <v>0.57999999999999996</v>
      </c>
      <c r="CG580">
        <v>0.66</v>
      </c>
      <c r="CH580">
        <v>0.64</v>
      </c>
      <c r="CI580">
        <v>0.68</v>
      </c>
      <c r="CJ580">
        <v>0.68</v>
      </c>
      <c r="CK580">
        <v>0.61</v>
      </c>
      <c r="CL580">
        <v>0.61</v>
      </c>
      <c r="CM580">
        <v>0.64</v>
      </c>
      <c r="CN580">
        <v>0.6</v>
      </c>
      <c r="CO580">
        <v>0.51</v>
      </c>
      <c r="CP580">
        <v>0.52</v>
      </c>
      <c r="CQ580">
        <v>0.5</v>
      </c>
      <c r="CR580">
        <v>0.48</v>
      </c>
      <c r="CS580">
        <v>0.54</v>
      </c>
      <c r="CT580">
        <v>0.53</v>
      </c>
      <c r="CU580">
        <v>0.52</v>
      </c>
      <c r="CV580">
        <v>0.56000000000000005</v>
      </c>
      <c r="CW580">
        <v>0.53</v>
      </c>
      <c r="CX580">
        <v>0.52</v>
      </c>
      <c r="CY580">
        <v>0.54</v>
      </c>
      <c r="CZ580">
        <v>0.56999999999999995</v>
      </c>
      <c r="DA580">
        <v>0.56000000000000005</v>
      </c>
      <c r="DB580">
        <v>0.56000000000000005</v>
      </c>
      <c r="DC580">
        <v>0.55000000000000004</v>
      </c>
      <c r="DD580">
        <v>0.51</v>
      </c>
      <c r="DE580">
        <v>0.65</v>
      </c>
      <c r="DF580">
        <v>0.52</v>
      </c>
      <c r="DG580">
        <v>0.54</v>
      </c>
      <c r="DH580">
        <v>0.57999999999999996</v>
      </c>
      <c r="DI580">
        <v>0.53</v>
      </c>
      <c r="DJ580">
        <v>0.52</v>
      </c>
      <c r="DK580">
        <v>0.5</v>
      </c>
      <c r="DL580">
        <v>0.5</v>
      </c>
      <c r="DM580">
        <v>0.45</v>
      </c>
      <c r="DN580">
        <v>0.5</v>
      </c>
    </row>
    <row r="581" spans="1:118" x14ac:dyDescent="0.45">
      <c r="A581" s="2" t="s">
        <v>46</v>
      </c>
      <c r="B581" t="s">
        <v>54</v>
      </c>
      <c r="AH581">
        <v>0.97</v>
      </c>
      <c r="AI581">
        <v>0.99</v>
      </c>
      <c r="AJ581">
        <v>1.1399999999999999</v>
      </c>
      <c r="AK581">
        <v>1.1599999999999999</v>
      </c>
      <c r="AL581">
        <v>1.08</v>
      </c>
      <c r="AM581">
        <v>1.25</v>
      </c>
      <c r="AN581">
        <v>1.32</v>
      </c>
      <c r="AO581">
        <v>1.39</v>
      </c>
      <c r="AP581">
        <v>1.47</v>
      </c>
      <c r="AQ581">
        <v>1.53</v>
      </c>
      <c r="AR581">
        <v>1.67</v>
      </c>
      <c r="AS581">
        <v>1.62</v>
      </c>
      <c r="AT581">
        <v>1.63</v>
      </c>
      <c r="AU581">
        <v>1.54</v>
      </c>
      <c r="AV581">
        <v>1.31</v>
      </c>
      <c r="AW581">
        <v>1.1399999999999999</v>
      </c>
      <c r="AX581">
        <v>1.18</v>
      </c>
      <c r="AY581">
        <v>1.23</v>
      </c>
      <c r="AZ581">
        <v>1.24</v>
      </c>
      <c r="BA581">
        <v>1.1299999999999999</v>
      </c>
      <c r="BB581">
        <v>1.3</v>
      </c>
      <c r="BC581">
        <v>1.18</v>
      </c>
      <c r="BD581">
        <v>1.06</v>
      </c>
      <c r="BE581">
        <v>1.04</v>
      </c>
      <c r="BF581">
        <v>1</v>
      </c>
      <c r="BG581">
        <v>1.03</v>
      </c>
      <c r="BH581">
        <v>0.96</v>
      </c>
      <c r="BI581">
        <v>0.81</v>
      </c>
      <c r="BJ581">
        <v>0.85</v>
      </c>
      <c r="BK581">
        <v>0.97</v>
      </c>
      <c r="BL581">
        <v>0.89</v>
      </c>
      <c r="BM581">
        <v>0.86</v>
      </c>
      <c r="BN581">
        <v>0.8</v>
      </c>
      <c r="BO581">
        <v>0.94</v>
      </c>
      <c r="BP581">
        <v>0.89</v>
      </c>
      <c r="BQ581">
        <v>0.86</v>
      </c>
      <c r="BR581">
        <v>0.89</v>
      </c>
      <c r="BS581">
        <v>0.9</v>
      </c>
      <c r="BT581">
        <v>0.97</v>
      </c>
      <c r="BU581">
        <v>0.94</v>
      </c>
      <c r="BV581">
        <v>0.93</v>
      </c>
      <c r="BW581">
        <v>1.05</v>
      </c>
      <c r="BX581">
        <v>0.96</v>
      </c>
      <c r="BY581">
        <v>1</v>
      </c>
      <c r="BZ581">
        <v>0.99</v>
      </c>
      <c r="CA581">
        <v>1.03</v>
      </c>
      <c r="CB581">
        <v>1</v>
      </c>
      <c r="CC581">
        <v>0.96</v>
      </c>
      <c r="CD581">
        <v>0.89</v>
      </c>
      <c r="CE581">
        <v>0.97</v>
      </c>
      <c r="CF581">
        <v>0.88</v>
      </c>
      <c r="CG581">
        <v>0.98</v>
      </c>
      <c r="CH581">
        <v>0.97</v>
      </c>
      <c r="CI581">
        <v>1.07</v>
      </c>
      <c r="CJ581">
        <v>1.07</v>
      </c>
      <c r="CK581">
        <v>0.98</v>
      </c>
      <c r="CL581">
        <v>0.98</v>
      </c>
      <c r="CM581">
        <v>1.06</v>
      </c>
      <c r="CN581">
        <v>1.05</v>
      </c>
      <c r="CO581">
        <v>0.92</v>
      </c>
      <c r="CP581">
        <v>0.97</v>
      </c>
      <c r="CQ581">
        <v>0.97</v>
      </c>
      <c r="CR581">
        <v>0.89</v>
      </c>
      <c r="CS581">
        <v>0.99</v>
      </c>
      <c r="CT581">
        <v>0.95</v>
      </c>
      <c r="CU581">
        <v>0.94</v>
      </c>
      <c r="CV581">
        <v>0.95</v>
      </c>
      <c r="CW581">
        <v>0.85</v>
      </c>
      <c r="CX581">
        <v>0.81</v>
      </c>
      <c r="CY581">
        <v>0.81</v>
      </c>
      <c r="CZ581">
        <v>0.85</v>
      </c>
      <c r="DA581">
        <v>0.82</v>
      </c>
      <c r="DB581">
        <v>0.84</v>
      </c>
      <c r="DC581">
        <v>0.84</v>
      </c>
      <c r="DD581">
        <v>0.8</v>
      </c>
      <c r="DE581">
        <v>1.05</v>
      </c>
      <c r="DF581">
        <v>0.91</v>
      </c>
      <c r="DG581">
        <v>0.95</v>
      </c>
      <c r="DH581">
        <v>1.01</v>
      </c>
      <c r="DI581">
        <v>0.98</v>
      </c>
      <c r="DJ581">
        <v>1</v>
      </c>
      <c r="DK581">
        <v>0.97</v>
      </c>
      <c r="DL581">
        <v>0.97</v>
      </c>
      <c r="DM581">
        <v>0.89</v>
      </c>
      <c r="DN581">
        <v>1</v>
      </c>
    </row>
    <row r="582" spans="1:118" x14ac:dyDescent="0.45">
      <c r="A582" s="2" t="s">
        <v>46</v>
      </c>
      <c r="B582" t="s">
        <v>55</v>
      </c>
      <c r="AH582">
        <v>4.45</v>
      </c>
      <c r="AI582">
        <v>6.72</v>
      </c>
      <c r="AJ582">
        <v>9.06</v>
      </c>
      <c r="AK582">
        <v>8.17</v>
      </c>
      <c r="AL582">
        <v>7.44</v>
      </c>
      <c r="AM582">
        <v>9.08</v>
      </c>
      <c r="AN582">
        <v>8.91</v>
      </c>
      <c r="AO582">
        <v>9.18</v>
      </c>
      <c r="AP582">
        <v>9.8000000000000007</v>
      </c>
      <c r="AQ582">
        <v>8.8000000000000007</v>
      </c>
      <c r="AR582">
        <v>11.31</v>
      </c>
      <c r="AS582">
        <v>11.53</v>
      </c>
      <c r="AT582">
        <v>11.45</v>
      </c>
      <c r="AU582">
        <v>14.99</v>
      </c>
      <c r="AV582">
        <v>14.02</v>
      </c>
      <c r="AW582">
        <v>10.81</v>
      </c>
      <c r="AX582">
        <v>14.91</v>
      </c>
      <c r="AY582">
        <v>17.04</v>
      </c>
      <c r="AZ582">
        <v>10.84</v>
      </c>
      <c r="BA582">
        <v>10.77</v>
      </c>
      <c r="BB582">
        <v>9.41</v>
      </c>
      <c r="BC582">
        <v>8.2799999999999994</v>
      </c>
      <c r="BD582">
        <v>11.47</v>
      </c>
      <c r="BE582">
        <v>13.12</v>
      </c>
      <c r="BF582">
        <v>17.72</v>
      </c>
      <c r="BG582">
        <v>11.94</v>
      </c>
      <c r="BH582">
        <v>13.16</v>
      </c>
      <c r="BI582">
        <v>10.39</v>
      </c>
      <c r="BJ582">
        <v>12.67</v>
      </c>
      <c r="BK582">
        <v>17.34</v>
      </c>
      <c r="BL582">
        <v>11.11</v>
      </c>
      <c r="BM582">
        <v>12.19</v>
      </c>
      <c r="BN582">
        <v>10.94</v>
      </c>
      <c r="BO582">
        <v>17.36</v>
      </c>
      <c r="BP582">
        <v>23.95</v>
      </c>
      <c r="BQ582">
        <v>23.39</v>
      </c>
      <c r="BR582">
        <v>22.23</v>
      </c>
      <c r="BS582">
        <v>14.86</v>
      </c>
      <c r="BT582">
        <v>14.94</v>
      </c>
      <c r="BU582">
        <v>9.6300000000000008</v>
      </c>
      <c r="BV582">
        <v>8.52</v>
      </c>
      <c r="BW582">
        <v>9.33</v>
      </c>
      <c r="BX582">
        <v>10.49</v>
      </c>
      <c r="BY582">
        <v>14.13</v>
      </c>
      <c r="BZ582">
        <v>11.09</v>
      </c>
      <c r="CA582">
        <v>10.15</v>
      </c>
      <c r="CB582">
        <v>7.37</v>
      </c>
      <c r="CC582">
        <v>5.5</v>
      </c>
      <c r="CD582">
        <v>5.89</v>
      </c>
      <c r="CE582">
        <v>5.81</v>
      </c>
      <c r="CF582">
        <v>5.31</v>
      </c>
      <c r="CG582">
        <v>7.07</v>
      </c>
      <c r="CH582">
        <v>6.53</v>
      </c>
      <c r="CI582">
        <v>7.86</v>
      </c>
      <c r="CJ582">
        <v>7.06</v>
      </c>
      <c r="CK582">
        <v>5.68</v>
      </c>
      <c r="CL582">
        <v>5.83</v>
      </c>
      <c r="CM582">
        <v>5.94</v>
      </c>
      <c r="CN582">
        <v>6.25</v>
      </c>
      <c r="CO582">
        <v>5.36</v>
      </c>
      <c r="CP582">
        <v>5.17</v>
      </c>
      <c r="CQ582">
        <v>6.08</v>
      </c>
      <c r="CR582">
        <v>5.9</v>
      </c>
      <c r="CS582">
        <v>8.93</v>
      </c>
      <c r="CT582">
        <v>8.02</v>
      </c>
      <c r="CU582">
        <v>5.58</v>
      </c>
      <c r="CV582">
        <v>5.9</v>
      </c>
      <c r="CW582">
        <v>4</v>
      </c>
      <c r="CX582">
        <v>4.25</v>
      </c>
      <c r="CY582">
        <v>4.1500000000000004</v>
      </c>
      <c r="CZ582">
        <v>3.72</v>
      </c>
      <c r="DA582">
        <v>3.98</v>
      </c>
      <c r="DB582">
        <v>4.92</v>
      </c>
      <c r="DC582">
        <v>5.74</v>
      </c>
      <c r="DD582">
        <v>6.17</v>
      </c>
      <c r="DE582">
        <v>10.130000000000001</v>
      </c>
      <c r="DF582">
        <v>6.37</v>
      </c>
      <c r="DG582">
        <v>6.87</v>
      </c>
      <c r="DH582">
        <v>10.96</v>
      </c>
      <c r="DI582">
        <v>10.53</v>
      </c>
      <c r="DJ582">
        <v>10.94</v>
      </c>
      <c r="DK582">
        <v>16.27</v>
      </c>
      <c r="DL582">
        <v>13.84</v>
      </c>
      <c r="DM582">
        <v>10.220000000000001</v>
      </c>
      <c r="DN582">
        <v>11.5</v>
      </c>
    </row>
    <row r="583" spans="1:118" x14ac:dyDescent="0.45">
      <c r="A583" s="2" t="s">
        <v>46</v>
      </c>
      <c r="B583" t="s">
        <v>56</v>
      </c>
      <c r="AH583">
        <v>4.4000000000000004</v>
      </c>
      <c r="AI583">
        <v>6.64</v>
      </c>
      <c r="AJ583">
        <v>8.83</v>
      </c>
      <c r="AK583">
        <v>8.02</v>
      </c>
      <c r="AL583">
        <v>7.29</v>
      </c>
      <c r="AM583">
        <v>8.94</v>
      </c>
      <c r="AN583">
        <v>8.77</v>
      </c>
      <c r="AO583">
        <v>9.0399999999999991</v>
      </c>
      <c r="AP583">
        <v>9.66</v>
      </c>
      <c r="AQ583">
        <v>8.67</v>
      </c>
      <c r="AR583">
        <v>11.08</v>
      </c>
      <c r="AS583">
        <v>11.35</v>
      </c>
      <c r="AT583">
        <v>11.32</v>
      </c>
      <c r="AU583">
        <v>14.62</v>
      </c>
      <c r="AV583">
        <v>13.73</v>
      </c>
      <c r="AW583">
        <v>10.54</v>
      </c>
      <c r="AX583">
        <v>14.14</v>
      </c>
      <c r="AY583">
        <v>16.170000000000002</v>
      </c>
      <c r="AZ583">
        <v>10.43</v>
      </c>
      <c r="BA583">
        <v>10.32</v>
      </c>
      <c r="BB583">
        <v>9.18</v>
      </c>
      <c r="BC583">
        <v>8.09</v>
      </c>
      <c r="BD583">
        <v>11.02</v>
      </c>
      <c r="BE583">
        <v>12.62</v>
      </c>
      <c r="BF583">
        <v>16.87</v>
      </c>
      <c r="BG583">
        <v>11.61</v>
      </c>
      <c r="BH583">
        <v>12.93</v>
      </c>
      <c r="BI583">
        <v>10.17</v>
      </c>
      <c r="BJ583">
        <v>12.35</v>
      </c>
      <c r="BK583">
        <v>16.829999999999998</v>
      </c>
      <c r="BL583">
        <v>10.92</v>
      </c>
      <c r="BM583">
        <v>12.07</v>
      </c>
      <c r="BN583">
        <v>10.91</v>
      </c>
      <c r="BO583">
        <v>17.16</v>
      </c>
      <c r="BP583">
        <v>23.6</v>
      </c>
      <c r="BQ583">
        <v>22.98</v>
      </c>
      <c r="BR583">
        <v>21.82</v>
      </c>
      <c r="BS583">
        <v>14.42</v>
      </c>
      <c r="BT583">
        <v>14.49</v>
      </c>
      <c r="BU583">
        <v>9.3699999999999992</v>
      </c>
      <c r="BV583">
        <v>8.27</v>
      </c>
      <c r="BW583">
        <v>9.07</v>
      </c>
      <c r="BX583">
        <v>9.94</v>
      </c>
      <c r="BY583">
        <v>13.06</v>
      </c>
      <c r="BZ583">
        <v>10.37</v>
      </c>
      <c r="CA583">
        <v>9.67</v>
      </c>
      <c r="CB583">
        <v>7.21</v>
      </c>
      <c r="CC583">
        <v>5.45</v>
      </c>
      <c r="CD583">
        <v>5.87</v>
      </c>
      <c r="CE583">
        <v>5.8</v>
      </c>
      <c r="CF583">
        <v>5.29</v>
      </c>
      <c r="CG583">
        <v>7.03</v>
      </c>
      <c r="CH583">
        <v>6.5</v>
      </c>
      <c r="CI583">
        <v>7.81</v>
      </c>
      <c r="CJ583">
        <v>7.01</v>
      </c>
      <c r="CK583">
        <v>5.64</v>
      </c>
      <c r="CL583">
        <v>5.77</v>
      </c>
      <c r="CM583">
        <v>5.86</v>
      </c>
      <c r="CN583">
        <v>6.17</v>
      </c>
      <c r="CO583">
        <v>5.29</v>
      </c>
      <c r="CP583">
        <v>5.14</v>
      </c>
      <c r="CQ583">
        <v>6.07</v>
      </c>
      <c r="CR583">
        <v>6.01</v>
      </c>
      <c r="CS583">
        <v>8.91</v>
      </c>
      <c r="CT583">
        <v>8</v>
      </c>
      <c r="CU583">
        <v>5.57</v>
      </c>
      <c r="CV583">
        <v>5.79</v>
      </c>
      <c r="CW583">
        <v>4</v>
      </c>
      <c r="CX583">
        <v>4.25</v>
      </c>
      <c r="CY583">
        <v>4.1399999999999997</v>
      </c>
      <c r="CZ583">
        <v>3.74</v>
      </c>
      <c r="DA583">
        <v>4.01</v>
      </c>
      <c r="DB583">
        <v>4.97</v>
      </c>
      <c r="DC583">
        <v>5.83</v>
      </c>
      <c r="DD583">
        <v>6.22</v>
      </c>
      <c r="DE583">
        <v>10.199999999999999</v>
      </c>
      <c r="DF583">
        <v>6.4</v>
      </c>
      <c r="DG583">
        <v>6.87</v>
      </c>
      <c r="DH583">
        <v>10.95</v>
      </c>
      <c r="DI583">
        <v>10.52</v>
      </c>
      <c r="DJ583">
        <v>10.93</v>
      </c>
      <c r="DK583">
        <v>16.25</v>
      </c>
      <c r="DL583">
        <v>13.84</v>
      </c>
      <c r="DM583">
        <v>10.220000000000001</v>
      </c>
      <c r="DN583">
        <v>11.5</v>
      </c>
    </row>
    <row r="584" spans="1:118" x14ac:dyDescent="0.45">
      <c r="A584" s="2" t="s">
        <v>46</v>
      </c>
      <c r="B584" t="s">
        <v>57</v>
      </c>
      <c r="C584">
        <v>7.0000000000000007E-2</v>
      </c>
      <c r="G584">
        <v>0.1</v>
      </c>
      <c r="H584">
        <v>0.1</v>
      </c>
      <c r="I584">
        <v>0.1</v>
      </c>
      <c r="J584">
        <v>0.06</v>
      </c>
      <c r="K584">
        <v>0.11</v>
      </c>
      <c r="L584">
        <v>0.05</v>
      </c>
      <c r="M584">
        <v>0.05</v>
      </c>
      <c r="N584">
        <v>0.05</v>
      </c>
      <c r="O584">
        <v>0.37</v>
      </c>
      <c r="P584">
        <v>0.15</v>
      </c>
      <c r="Q584">
        <v>0.15</v>
      </c>
      <c r="R584">
        <v>0.15</v>
      </c>
      <c r="S584">
        <v>0.36</v>
      </c>
      <c r="T584">
        <v>0.35</v>
      </c>
      <c r="U584">
        <v>0.34</v>
      </c>
      <c r="V584">
        <v>0.36</v>
      </c>
      <c r="W584">
        <v>0.35</v>
      </c>
      <c r="X584">
        <v>0.31</v>
      </c>
      <c r="Y584">
        <v>0.23</v>
      </c>
      <c r="Z584">
        <v>0.23</v>
      </c>
      <c r="AA584">
        <v>0.23</v>
      </c>
      <c r="AB584">
        <v>0.23</v>
      </c>
      <c r="AC584">
        <v>0.16</v>
      </c>
      <c r="AD584">
        <v>0.15</v>
      </c>
      <c r="AE584">
        <v>0.15</v>
      </c>
      <c r="AF584">
        <v>0.14000000000000001</v>
      </c>
      <c r="AG584">
        <v>0.19</v>
      </c>
      <c r="AH584">
        <v>0.19</v>
      </c>
      <c r="AI584">
        <v>0.12</v>
      </c>
      <c r="AJ584">
        <v>0.11</v>
      </c>
      <c r="AK584">
        <v>0.14000000000000001</v>
      </c>
      <c r="AL584">
        <v>0.13</v>
      </c>
      <c r="AM584">
        <v>0.13</v>
      </c>
      <c r="AN584">
        <v>0.12</v>
      </c>
      <c r="AO584">
        <v>0.12</v>
      </c>
      <c r="AP584">
        <v>0.12</v>
      </c>
      <c r="AQ584">
        <v>0.11</v>
      </c>
      <c r="AR584">
        <v>0.11</v>
      </c>
      <c r="AS584">
        <v>0.1</v>
      </c>
      <c r="AT584">
        <v>0.1</v>
      </c>
      <c r="AU584">
        <v>0.1</v>
      </c>
      <c r="AV584">
        <v>0.09</v>
      </c>
      <c r="AW584">
        <v>0.09</v>
      </c>
      <c r="AX584">
        <v>0.09</v>
      </c>
      <c r="AY584">
        <v>0.09</v>
      </c>
      <c r="AZ584">
        <v>0.09</v>
      </c>
      <c r="BA584">
        <v>0.09</v>
      </c>
      <c r="BB584">
        <v>0.04</v>
      </c>
      <c r="BC584">
        <v>0.04</v>
      </c>
      <c r="BD584">
        <v>0.04</v>
      </c>
      <c r="BE584">
        <v>0.04</v>
      </c>
      <c r="BF584">
        <v>0.04</v>
      </c>
      <c r="BG584">
        <v>0.04</v>
      </c>
      <c r="BH584">
        <v>0.04</v>
      </c>
      <c r="BI584">
        <v>0.04</v>
      </c>
      <c r="BJ584">
        <v>0.04</v>
      </c>
      <c r="BK584">
        <v>0.15</v>
      </c>
      <c r="BL584">
        <v>0.16</v>
      </c>
      <c r="BM584">
        <v>0.2</v>
      </c>
      <c r="BN584">
        <v>0.19</v>
      </c>
      <c r="BO584">
        <v>0.2</v>
      </c>
      <c r="BP584">
        <v>0.19</v>
      </c>
      <c r="BQ584">
        <v>0.19</v>
      </c>
      <c r="BR584">
        <v>0.17</v>
      </c>
      <c r="BS584">
        <v>0.18</v>
      </c>
      <c r="BT584">
        <v>0.16</v>
      </c>
      <c r="BU584">
        <v>0.17</v>
      </c>
      <c r="BV584">
        <v>0.18</v>
      </c>
      <c r="BW584">
        <v>0.16</v>
      </c>
      <c r="BX584">
        <v>0.16</v>
      </c>
      <c r="BY584">
        <v>0.16</v>
      </c>
      <c r="BZ584">
        <v>0.15</v>
      </c>
      <c r="CA584">
        <v>0.14000000000000001</v>
      </c>
      <c r="CB584">
        <v>0.14000000000000001</v>
      </c>
      <c r="CC584">
        <v>0.12</v>
      </c>
      <c r="CD584">
        <v>0.12</v>
      </c>
      <c r="CE584">
        <v>0.21</v>
      </c>
      <c r="CF584">
        <v>0.2</v>
      </c>
      <c r="CG584">
        <v>0.19</v>
      </c>
      <c r="CH584">
        <v>0.18</v>
      </c>
      <c r="CI584">
        <v>0.17</v>
      </c>
      <c r="CJ584">
        <v>0.17</v>
      </c>
      <c r="CK584">
        <v>0.17</v>
      </c>
      <c r="CL584">
        <v>0.16</v>
      </c>
      <c r="CM584">
        <v>0.14000000000000001</v>
      </c>
      <c r="CN584">
        <v>0.15</v>
      </c>
      <c r="CO584">
        <v>0.15</v>
      </c>
      <c r="CP584">
        <v>0.16</v>
      </c>
      <c r="CQ584">
        <v>0.16</v>
      </c>
      <c r="CR584">
        <v>0.09</v>
      </c>
      <c r="CS584">
        <v>0.09</v>
      </c>
      <c r="CT584">
        <v>0.09</v>
      </c>
      <c r="CU584">
        <v>0.09</v>
      </c>
      <c r="CV584">
        <v>0.2</v>
      </c>
      <c r="CW584">
        <v>0.18</v>
      </c>
      <c r="CX584">
        <v>0.18</v>
      </c>
      <c r="CY584">
        <v>0.17</v>
      </c>
      <c r="CZ584">
        <v>0.08</v>
      </c>
      <c r="DA584">
        <v>7.0000000000000007E-2</v>
      </c>
      <c r="DB584">
        <v>7.0000000000000007E-2</v>
      </c>
      <c r="DC584">
        <v>7.0000000000000007E-2</v>
      </c>
      <c r="DD584">
        <v>7.0000000000000007E-2</v>
      </c>
      <c r="DE584">
        <v>7.0000000000000007E-2</v>
      </c>
      <c r="DF584">
        <v>7.0000000000000007E-2</v>
      </c>
      <c r="DG584">
        <v>7.0000000000000007E-2</v>
      </c>
      <c r="DH584">
        <v>7.0000000000000007E-2</v>
      </c>
      <c r="DI584">
        <v>7.0000000000000007E-2</v>
      </c>
      <c r="DJ584">
        <v>7.0000000000000007E-2</v>
      </c>
      <c r="DK584">
        <v>7.0000000000000007E-2</v>
      </c>
      <c r="DL584">
        <v>7.0000000000000007E-2</v>
      </c>
      <c r="DM584">
        <v>7.0000000000000007E-2</v>
      </c>
      <c r="DN584">
        <v>7.0000000000000007E-2</v>
      </c>
    </row>
    <row r="585" spans="1:118" x14ac:dyDescent="0.45">
      <c r="A585" s="2" t="s">
        <v>46</v>
      </c>
      <c r="B585" t="s">
        <v>58</v>
      </c>
      <c r="D585">
        <v>16.12</v>
      </c>
      <c r="E585">
        <v>29.8</v>
      </c>
      <c r="F585">
        <v>37.409999999999997</v>
      </c>
      <c r="G585">
        <v>38.700000000000003</v>
      </c>
      <c r="H585">
        <v>21.14</v>
      </c>
      <c r="I585">
        <v>12.18</v>
      </c>
      <c r="J585">
        <v>16.350000000000001</v>
      </c>
      <c r="K585">
        <v>19.059999999999999</v>
      </c>
      <c r="L585">
        <v>26.21</v>
      </c>
      <c r="M585">
        <v>12.86</v>
      </c>
      <c r="N585">
        <v>-0.97</v>
      </c>
      <c r="O585">
        <v>8.3000000000000007</v>
      </c>
      <c r="P585">
        <v>7.32</v>
      </c>
      <c r="Q585">
        <v>6.68</v>
      </c>
      <c r="R585">
        <v>-14.05</v>
      </c>
      <c r="S585">
        <v>7.83</v>
      </c>
      <c r="T585">
        <v>2.86</v>
      </c>
      <c r="U585">
        <v>5.38</v>
      </c>
      <c r="V585">
        <v>5.26</v>
      </c>
      <c r="W585">
        <v>4.8499999999999996</v>
      </c>
      <c r="X585">
        <v>5.94</v>
      </c>
      <c r="Y585">
        <v>7.26</v>
      </c>
      <c r="Z585">
        <v>3.42</v>
      </c>
      <c r="AA585">
        <v>-3.3</v>
      </c>
      <c r="AB585">
        <v>10.07</v>
      </c>
      <c r="AC585">
        <v>16.05</v>
      </c>
      <c r="AD585">
        <v>17.43</v>
      </c>
      <c r="AE585">
        <v>21.06</v>
      </c>
      <c r="AF585">
        <v>24.67</v>
      </c>
      <c r="AG585">
        <v>25.37</v>
      </c>
      <c r="AH585">
        <v>16.37</v>
      </c>
      <c r="AI585">
        <v>19.09</v>
      </c>
      <c r="AJ585">
        <v>43.63</v>
      </c>
      <c r="AK585">
        <v>28.05</v>
      </c>
      <c r="AL585">
        <v>20.73</v>
      </c>
      <c r="AM585">
        <v>21.34</v>
      </c>
      <c r="AN585">
        <v>25.3</v>
      </c>
      <c r="AO585">
        <v>24.4</v>
      </c>
      <c r="AP585">
        <v>24.29</v>
      </c>
      <c r="AQ585">
        <v>22.71</v>
      </c>
      <c r="AR585">
        <v>20.86</v>
      </c>
      <c r="AS585">
        <v>21.92</v>
      </c>
      <c r="AT585">
        <v>19.77</v>
      </c>
      <c r="AU585">
        <v>22.27</v>
      </c>
      <c r="AV585">
        <v>10.93</v>
      </c>
      <c r="AW585">
        <v>22.02</v>
      </c>
      <c r="AX585">
        <v>22.39</v>
      </c>
      <c r="AY585">
        <v>21.74</v>
      </c>
      <c r="AZ585">
        <v>14.88</v>
      </c>
      <c r="BA585">
        <v>15.63</v>
      </c>
      <c r="BB585">
        <v>20.55</v>
      </c>
      <c r="BC585">
        <v>29.92</v>
      </c>
      <c r="BD585">
        <v>1.18</v>
      </c>
      <c r="BE585">
        <v>26.87</v>
      </c>
      <c r="BF585">
        <v>40.74</v>
      </c>
      <c r="BG585">
        <v>51.43</v>
      </c>
      <c r="BH585">
        <v>2.4900000000000002</v>
      </c>
      <c r="BI585">
        <v>12.07</v>
      </c>
      <c r="BJ585">
        <v>28.42</v>
      </c>
      <c r="BK585">
        <v>11.15</v>
      </c>
      <c r="BL585">
        <v>6.85</v>
      </c>
      <c r="BM585">
        <v>-2.71</v>
      </c>
      <c r="BN585">
        <v>-6.68</v>
      </c>
      <c r="BO585">
        <v>-4.38</v>
      </c>
      <c r="BP585">
        <v>18.260000000000002</v>
      </c>
      <c r="BQ585">
        <v>4.3499999999999996</v>
      </c>
      <c r="BR585">
        <v>16.190000000000001</v>
      </c>
      <c r="BS585">
        <v>13.24</v>
      </c>
      <c r="BT585">
        <v>17.59</v>
      </c>
      <c r="BU585">
        <v>9.58</v>
      </c>
      <c r="BV585">
        <v>23.03</v>
      </c>
      <c r="BW585">
        <v>33.020000000000003</v>
      </c>
      <c r="BX585">
        <v>-1.17</v>
      </c>
      <c r="BY585">
        <v>6.24</v>
      </c>
      <c r="BZ585">
        <v>29.81</v>
      </c>
      <c r="CA585">
        <v>13.19</v>
      </c>
      <c r="CB585">
        <v>28.27</v>
      </c>
      <c r="CC585">
        <v>22.52</v>
      </c>
      <c r="CD585">
        <v>38.24</v>
      </c>
      <c r="CE585">
        <v>16.690000000000001</v>
      </c>
      <c r="CF585">
        <v>40.21</v>
      </c>
      <c r="CG585">
        <v>30.82</v>
      </c>
      <c r="CH585">
        <v>14.57</v>
      </c>
      <c r="CI585">
        <v>19.41</v>
      </c>
      <c r="CJ585">
        <v>19.489999999999998</v>
      </c>
      <c r="CK585">
        <v>-7.87</v>
      </c>
      <c r="CL585">
        <v>19.260000000000002</v>
      </c>
      <c r="CM585">
        <v>1.72</v>
      </c>
      <c r="CN585">
        <v>-60.48</v>
      </c>
      <c r="CO585">
        <v>-1.35</v>
      </c>
      <c r="CP585">
        <v>2.96</v>
      </c>
      <c r="CQ585">
        <v>-30.69</v>
      </c>
      <c r="CR585">
        <v>48.49</v>
      </c>
      <c r="CS585">
        <v>19.25</v>
      </c>
      <c r="CT585">
        <v>15.23</v>
      </c>
      <c r="CU585">
        <v>69.790000000000006</v>
      </c>
      <c r="CV585">
        <v>12.16</v>
      </c>
      <c r="CW585">
        <v>66.38</v>
      </c>
      <c r="CX585">
        <v>66.430000000000007</v>
      </c>
      <c r="CY585">
        <v>57.78</v>
      </c>
      <c r="CZ585">
        <v>41.82</v>
      </c>
      <c r="DA585">
        <v>91.65</v>
      </c>
      <c r="DB585">
        <v>-40.18</v>
      </c>
      <c r="DC585">
        <v>42.68</v>
      </c>
      <c r="DD585">
        <v>107.03</v>
      </c>
      <c r="DE585">
        <v>-43.13</v>
      </c>
      <c r="DF585">
        <v>-186.17</v>
      </c>
      <c r="DG585">
        <v>27.12</v>
      </c>
      <c r="DH585">
        <v>42.16</v>
      </c>
      <c r="DI585">
        <v>15.57</v>
      </c>
      <c r="DJ585">
        <v>-5.43</v>
      </c>
      <c r="DK585">
        <v>-14.92</v>
      </c>
      <c r="DL585">
        <v>47.89</v>
      </c>
      <c r="DM585">
        <v>33.42</v>
      </c>
      <c r="DN585">
        <v>15.12</v>
      </c>
    </row>
    <row r="586" spans="1:118" x14ac:dyDescent="0.45">
      <c r="A586" s="2" t="s">
        <v>46</v>
      </c>
      <c r="B586" t="s">
        <v>59</v>
      </c>
      <c r="G586" s="4">
        <v>9.8299999999999998E-2</v>
      </c>
      <c r="H586" s="4">
        <v>0.1099</v>
      </c>
      <c r="I586" s="4">
        <v>0.1069</v>
      </c>
      <c r="J586" s="4">
        <v>0.11559999999999999</v>
      </c>
      <c r="K586" s="4">
        <v>0.1109</v>
      </c>
      <c r="L586" s="4">
        <v>0.12</v>
      </c>
      <c r="M586" s="4">
        <v>0.112</v>
      </c>
      <c r="N586" s="4">
        <v>8.0100000000000005E-2</v>
      </c>
      <c r="O586" s="4">
        <v>6.93E-2</v>
      </c>
      <c r="P586" s="4">
        <v>7.3300000000000004E-2</v>
      </c>
      <c r="Q586" s="4">
        <v>6.9000000000000006E-2</v>
      </c>
      <c r="R586" s="4">
        <v>3.8300000000000001E-2</v>
      </c>
      <c r="S586" s="4">
        <v>4.7899999999999998E-2</v>
      </c>
      <c r="T586" s="4">
        <v>4.2299999999999997E-2</v>
      </c>
      <c r="U586" s="4">
        <v>5.2200000000000003E-2</v>
      </c>
      <c r="V586" s="4">
        <v>9.7100000000000006E-2</v>
      </c>
      <c r="W586" s="4">
        <v>7.3400000000000007E-2</v>
      </c>
      <c r="X586" s="4">
        <v>8.3699999999999997E-2</v>
      </c>
      <c r="Y586" s="4">
        <v>8.7999999999999995E-2</v>
      </c>
      <c r="Z586" s="4">
        <v>7.4899999999999994E-2</v>
      </c>
      <c r="AA586" s="4">
        <v>4.5999999999999999E-2</v>
      </c>
      <c r="AB586" s="4">
        <v>3.8100000000000002E-2</v>
      </c>
      <c r="AC586" s="4">
        <v>4.0800000000000003E-2</v>
      </c>
      <c r="AD586" s="4">
        <v>5.1200000000000002E-2</v>
      </c>
      <c r="AE586" s="4">
        <v>8.3799999999999999E-2</v>
      </c>
      <c r="AF586" s="4">
        <v>9.1499999999999998E-2</v>
      </c>
      <c r="AG586" s="4">
        <v>9.6100000000000005E-2</v>
      </c>
      <c r="AH586" s="4">
        <v>0.1008</v>
      </c>
      <c r="AI586" s="4">
        <v>8.2000000000000003E-2</v>
      </c>
      <c r="AJ586" s="4">
        <v>9.0999999999999998E-2</v>
      </c>
      <c r="AK586" s="4">
        <v>9.4100000000000003E-2</v>
      </c>
      <c r="AL586" s="4">
        <v>9.8400000000000001E-2</v>
      </c>
      <c r="AM586" s="4">
        <v>0.1036</v>
      </c>
      <c r="AN586" s="4">
        <v>0.106</v>
      </c>
      <c r="AO586" s="4">
        <v>0.1099</v>
      </c>
      <c r="AP586" s="4">
        <v>0.121</v>
      </c>
      <c r="AQ586" s="4">
        <v>0.12479999999999999</v>
      </c>
      <c r="AR586" s="4">
        <v>0.12330000000000001</v>
      </c>
      <c r="AS586" s="4">
        <v>0.12429999999999999</v>
      </c>
      <c r="AT586" s="4">
        <v>0.1195</v>
      </c>
      <c r="AU586" s="4">
        <v>0.12</v>
      </c>
      <c r="AV586" s="4">
        <v>0.108</v>
      </c>
      <c r="AW586" s="4">
        <v>0.1081</v>
      </c>
      <c r="AX586" s="4">
        <v>0.1082</v>
      </c>
      <c r="AY586" s="4">
        <v>0.1053</v>
      </c>
      <c r="AZ586" s="4">
        <v>0.10680000000000001</v>
      </c>
      <c r="BA586" s="4">
        <v>9.4899999999999998E-2</v>
      </c>
      <c r="BB586" s="4">
        <v>8.5400000000000004E-2</v>
      </c>
      <c r="BC586" s="4">
        <v>7.1199999999999999E-2</v>
      </c>
      <c r="BD586" s="4">
        <v>5.4899999999999997E-2</v>
      </c>
      <c r="BE586" s="4">
        <v>4.8899999999999999E-2</v>
      </c>
      <c r="BF586" s="4">
        <v>4.7199999999999999E-2</v>
      </c>
      <c r="BG586" s="4">
        <v>5.0599999999999999E-2</v>
      </c>
      <c r="BH586" s="4">
        <v>4.87E-2</v>
      </c>
      <c r="BI586" s="4">
        <v>4.19E-2</v>
      </c>
      <c r="BJ586" s="4">
        <v>3.6700000000000003E-2</v>
      </c>
      <c r="BK586" s="4">
        <v>2.8500000000000001E-2</v>
      </c>
      <c r="BL586" s="4">
        <v>3.3000000000000002E-2</v>
      </c>
      <c r="BM586" s="4">
        <v>2.4500000000000001E-2</v>
      </c>
      <c r="BN586" s="4">
        <v>5.5999999999999999E-3</v>
      </c>
      <c r="BO586" s="4">
        <v>-1.11E-2</v>
      </c>
      <c r="BP586" s="4">
        <v>1.8E-3</v>
      </c>
      <c r="BQ586" s="4">
        <v>1.06E-2</v>
      </c>
      <c r="BR586" s="4">
        <v>3.3399999999999999E-2</v>
      </c>
      <c r="BS586" s="4">
        <v>5.3199999999999997E-2</v>
      </c>
      <c r="BT586" s="4">
        <v>4.99E-2</v>
      </c>
      <c r="BU586" s="4">
        <v>5.28E-2</v>
      </c>
      <c r="BV586" s="4">
        <v>5.3499999999999999E-2</v>
      </c>
      <c r="BW586" s="4">
        <v>6.0199999999999997E-2</v>
      </c>
      <c r="BX586" s="4">
        <v>4.36E-2</v>
      </c>
      <c r="BY586" s="4">
        <v>4.2000000000000003E-2</v>
      </c>
      <c r="BZ586" s="4">
        <v>4.3700000000000003E-2</v>
      </c>
      <c r="CA586" s="4">
        <v>3.3300000000000003E-2</v>
      </c>
      <c r="CB586" s="4">
        <v>4.8000000000000001E-2</v>
      </c>
      <c r="CC586" s="4">
        <v>5.67E-2</v>
      </c>
      <c r="CD586" s="4">
        <v>4.9700000000000001E-2</v>
      </c>
      <c r="CE586" s="4">
        <v>4.41E-2</v>
      </c>
      <c r="CF586" s="4">
        <v>5.2499999999999998E-2</v>
      </c>
      <c r="CG586" s="4">
        <v>5.5500000000000001E-2</v>
      </c>
      <c r="CH586" s="4">
        <v>5.4100000000000002E-2</v>
      </c>
      <c r="CI586" s="4">
        <v>6.4799999999999996E-2</v>
      </c>
      <c r="CJ586" s="4">
        <v>5.0700000000000002E-2</v>
      </c>
      <c r="CK586" s="4">
        <v>2.81E-2</v>
      </c>
      <c r="CL586" s="4">
        <v>3.2300000000000002E-2</v>
      </c>
      <c r="CM586" s="4">
        <v>-2.1999999999999999E-2</v>
      </c>
      <c r="CN586" s="4">
        <v>-9.1399999999999995E-2</v>
      </c>
      <c r="CO586" s="4">
        <v>-8.77E-2</v>
      </c>
      <c r="CP586" s="4">
        <v>-0.1003</v>
      </c>
      <c r="CQ586" s="4">
        <v>-9.5600000000000004E-2</v>
      </c>
      <c r="CR586" s="4">
        <v>1.55E-2</v>
      </c>
      <c r="CS586" s="4">
        <v>2.7400000000000001E-2</v>
      </c>
      <c r="CT586" s="4">
        <v>3.4799999999999998E-2</v>
      </c>
      <c r="CU586" s="4">
        <v>0.1009</v>
      </c>
      <c r="CV586" s="4">
        <v>5.4800000000000001E-2</v>
      </c>
      <c r="CW586" s="4">
        <v>8.3199999999999996E-2</v>
      </c>
      <c r="CX586" s="4">
        <v>9.1800000000000007E-2</v>
      </c>
      <c r="CY586" s="4">
        <v>9.0399999999999994E-2</v>
      </c>
      <c r="CZ586" s="4">
        <v>0.10829999999999999</v>
      </c>
      <c r="DA586" s="4">
        <v>9.3100000000000002E-2</v>
      </c>
      <c r="DB586" s="4">
        <v>6.0199999999999997E-2</v>
      </c>
      <c r="DC586" s="4">
        <v>4.4299999999999999E-2</v>
      </c>
      <c r="DD586" s="4">
        <v>4.9299999999999997E-2</v>
      </c>
      <c r="DE586" s="4">
        <v>1.6000000000000001E-3</v>
      </c>
      <c r="DF586" s="4">
        <v>-7.7000000000000002E-3</v>
      </c>
      <c r="DG586" s="4">
        <v>-1.0999999999999999E-2</v>
      </c>
      <c r="DH586" s="4">
        <v>-2.58E-2</v>
      </c>
      <c r="DI586" s="4">
        <v>-2.2000000000000001E-3</v>
      </c>
      <c r="DJ586" s="4">
        <v>2.2200000000000001E-2</v>
      </c>
      <c r="DK586" s="4">
        <v>1.0699999999999999E-2</v>
      </c>
      <c r="DL586" s="4">
        <v>1.2E-2</v>
      </c>
      <c r="DM586" s="4">
        <v>1.6199999999999999E-2</v>
      </c>
    </row>
    <row r="587" spans="1:118" x14ac:dyDescent="0.45">
      <c r="A587" s="2" t="s">
        <v>46</v>
      </c>
      <c r="B587" t="s">
        <v>62</v>
      </c>
      <c r="AH587" s="4">
        <v>7.0000000000000001E-3</v>
      </c>
      <c r="AI587" s="4">
        <v>0.01</v>
      </c>
      <c r="AJ587" s="4">
        <v>1.7000000000000001E-2</v>
      </c>
      <c r="AK587" s="4">
        <v>2.1999999999999999E-2</v>
      </c>
      <c r="AL587" s="4">
        <v>2.4E-2</v>
      </c>
      <c r="AM587" s="4">
        <v>0.02</v>
      </c>
      <c r="AN587" s="4">
        <v>0.02</v>
      </c>
      <c r="AO587" s="4">
        <v>1.9E-2</v>
      </c>
      <c r="AP587" s="4">
        <v>1.7999999999999999E-2</v>
      </c>
      <c r="AQ587" s="4">
        <v>1.7000000000000001E-2</v>
      </c>
      <c r="AR587" s="4">
        <v>1.4999999999999999E-2</v>
      </c>
      <c r="AS587" s="4">
        <v>1.6E-2</v>
      </c>
      <c r="AT587" s="4">
        <v>1.6E-2</v>
      </c>
      <c r="AU587" s="4">
        <v>1.6E-2</v>
      </c>
      <c r="AV587" s="4">
        <v>1.9E-2</v>
      </c>
      <c r="AW587" s="4">
        <v>2.3E-2</v>
      </c>
      <c r="AX587" s="4">
        <v>2.1000000000000001E-2</v>
      </c>
      <c r="AY587" s="4">
        <v>2.1000000000000001E-2</v>
      </c>
      <c r="AZ587" s="4">
        <v>2.1000000000000001E-2</v>
      </c>
      <c r="BA587" s="4">
        <v>2.4E-2</v>
      </c>
      <c r="BB587" s="4">
        <v>2.1999999999999999E-2</v>
      </c>
      <c r="BC587" s="4">
        <v>2.4E-2</v>
      </c>
      <c r="BD587" s="4">
        <v>2.7E-2</v>
      </c>
      <c r="BE587" s="4">
        <v>2.8000000000000001E-2</v>
      </c>
      <c r="BF587" s="4">
        <v>2.8000000000000001E-2</v>
      </c>
      <c r="BG587" s="4">
        <v>2.9000000000000001E-2</v>
      </c>
      <c r="BH587" s="4">
        <v>3.1E-2</v>
      </c>
      <c r="BI587" s="4">
        <v>3.6999999999999998E-2</v>
      </c>
      <c r="BJ587" s="4">
        <v>3.5000000000000003E-2</v>
      </c>
      <c r="BK587" s="4">
        <v>3.2000000000000001E-2</v>
      </c>
      <c r="BL587" s="4">
        <v>3.4000000000000002E-2</v>
      </c>
      <c r="BM587" s="4">
        <v>3.5999999999999997E-2</v>
      </c>
      <c r="BN587" s="4">
        <v>3.9E-2</v>
      </c>
      <c r="BO587" s="4">
        <v>3.4000000000000002E-2</v>
      </c>
      <c r="BP587" s="4">
        <v>3.5000000000000003E-2</v>
      </c>
      <c r="BQ587" s="4">
        <v>3.5999999999999997E-2</v>
      </c>
      <c r="BR587" s="4">
        <v>3.5000000000000003E-2</v>
      </c>
      <c r="BS587" s="4">
        <v>3.5000000000000003E-2</v>
      </c>
      <c r="BT587" s="4">
        <v>3.2000000000000001E-2</v>
      </c>
      <c r="BU587" s="4">
        <v>3.5000000000000003E-2</v>
      </c>
      <c r="BV587" s="4">
        <v>3.5999999999999997E-2</v>
      </c>
      <c r="BW587" s="4">
        <v>3.2000000000000001E-2</v>
      </c>
      <c r="BX587" s="4">
        <v>3.5000000000000003E-2</v>
      </c>
      <c r="BY587" s="4">
        <v>3.4000000000000002E-2</v>
      </c>
      <c r="BZ587" s="4">
        <v>3.4000000000000002E-2</v>
      </c>
      <c r="CA587" s="4">
        <v>3.3000000000000002E-2</v>
      </c>
      <c r="CB587" s="4">
        <v>3.3000000000000002E-2</v>
      </c>
      <c r="CC587" s="4">
        <v>3.5000000000000003E-2</v>
      </c>
      <c r="CD587" s="4">
        <v>3.7999999999999999E-2</v>
      </c>
      <c r="CE587" s="4">
        <v>3.7999999999999999E-2</v>
      </c>
      <c r="CF587" s="4">
        <v>3.7999999999999999E-2</v>
      </c>
      <c r="CG587" s="4">
        <v>3.3000000000000002E-2</v>
      </c>
      <c r="CH587" s="4">
        <v>3.4000000000000002E-2</v>
      </c>
      <c r="CI587" s="4">
        <v>3.1E-2</v>
      </c>
      <c r="CJ587" s="4">
        <v>3.1E-2</v>
      </c>
      <c r="CK587" s="4">
        <v>3.5000000000000003E-2</v>
      </c>
      <c r="CL587" s="4">
        <v>3.4000000000000002E-2</v>
      </c>
      <c r="CM587" s="4">
        <v>3.2000000000000001E-2</v>
      </c>
      <c r="CN587" s="4">
        <v>3.5000000000000003E-2</v>
      </c>
      <c r="CO587" s="4">
        <v>4.1000000000000002E-2</v>
      </c>
      <c r="CP587" s="4">
        <v>0.04</v>
      </c>
      <c r="CQ587" s="4">
        <v>4.2000000000000003E-2</v>
      </c>
      <c r="CR587" s="4">
        <v>4.2000000000000003E-2</v>
      </c>
      <c r="CS587" s="4">
        <v>3.6999999999999998E-2</v>
      </c>
      <c r="CT587" s="4">
        <v>3.9E-2</v>
      </c>
      <c r="CU587" s="4">
        <v>3.9E-2</v>
      </c>
      <c r="CV587" s="4">
        <v>3.7999999999999999E-2</v>
      </c>
      <c r="CW587" s="4">
        <v>4.1000000000000002E-2</v>
      </c>
      <c r="CX587" s="4">
        <v>4.2000000000000003E-2</v>
      </c>
      <c r="CY587" s="4">
        <v>4.2000000000000003E-2</v>
      </c>
      <c r="CZ587" s="4">
        <v>0.04</v>
      </c>
      <c r="DA587" s="4">
        <v>4.2000000000000003E-2</v>
      </c>
      <c r="DB587" s="4">
        <v>4.2999999999999997E-2</v>
      </c>
      <c r="DC587" s="4">
        <v>4.3999999999999997E-2</v>
      </c>
      <c r="DD587" s="4">
        <v>4.8000000000000001E-2</v>
      </c>
      <c r="DE587" s="4">
        <v>3.7999999999999999E-2</v>
      </c>
      <c r="DF587" s="4">
        <v>4.8000000000000001E-2</v>
      </c>
      <c r="DG587" s="4">
        <v>4.5999999999999999E-2</v>
      </c>
      <c r="DH587" s="4">
        <v>4.2999999999999997E-2</v>
      </c>
      <c r="DI587" s="4">
        <v>4.5999999999999999E-2</v>
      </c>
      <c r="DJ587" s="4">
        <v>4.7E-2</v>
      </c>
      <c r="DK587" s="4">
        <v>4.8000000000000001E-2</v>
      </c>
      <c r="DL587" s="4">
        <v>4.8000000000000001E-2</v>
      </c>
      <c r="DM587" s="4">
        <v>5.2999999999999999E-2</v>
      </c>
      <c r="DN587" s="4">
        <v>4.7399999999999998E-2</v>
      </c>
    </row>
    <row r="588" spans="1:118" x14ac:dyDescent="0.45">
      <c r="A588" s="2" t="s">
        <v>46</v>
      </c>
      <c r="B588" t="s">
        <v>63</v>
      </c>
      <c r="D588" s="4">
        <v>0</v>
      </c>
      <c r="E588" s="4">
        <v>0</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0</v>
      </c>
      <c r="AA588" s="4">
        <v>0</v>
      </c>
      <c r="AB588" s="4">
        <v>0</v>
      </c>
      <c r="AC588" s="4">
        <v>0</v>
      </c>
      <c r="AD588" s="4">
        <v>0</v>
      </c>
      <c r="AE588" s="4">
        <v>0</v>
      </c>
      <c r="AF588" s="4">
        <v>0</v>
      </c>
      <c r="AG588" s="4">
        <v>0</v>
      </c>
      <c r="AH588" s="4">
        <v>0.25600000000000001</v>
      </c>
      <c r="AI588" s="4">
        <v>0.22600000000000001</v>
      </c>
      <c r="AJ588" s="4">
        <v>0.122</v>
      </c>
      <c r="AK588" s="4">
        <v>0.23300000000000001</v>
      </c>
      <c r="AL588" s="4">
        <v>0.27100000000000002</v>
      </c>
      <c r="AM588" s="4">
        <v>0.22700000000000001</v>
      </c>
      <c r="AN588" s="4">
        <v>0.19400000000000001</v>
      </c>
      <c r="AO588" s="4">
        <v>0.20300000000000001</v>
      </c>
      <c r="AP588" s="4">
        <v>0.183</v>
      </c>
      <c r="AQ588" s="4">
        <v>0.17100000000000001</v>
      </c>
      <c r="AR588" s="4">
        <v>0.20300000000000001</v>
      </c>
      <c r="AS588" s="4">
        <v>0.19800000000000001</v>
      </c>
      <c r="AT588" s="4">
        <v>0.20699999999999999</v>
      </c>
      <c r="AU588" s="4">
        <v>0.18</v>
      </c>
      <c r="AV588" s="4">
        <v>0.377</v>
      </c>
      <c r="AW588" s="4">
        <v>0.20499999999999999</v>
      </c>
      <c r="AX588" s="4">
        <v>0.2</v>
      </c>
      <c r="AY588" s="4">
        <v>0.20499999999999999</v>
      </c>
      <c r="AZ588" s="4">
        <v>0.34599999999999997</v>
      </c>
      <c r="BA588" s="4">
        <v>0.42</v>
      </c>
      <c r="BB588" s="4">
        <v>0.42</v>
      </c>
      <c r="BC588" s="4">
        <v>0.38900000000000001</v>
      </c>
      <c r="BD588" s="4">
        <v>10.5</v>
      </c>
      <c r="BE588" s="4">
        <v>0.628</v>
      </c>
      <c r="BF588" s="4">
        <v>0.41899999999999998</v>
      </c>
      <c r="BG588" s="4">
        <v>0.377</v>
      </c>
      <c r="BH588" s="4">
        <v>11.3</v>
      </c>
      <c r="BI588" s="4">
        <v>1.643</v>
      </c>
      <c r="BJ588" s="4">
        <v>0.57499999999999996</v>
      </c>
      <c r="BK588" s="4">
        <v>0.63900000000000001</v>
      </c>
      <c r="BL588" s="4">
        <v>1.278</v>
      </c>
      <c r="BM588" s="4">
        <v>-1.714</v>
      </c>
      <c r="BN588" s="4">
        <v>4</v>
      </c>
      <c r="BO588" s="4">
        <v>-4</v>
      </c>
      <c r="BP588" s="4">
        <v>0.375</v>
      </c>
      <c r="BQ588" s="4">
        <v>1.5249999999999999</v>
      </c>
      <c r="BR588" s="4">
        <v>0.45200000000000001</v>
      </c>
      <c r="BS588" s="4">
        <v>0.48799999999999999</v>
      </c>
      <c r="BT588" s="4">
        <v>0.46899999999999997</v>
      </c>
      <c r="BU588" s="4">
        <v>1.28</v>
      </c>
      <c r="BV588" s="4">
        <v>0.42699999999999999</v>
      </c>
      <c r="BW588" s="4">
        <v>0.33700000000000002</v>
      </c>
      <c r="BX588" s="4">
        <v>-6.4</v>
      </c>
      <c r="BY588" s="4">
        <v>1.65</v>
      </c>
      <c r="BZ588" s="4">
        <v>0.4</v>
      </c>
      <c r="CA588" s="4">
        <v>0.77600000000000002</v>
      </c>
      <c r="CB588" s="4">
        <v>0.50800000000000001</v>
      </c>
      <c r="CC588" s="4">
        <v>0.56200000000000006</v>
      </c>
      <c r="CD588" s="4">
        <v>0.64300000000000002</v>
      </c>
      <c r="CE588" s="4">
        <v>1.929</v>
      </c>
      <c r="CF588" s="4">
        <v>0.29299999999999998</v>
      </c>
      <c r="CG588" s="4">
        <v>0.41799999999999998</v>
      </c>
      <c r="CH588" s="4">
        <v>0.72599999999999998</v>
      </c>
      <c r="CI588" s="4">
        <v>0.65700000000000003</v>
      </c>
      <c r="CJ588" s="4">
        <v>0.72599999999999998</v>
      </c>
      <c r="CK588" s="4">
        <v>-1.75</v>
      </c>
      <c r="CL588" s="4">
        <v>0.53800000000000003</v>
      </c>
      <c r="CM588" s="4">
        <v>-1.4</v>
      </c>
      <c r="CN588" s="4">
        <v>-0.21199999999999999</v>
      </c>
      <c r="CO588" s="4">
        <v>-7.1</v>
      </c>
      <c r="CP588" s="4">
        <v>3.55</v>
      </c>
      <c r="CQ588" s="4">
        <v>-0.26300000000000001</v>
      </c>
      <c r="CR588" s="4">
        <v>0.17299999999999999</v>
      </c>
      <c r="CS588" s="4">
        <v>0.85299999999999998</v>
      </c>
      <c r="CT588" s="4">
        <v>0.80600000000000005</v>
      </c>
      <c r="CU588" s="4">
        <v>0.28999999999999998</v>
      </c>
      <c r="CV588" s="4">
        <v>1.115</v>
      </c>
      <c r="CW588" s="4">
        <v>0.188</v>
      </c>
      <c r="CX588" s="4">
        <v>0.36599999999999999</v>
      </c>
      <c r="CY588" s="4">
        <v>0.3</v>
      </c>
      <c r="CZ588" s="4">
        <v>0.42899999999999999</v>
      </c>
      <c r="DA588" s="4">
        <v>0.29599999999999999</v>
      </c>
      <c r="DB588" s="4">
        <v>-0.69599999999999995</v>
      </c>
      <c r="DC588" s="4">
        <v>0.94099999999999995</v>
      </c>
      <c r="DD588" s="4">
        <v>0.372</v>
      </c>
      <c r="DE588" s="4">
        <v>-0.61099999999999999</v>
      </c>
      <c r="DF588" s="4">
        <v>-0.5</v>
      </c>
      <c r="DG588" s="4">
        <v>1.5</v>
      </c>
      <c r="DH588" s="4">
        <v>1.0309999999999999</v>
      </c>
      <c r="DI588" s="4">
        <v>2.8330000000000002</v>
      </c>
      <c r="DJ588" s="4">
        <v>-8.5</v>
      </c>
      <c r="DK588" s="4">
        <v>-2.8330000000000002</v>
      </c>
      <c r="DL588" s="4">
        <v>0.94399999999999995</v>
      </c>
      <c r="DM588" s="4">
        <v>1.323</v>
      </c>
      <c r="DN588" s="4">
        <v>3.1349999999999998</v>
      </c>
    </row>
    <row r="589" spans="1:118" x14ac:dyDescent="0.45">
      <c r="A589" s="2" t="s">
        <v>46</v>
      </c>
      <c r="B589" t="s">
        <v>60</v>
      </c>
      <c r="K589" s="4">
        <v>-0.34239999999999998</v>
      </c>
      <c r="L589" s="4">
        <v>-0.3523</v>
      </c>
      <c r="M589" s="4">
        <v>-0.33500000000000002</v>
      </c>
      <c r="N589" s="4">
        <v>-0.35049999999999998</v>
      </c>
      <c r="O589" s="4">
        <v>-0.35920000000000002</v>
      </c>
      <c r="P589" s="4">
        <v>-0.36170000000000002</v>
      </c>
      <c r="Q589" s="4">
        <v>-0.36149999999999999</v>
      </c>
      <c r="R589" s="4">
        <v>-2.2700000000000001E-2</v>
      </c>
      <c r="S589" s="4">
        <v>-2.6800000000000001E-2</v>
      </c>
      <c r="T589" s="4">
        <v>-4.48E-2</v>
      </c>
      <c r="U589" s="4">
        <v>-4.5999999999999999E-2</v>
      </c>
      <c r="V589" s="4">
        <v>-0.05</v>
      </c>
      <c r="W589" s="4">
        <v>-5.11E-2</v>
      </c>
      <c r="X589" s="4">
        <v>-3.2899999999999999E-2</v>
      </c>
      <c r="Y589" s="4">
        <v>-3.1300000000000001E-2</v>
      </c>
      <c r="Z589" s="4">
        <v>-2.52E-2</v>
      </c>
      <c r="AA589" s="4">
        <v>-1.7299999999999999E-2</v>
      </c>
      <c r="AB589" s="4">
        <v>-1.26E-2</v>
      </c>
      <c r="AC589" s="4">
        <v>-1.46E-2</v>
      </c>
      <c r="AD589" s="4">
        <v>-1.4200000000000001E-2</v>
      </c>
      <c r="AE589" s="4">
        <v>-1.8100000000000002E-2</v>
      </c>
      <c r="AF589" s="4">
        <v>-1.7999999999999999E-2</v>
      </c>
      <c r="AG589" s="4">
        <v>-2.1899999999999999E-2</v>
      </c>
      <c r="AH589" s="4">
        <v>-2.46E-2</v>
      </c>
      <c r="AI589" s="4">
        <v>-2.29E-2</v>
      </c>
      <c r="AJ589" s="4">
        <v>-0.39710000000000001</v>
      </c>
      <c r="AK589" s="4">
        <v>-0.41980000000000001</v>
      </c>
      <c r="AL589" s="4">
        <v>-0.4214</v>
      </c>
      <c r="AM589" s="4">
        <v>-0.41909999999999997</v>
      </c>
      <c r="AN589" s="4">
        <v>-4.99E-2</v>
      </c>
      <c r="AO589" s="4">
        <v>-2.6599999999999999E-2</v>
      </c>
      <c r="AP589" s="4">
        <v>-2.0400000000000001E-2</v>
      </c>
      <c r="AQ589" s="4">
        <v>-3.2300000000000002E-2</v>
      </c>
      <c r="AR589" s="4">
        <v>-2.9000000000000001E-2</v>
      </c>
      <c r="AS589" s="4">
        <v>-3.7900000000000003E-2</v>
      </c>
      <c r="AT589" s="4">
        <v>-4.6899999999999997E-2</v>
      </c>
      <c r="AU589" s="4">
        <v>-3.4599999999999999E-2</v>
      </c>
      <c r="AV589" s="4">
        <v>-2.7199999999999998E-2</v>
      </c>
      <c r="AW589" s="4">
        <v>-1.7500000000000002E-2</v>
      </c>
      <c r="AX589" s="4">
        <v>-3.3E-3</v>
      </c>
      <c r="AY589" s="4">
        <v>-3.8E-3</v>
      </c>
      <c r="AZ589" s="4">
        <v>-2.5000000000000001E-3</v>
      </c>
      <c r="BA589" s="4">
        <v>-6.4999999999999997E-3</v>
      </c>
      <c r="BB589" s="4">
        <v>-9.5999999999999992E-3</v>
      </c>
      <c r="BC589" s="4">
        <v>-9.1999999999999998E-3</v>
      </c>
      <c r="BD589" s="4">
        <v>-4.1999999999999997E-3</v>
      </c>
      <c r="BE589" s="4">
        <v>-4.0000000000000002E-4</v>
      </c>
      <c r="BF589" s="4">
        <v>-1.6999999999999999E-3</v>
      </c>
      <c r="BG589" s="4">
        <v>1E-3</v>
      </c>
      <c r="BH589" s="4">
        <v>-1.6000000000000001E-3</v>
      </c>
      <c r="BI589" s="4">
        <v>-8.0000000000000004E-4</v>
      </c>
      <c r="BJ589" s="4">
        <v>-2.3999999999999998E-3</v>
      </c>
      <c r="BK589" s="4">
        <v>-3.5000000000000001E-3</v>
      </c>
      <c r="BL589" s="4">
        <v>-3.5000000000000001E-3</v>
      </c>
      <c r="BM589" s="4">
        <v>-4.5999999999999999E-3</v>
      </c>
      <c r="BN589" s="4">
        <v>-1.5E-3</v>
      </c>
      <c r="BO589" s="4">
        <v>6.9999999999999999E-4</v>
      </c>
      <c r="BP589" s="4">
        <v>5.9999999999999995E-4</v>
      </c>
      <c r="BQ589" s="4">
        <v>2.0000000000000001E-4</v>
      </c>
      <c r="BR589" s="4">
        <v>-2.2000000000000001E-3</v>
      </c>
      <c r="BS589" s="4">
        <v>-3.3999999999999998E-3</v>
      </c>
      <c r="BT589" s="4">
        <v>-2E-3</v>
      </c>
      <c r="BU589" s="4">
        <v>-8.3000000000000001E-3</v>
      </c>
      <c r="BV589" s="4">
        <v>-1.2500000000000001E-2</v>
      </c>
      <c r="BW589" s="4">
        <v>-2.41E-2</v>
      </c>
      <c r="BX589" s="4">
        <v>-3.2000000000000001E-2</v>
      </c>
      <c r="BY589" s="4">
        <v>-2.6499999999999999E-2</v>
      </c>
      <c r="BZ589" s="4">
        <v>-2.6200000000000001E-2</v>
      </c>
      <c r="CA589" s="4">
        <v>-2.5700000000000001E-2</v>
      </c>
      <c r="CB589" s="4">
        <v>-2.5100000000000001E-2</v>
      </c>
      <c r="CC589" s="4">
        <v>-3.8300000000000001E-2</v>
      </c>
      <c r="CD589" s="4">
        <v>-5.1799999999999999E-2</v>
      </c>
      <c r="CE589" s="4">
        <v>-4.24E-2</v>
      </c>
      <c r="CF589" s="4">
        <v>3.5499999999999997E-2</v>
      </c>
      <c r="CG589" s="4">
        <v>4.6899999999999997E-2</v>
      </c>
      <c r="CH589" s="4">
        <v>5.0700000000000002E-2</v>
      </c>
      <c r="CI589" s="4">
        <v>4.5100000000000001E-2</v>
      </c>
      <c r="CJ589" s="4">
        <v>-3.73E-2</v>
      </c>
      <c r="CK589" s="4">
        <v>-4.02E-2</v>
      </c>
      <c r="CL589" s="4">
        <v>-2.7300000000000001E-2</v>
      </c>
      <c r="CM589" s="4">
        <v>-2.3199999999999998E-2</v>
      </c>
      <c r="CN589" s="4">
        <v>-3.9699999999999999E-2</v>
      </c>
      <c r="CO589" s="4">
        <v>-3.56E-2</v>
      </c>
      <c r="CP589" s="4">
        <v>-3.5499999999999997E-2</v>
      </c>
      <c r="CQ589" s="4">
        <v>-3.4000000000000002E-2</v>
      </c>
      <c r="CR589" s="4">
        <v>-8.0000000000000002E-3</v>
      </c>
      <c r="CS589" s="4">
        <v>-7.7999999999999996E-3</v>
      </c>
      <c r="CT589" s="4">
        <v>-9.9000000000000008E-3</v>
      </c>
      <c r="CU589" s="4">
        <v>-1.12E-2</v>
      </c>
      <c r="CV589" s="4">
        <v>-1.4999999999999999E-2</v>
      </c>
      <c r="CW589" s="4">
        <v>-1.9199999999999998E-2</v>
      </c>
      <c r="CX589" s="4">
        <v>-1.8800000000000001E-2</v>
      </c>
      <c r="CY589" s="4">
        <v>-3.7999999999999999E-2</v>
      </c>
      <c r="CZ589" s="4">
        <v>-4.9299999999999997E-2</v>
      </c>
      <c r="DA589" s="4">
        <v>-6.3200000000000006E-2</v>
      </c>
      <c r="DB589" s="4">
        <v>-7.3300000000000004E-2</v>
      </c>
      <c r="DC589" s="4">
        <v>-5.2299999999999999E-2</v>
      </c>
      <c r="DD589" s="4">
        <v>-3.5999999999999997E-2</v>
      </c>
      <c r="DE589" s="4">
        <v>-1.7999999999999999E-2</v>
      </c>
      <c r="DF589" s="4">
        <v>-3.4500000000000003E-2</v>
      </c>
      <c r="DG589" s="4">
        <v>-3.6299999999999999E-2</v>
      </c>
      <c r="DH589" s="4">
        <v>-4.3799999999999999E-2</v>
      </c>
      <c r="DI589" s="4">
        <v>-4.7800000000000002E-2</v>
      </c>
      <c r="DJ589" s="4">
        <v>-2.53E-2</v>
      </c>
      <c r="DK589" s="4">
        <v>-2.3900000000000001E-2</v>
      </c>
      <c r="DL589" s="4">
        <v>-0.02</v>
      </c>
      <c r="DM589" s="4">
        <v>-1.44E-2</v>
      </c>
      <c r="DN589" s="4">
        <v>-1.9599999999999999E-2</v>
      </c>
    </row>
    <row r="590" spans="1:118" x14ac:dyDescent="0.45">
      <c r="A590" s="2" t="s">
        <v>46</v>
      </c>
      <c r="B590" t="s">
        <v>61</v>
      </c>
      <c r="K590" s="4">
        <v>-0.34239999999999998</v>
      </c>
      <c r="L590" s="4">
        <v>-0.3523</v>
      </c>
      <c r="M590" s="4">
        <v>-0.33500000000000002</v>
      </c>
      <c r="N590" s="4">
        <v>-0.35049999999999998</v>
      </c>
      <c r="O590" s="4">
        <v>-0.35920000000000002</v>
      </c>
      <c r="P590" s="4">
        <v>-0.36170000000000002</v>
      </c>
      <c r="Q590" s="4">
        <v>-0.36149999999999999</v>
      </c>
      <c r="R590" s="4">
        <v>-2.2700000000000001E-2</v>
      </c>
      <c r="S590" s="4">
        <v>-2.6800000000000001E-2</v>
      </c>
      <c r="T590" s="4">
        <v>-4.48E-2</v>
      </c>
      <c r="U590" s="4">
        <v>-4.5999999999999999E-2</v>
      </c>
      <c r="V590" s="4">
        <v>-0.05</v>
      </c>
      <c r="W590" s="4">
        <v>-5.11E-2</v>
      </c>
      <c r="X590" s="4">
        <v>-3.2899999999999999E-2</v>
      </c>
      <c r="Y590" s="4">
        <v>-3.1300000000000001E-2</v>
      </c>
      <c r="Z590" s="4">
        <v>-2.52E-2</v>
      </c>
      <c r="AA590" s="4">
        <v>-1.7299999999999999E-2</v>
      </c>
      <c r="AB590" s="4">
        <v>-1.26E-2</v>
      </c>
      <c r="AC590" s="4">
        <v>-1.46E-2</v>
      </c>
      <c r="AD590" s="4">
        <v>-1.4200000000000001E-2</v>
      </c>
      <c r="AE590" s="4">
        <v>-1.8100000000000002E-2</v>
      </c>
      <c r="AF590" s="4">
        <v>-1.7999999999999999E-2</v>
      </c>
      <c r="AG590" s="4">
        <v>-2.1899999999999999E-2</v>
      </c>
      <c r="AH590" s="4">
        <v>-1.7600000000000001E-2</v>
      </c>
      <c r="AI590" s="4">
        <v>-1.29E-2</v>
      </c>
      <c r="AJ590" s="4">
        <v>-0.38009999999999999</v>
      </c>
      <c r="AK590" s="4">
        <v>-0.39779999999999999</v>
      </c>
      <c r="AL590" s="4">
        <v>-0.39739999999999998</v>
      </c>
      <c r="AM590" s="4">
        <v>-0.39910000000000001</v>
      </c>
      <c r="AN590" s="4">
        <v>-2.9899999999999999E-2</v>
      </c>
      <c r="AO590" s="4">
        <v>-7.6E-3</v>
      </c>
      <c r="AP590" s="4">
        <v>-2.3999999999999998E-3</v>
      </c>
      <c r="AQ590" s="4">
        <v>-1.5299999999999999E-2</v>
      </c>
      <c r="AR590" s="4">
        <v>-1.4E-2</v>
      </c>
      <c r="AS590" s="4">
        <v>-2.1899999999999999E-2</v>
      </c>
      <c r="AT590" s="4">
        <v>-3.09E-2</v>
      </c>
      <c r="AU590" s="4">
        <v>-1.8599999999999998E-2</v>
      </c>
      <c r="AV590" s="4">
        <v>-8.2000000000000007E-3</v>
      </c>
      <c r="AW590" s="4">
        <v>5.4999999999999997E-3</v>
      </c>
      <c r="AX590" s="4">
        <v>1.77E-2</v>
      </c>
      <c r="AY590" s="4">
        <v>1.72E-2</v>
      </c>
      <c r="AZ590" s="4">
        <v>1.8499999999999999E-2</v>
      </c>
      <c r="BA590" s="4">
        <v>1.7500000000000002E-2</v>
      </c>
      <c r="BB590" s="4">
        <v>1.24E-2</v>
      </c>
      <c r="BC590" s="4">
        <v>1.4800000000000001E-2</v>
      </c>
      <c r="BD590" s="4">
        <v>2.2800000000000001E-2</v>
      </c>
      <c r="BE590" s="4">
        <v>2.76E-2</v>
      </c>
      <c r="BF590" s="4">
        <v>2.63E-2</v>
      </c>
      <c r="BG590" s="4">
        <v>0.03</v>
      </c>
      <c r="BH590" s="4">
        <v>2.9399999999999999E-2</v>
      </c>
      <c r="BI590" s="4">
        <v>3.6200000000000003E-2</v>
      </c>
      <c r="BJ590" s="4">
        <v>3.2599999999999997E-2</v>
      </c>
      <c r="BK590" s="4">
        <v>2.8500000000000001E-2</v>
      </c>
      <c r="BL590" s="4">
        <v>3.0499999999999999E-2</v>
      </c>
      <c r="BM590" s="4">
        <v>3.1399999999999997E-2</v>
      </c>
      <c r="BN590" s="4">
        <v>3.7499999999999999E-2</v>
      </c>
      <c r="BO590" s="4">
        <v>3.4700000000000002E-2</v>
      </c>
      <c r="BP590" s="4">
        <v>3.56E-2</v>
      </c>
      <c r="BQ590" s="4">
        <v>3.6200000000000003E-2</v>
      </c>
      <c r="BR590" s="4">
        <v>3.2800000000000003E-2</v>
      </c>
      <c r="BS590" s="4">
        <v>3.1600000000000003E-2</v>
      </c>
      <c r="BT590" s="4">
        <v>0.03</v>
      </c>
      <c r="BU590" s="4">
        <v>2.6700000000000002E-2</v>
      </c>
      <c r="BV590" s="4">
        <v>2.35E-2</v>
      </c>
      <c r="BW590" s="4">
        <v>7.9000000000000008E-3</v>
      </c>
      <c r="BX590" s="4">
        <v>3.0000000000000001E-3</v>
      </c>
      <c r="BY590" s="4">
        <v>7.4999999999999997E-3</v>
      </c>
      <c r="BZ590" s="4">
        <v>7.7999999999999996E-3</v>
      </c>
      <c r="CA590" s="4">
        <v>7.3000000000000001E-3</v>
      </c>
      <c r="CB590" s="4">
        <v>7.9000000000000008E-3</v>
      </c>
      <c r="CC590" s="4">
        <v>-3.3E-3</v>
      </c>
      <c r="CD590" s="4">
        <v>-1.38E-2</v>
      </c>
      <c r="CE590" s="4">
        <v>-4.4000000000000003E-3</v>
      </c>
      <c r="CF590" s="4">
        <v>7.3499999999999996E-2</v>
      </c>
      <c r="CG590" s="4">
        <v>7.9899999999999999E-2</v>
      </c>
      <c r="CH590" s="4">
        <v>8.4699999999999998E-2</v>
      </c>
      <c r="CI590" s="4">
        <v>7.6100000000000001E-2</v>
      </c>
      <c r="CJ590" s="4">
        <v>-6.3E-3</v>
      </c>
      <c r="CK590" s="4">
        <v>-5.1999999999999998E-3</v>
      </c>
      <c r="CL590" s="4">
        <v>6.7000000000000002E-3</v>
      </c>
      <c r="CM590" s="4">
        <v>8.8000000000000005E-3</v>
      </c>
      <c r="CN590" s="4">
        <v>-4.7000000000000002E-3</v>
      </c>
      <c r="CO590" s="4">
        <v>5.4000000000000003E-3</v>
      </c>
      <c r="CP590" s="4">
        <v>4.4999999999999997E-3</v>
      </c>
      <c r="CQ590" s="4">
        <v>8.0000000000000002E-3</v>
      </c>
      <c r="CR590" s="4">
        <v>3.4000000000000002E-2</v>
      </c>
      <c r="CS590" s="4">
        <v>2.92E-2</v>
      </c>
      <c r="CT590" s="4">
        <v>2.9100000000000001E-2</v>
      </c>
      <c r="CU590" s="4">
        <v>2.7799999999999998E-2</v>
      </c>
      <c r="CV590" s="4">
        <v>2.3E-2</v>
      </c>
      <c r="CW590" s="4">
        <v>2.18E-2</v>
      </c>
      <c r="CX590" s="4">
        <v>2.3199999999999998E-2</v>
      </c>
      <c r="CY590" s="4">
        <v>4.0000000000000001E-3</v>
      </c>
      <c r="CZ590" s="4">
        <v>-9.2999999999999992E-3</v>
      </c>
      <c r="DA590" s="4">
        <v>-2.12E-2</v>
      </c>
      <c r="DB590" s="4">
        <v>-3.0300000000000001E-2</v>
      </c>
      <c r="DC590" s="4">
        <v>-8.3000000000000001E-3</v>
      </c>
      <c r="DD590" s="4">
        <v>1.2E-2</v>
      </c>
      <c r="DE590" s="4">
        <v>0.02</v>
      </c>
      <c r="DF590" s="4">
        <v>1.35E-2</v>
      </c>
      <c r="DG590" s="4">
        <v>9.7000000000000003E-3</v>
      </c>
      <c r="DH590" s="4">
        <v>-8.0000000000000004E-4</v>
      </c>
      <c r="DI590" s="4">
        <v>-1.8E-3</v>
      </c>
      <c r="DJ590" s="4">
        <v>2.1700000000000001E-2</v>
      </c>
      <c r="DK590" s="4">
        <v>2.41E-2</v>
      </c>
      <c r="DL590" s="4">
        <v>2.8000000000000001E-2</v>
      </c>
      <c r="DM590" s="4">
        <v>3.8600000000000002E-2</v>
      </c>
      <c r="DN590" s="4">
        <v>2.8500000000000001E-2</v>
      </c>
    </row>
    <row r="591" spans="1:118" s="7" customFormat="1" x14ac:dyDescent="0.4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row>
    <row r="593" spans="1:118" x14ac:dyDescent="0.4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row>
    <row r="594" spans="1:118" x14ac:dyDescent="0.45">
      <c r="CA594" s="8"/>
      <c r="CB594" s="8"/>
      <c r="CC594" s="8"/>
      <c r="CD594" s="8"/>
    </row>
    <row r="595" spans="1:118" x14ac:dyDescent="0.45">
      <c r="D595" s="8"/>
      <c r="E595" s="8"/>
    </row>
    <row r="597" spans="1:118" x14ac:dyDescent="0.45">
      <c r="CB597" s="8"/>
    </row>
    <row r="598" spans="1:118" x14ac:dyDescent="0.45">
      <c r="CB59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5CA4-0775-4988-97D1-D06DE9EE8985}">
  <dimension ref="A1:CW40"/>
  <sheetViews>
    <sheetView workbookViewId="0">
      <pane ySplit="1" topLeftCell="A2" activePane="bottomLeft" state="frozen"/>
      <selection pane="bottomLeft" activeCell="A2" sqref="A2:A20"/>
    </sheetView>
  </sheetViews>
  <sheetFormatPr defaultRowHeight="14.25" x14ac:dyDescent="0.45"/>
  <cols>
    <col min="1" max="1" width="6.3984375" bestFit="1" customWidth="1"/>
    <col min="2" max="2" width="22.265625" bestFit="1" customWidth="1"/>
    <col min="3" max="101" width="10.3984375" bestFit="1" customWidth="1"/>
  </cols>
  <sheetData>
    <row r="1" spans="1:101" x14ac:dyDescent="0.45">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
        <v>41912</v>
      </c>
      <c r="BK1" s="1">
        <v>42004</v>
      </c>
      <c r="BL1" s="1">
        <v>42094</v>
      </c>
      <c r="BM1" s="1">
        <v>42185</v>
      </c>
      <c r="BN1" s="1">
        <v>42277</v>
      </c>
      <c r="BO1" s="1">
        <v>42369</v>
      </c>
      <c r="BP1" s="1">
        <v>42460</v>
      </c>
      <c r="BQ1" s="1">
        <v>42551</v>
      </c>
      <c r="BR1" s="1">
        <v>42643</v>
      </c>
      <c r="BS1" s="1">
        <v>42735</v>
      </c>
      <c r="BT1" s="1">
        <v>42825</v>
      </c>
      <c r="BU1" s="1">
        <v>42916</v>
      </c>
      <c r="BV1" s="1">
        <v>43008</v>
      </c>
      <c r="BW1" s="1">
        <v>43100</v>
      </c>
      <c r="BX1" s="1">
        <v>43190</v>
      </c>
      <c r="BY1" s="1">
        <v>43281</v>
      </c>
      <c r="BZ1" s="1">
        <v>43373</v>
      </c>
      <c r="CA1" s="1">
        <v>43465</v>
      </c>
      <c r="CB1" s="1">
        <v>43555</v>
      </c>
      <c r="CC1" s="1">
        <v>43646</v>
      </c>
      <c r="CD1" s="1">
        <v>43738</v>
      </c>
      <c r="CE1" s="1">
        <v>43830</v>
      </c>
      <c r="CF1" s="1">
        <v>43921</v>
      </c>
      <c r="CG1" s="1">
        <v>44012</v>
      </c>
      <c r="CH1" s="1">
        <v>44104</v>
      </c>
      <c r="CI1" s="1">
        <v>44196</v>
      </c>
      <c r="CJ1" s="1">
        <v>44286</v>
      </c>
      <c r="CK1" s="1">
        <v>44377</v>
      </c>
      <c r="CL1" s="1">
        <v>44469</v>
      </c>
      <c r="CM1" s="1">
        <v>44561</v>
      </c>
      <c r="CN1" s="1">
        <v>44651</v>
      </c>
      <c r="CO1" s="1">
        <v>44742</v>
      </c>
      <c r="CP1" s="1">
        <v>44834</v>
      </c>
      <c r="CQ1" s="1">
        <v>44926</v>
      </c>
      <c r="CR1" s="1">
        <v>45016</v>
      </c>
      <c r="CS1" s="1">
        <v>45107</v>
      </c>
      <c r="CT1" s="1">
        <v>45199</v>
      </c>
      <c r="CU1" s="1">
        <v>45291</v>
      </c>
      <c r="CV1" s="1">
        <v>45382</v>
      </c>
      <c r="CW1" s="1">
        <v>45473</v>
      </c>
    </row>
    <row r="2" spans="1:101" x14ac:dyDescent="0.45">
      <c r="A2" s="2" t="s">
        <v>0</v>
      </c>
      <c r="B2" t="s">
        <v>1</v>
      </c>
      <c r="C2" t="s">
        <v>68</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c r="CM2" t="s">
        <v>2</v>
      </c>
      <c r="CN2" t="s">
        <v>2</v>
      </c>
      <c r="CO2" t="s">
        <v>2</v>
      </c>
      <c r="CP2" t="s">
        <v>2</v>
      </c>
      <c r="CQ2" t="s">
        <v>2</v>
      </c>
      <c r="CR2" t="s">
        <v>2</v>
      </c>
      <c r="CS2" t="s">
        <v>2</v>
      </c>
      <c r="CT2" t="s">
        <v>2</v>
      </c>
      <c r="CU2" t="s">
        <v>2</v>
      </c>
      <c r="CV2" t="s">
        <v>2</v>
      </c>
      <c r="CW2" t="s">
        <v>2</v>
      </c>
    </row>
    <row r="3" spans="1:101" x14ac:dyDescent="0.45">
      <c r="A3" s="3" t="s">
        <v>3</v>
      </c>
      <c r="B3" t="s">
        <v>1</v>
      </c>
      <c r="C3" t="s">
        <v>4</v>
      </c>
      <c r="D3" t="s">
        <v>4</v>
      </c>
      <c r="E3" t="s">
        <v>4</v>
      </c>
      <c r="F3" t="s">
        <v>4</v>
      </c>
      <c r="G3" t="s">
        <v>4</v>
      </c>
      <c r="H3" t="s">
        <v>4</v>
      </c>
      <c r="I3" t="s">
        <v>4</v>
      </c>
      <c r="J3" t="s">
        <v>4</v>
      </c>
      <c r="K3" t="s">
        <v>4</v>
      </c>
      <c r="L3" t="s">
        <v>4</v>
      </c>
      <c r="M3" t="s">
        <v>4</v>
      </c>
      <c r="N3" t="s">
        <v>4</v>
      </c>
      <c r="O3" t="s">
        <v>4</v>
      </c>
      <c r="P3" t="s">
        <v>4</v>
      </c>
      <c r="Q3" t="s">
        <v>4</v>
      </c>
      <c r="R3" t="s">
        <v>4</v>
      </c>
      <c r="S3" t="s">
        <v>4</v>
      </c>
      <c r="T3" t="s">
        <v>4</v>
      </c>
      <c r="U3" t="s">
        <v>4</v>
      </c>
      <c r="V3" t="s">
        <v>4</v>
      </c>
      <c r="W3" t="s">
        <v>4</v>
      </c>
      <c r="X3" t="s">
        <v>4</v>
      </c>
      <c r="Y3" t="s">
        <v>4</v>
      </c>
      <c r="Z3" t="s">
        <v>4</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6</v>
      </c>
      <c r="CI3" t="s">
        <v>6</v>
      </c>
      <c r="CJ3" t="s">
        <v>6</v>
      </c>
      <c r="CK3" t="s">
        <v>6</v>
      </c>
      <c r="CL3" t="s">
        <v>6</v>
      </c>
      <c r="CM3" t="s">
        <v>6</v>
      </c>
      <c r="CN3" t="s">
        <v>6</v>
      </c>
      <c r="CO3" t="s">
        <v>6</v>
      </c>
      <c r="CP3" t="s">
        <v>6</v>
      </c>
      <c r="CQ3" t="s">
        <v>6</v>
      </c>
      <c r="CR3" t="s">
        <v>6</v>
      </c>
      <c r="CS3" t="s">
        <v>6</v>
      </c>
      <c r="CT3" t="s">
        <v>7</v>
      </c>
      <c r="CU3" t="s">
        <v>7</v>
      </c>
      <c r="CV3" t="s">
        <v>7</v>
      </c>
      <c r="CW3" t="s">
        <v>7</v>
      </c>
    </row>
    <row r="4" spans="1:101" x14ac:dyDescent="0.45">
      <c r="A4" s="2" t="s">
        <v>8</v>
      </c>
      <c r="B4" t="s">
        <v>1</v>
      </c>
      <c r="C4" t="s">
        <v>4</v>
      </c>
      <c r="D4" t="s">
        <v>4</v>
      </c>
      <c r="E4" t="s">
        <v>4</v>
      </c>
      <c r="F4" t="s">
        <v>4</v>
      </c>
      <c r="G4" t="s">
        <v>4</v>
      </c>
      <c r="H4" t="s">
        <v>4</v>
      </c>
      <c r="I4" t="s">
        <v>4</v>
      </c>
      <c r="J4" t="s">
        <v>4</v>
      </c>
      <c r="K4" t="s">
        <v>4</v>
      </c>
      <c r="L4" t="s">
        <v>4</v>
      </c>
      <c r="M4" t="s">
        <v>4</v>
      </c>
      <c r="N4" t="s">
        <v>4</v>
      </c>
      <c r="O4" t="s">
        <v>4</v>
      </c>
      <c r="P4" t="s">
        <v>4</v>
      </c>
      <c r="Q4" t="s">
        <v>9</v>
      </c>
      <c r="R4" t="s">
        <v>9</v>
      </c>
      <c r="S4" t="s">
        <v>9</v>
      </c>
      <c r="T4" t="s">
        <v>9</v>
      </c>
      <c r="U4" t="s">
        <v>9</v>
      </c>
      <c r="V4" t="s">
        <v>9</v>
      </c>
      <c r="W4" t="s">
        <v>9</v>
      </c>
      <c r="X4" t="s">
        <v>9</v>
      </c>
      <c r="Y4" t="s">
        <v>9</v>
      </c>
      <c r="Z4" t="s">
        <v>9</v>
      </c>
      <c r="AA4" t="s">
        <v>9</v>
      </c>
      <c r="AB4" t="s">
        <v>9</v>
      </c>
      <c r="AC4" t="s">
        <v>9</v>
      </c>
      <c r="AD4" t="s">
        <v>9</v>
      </c>
      <c r="AE4" t="s">
        <v>9</v>
      </c>
      <c r="AF4" t="s">
        <v>9</v>
      </c>
      <c r="AG4" t="s">
        <v>9</v>
      </c>
      <c r="AH4" t="s">
        <v>9</v>
      </c>
      <c r="AI4" t="s">
        <v>9</v>
      </c>
      <c r="AJ4" t="s">
        <v>9</v>
      </c>
      <c r="AK4" t="s">
        <v>9</v>
      </c>
      <c r="AL4" t="s">
        <v>9</v>
      </c>
      <c r="AM4" t="s">
        <v>9</v>
      </c>
      <c r="AN4" t="s">
        <v>9</v>
      </c>
      <c r="AO4" t="s">
        <v>9</v>
      </c>
      <c r="AP4" t="s">
        <v>9</v>
      </c>
      <c r="AQ4" t="s">
        <v>9</v>
      </c>
      <c r="AR4" t="s">
        <v>9</v>
      </c>
      <c r="AS4" t="s">
        <v>9</v>
      </c>
      <c r="AT4" t="s">
        <v>9</v>
      </c>
      <c r="AU4" t="s">
        <v>9</v>
      </c>
      <c r="AV4" t="s">
        <v>9</v>
      </c>
      <c r="AW4" t="s">
        <v>9</v>
      </c>
      <c r="AX4" t="s">
        <v>9</v>
      </c>
      <c r="AY4" t="s">
        <v>9</v>
      </c>
      <c r="AZ4" t="s">
        <v>9</v>
      </c>
      <c r="BA4" t="s">
        <v>9</v>
      </c>
      <c r="BB4" t="s">
        <v>9</v>
      </c>
      <c r="BC4" t="s">
        <v>9</v>
      </c>
      <c r="BD4" t="s">
        <v>9</v>
      </c>
      <c r="BE4" t="s">
        <v>9</v>
      </c>
      <c r="BF4" t="s">
        <v>9</v>
      </c>
      <c r="BG4" t="s">
        <v>9</v>
      </c>
      <c r="BH4" t="s">
        <v>9</v>
      </c>
      <c r="BI4" t="s">
        <v>9</v>
      </c>
      <c r="BJ4" t="s">
        <v>9</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row>
    <row r="5" spans="1:101" x14ac:dyDescent="0.45">
      <c r="A5" s="3" t="s">
        <v>10</v>
      </c>
      <c r="B5" t="s">
        <v>1</v>
      </c>
      <c r="C5" t="s">
        <v>9</v>
      </c>
      <c r="D5" t="s">
        <v>9</v>
      </c>
      <c r="E5" t="s">
        <v>9</v>
      </c>
      <c r="F5" t="s">
        <v>9</v>
      </c>
      <c r="G5" t="s">
        <v>9</v>
      </c>
      <c r="H5" t="s">
        <v>9</v>
      </c>
      <c r="I5" t="s">
        <v>9</v>
      </c>
      <c r="J5" t="s">
        <v>9</v>
      </c>
      <c r="K5" t="s">
        <v>9</v>
      </c>
      <c r="L5" t="s">
        <v>9</v>
      </c>
      <c r="M5" t="s">
        <v>9</v>
      </c>
      <c r="N5" t="s">
        <v>9</v>
      </c>
      <c r="O5" t="s">
        <v>9</v>
      </c>
      <c r="P5" t="s">
        <v>9</v>
      </c>
      <c r="Q5" t="s">
        <v>9</v>
      </c>
      <c r="R5" t="s">
        <v>9</v>
      </c>
      <c r="S5" t="s">
        <v>9</v>
      </c>
      <c r="T5" t="s">
        <v>9</v>
      </c>
      <c r="U5" t="s">
        <v>9</v>
      </c>
      <c r="V5" t="s">
        <v>9</v>
      </c>
      <c r="W5" t="s">
        <v>9</v>
      </c>
      <c r="X5" t="s">
        <v>9</v>
      </c>
      <c r="Y5" t="s">
        <v>9</v>
      </c>
      <c r="Z5" t="s">
        <v>9</v>
      </c>
      <c r="AA5" t="s">
        <v>9</v>
      </c>
      <c r="AB5" t="s">
        <v>9</v>
      </c>
      <c r="AC5" t="s">
        <v>9</v>
      </c>
      <c r="AD5" t="s">
        <v>9</v>
      </c>
      <c r="AE5" t="s">
        <v>9</v>
      </c>
      <c r="AF5" t="s">
        <v>9</v>
      </c>
      <c r="AG5" t="s">
        <v>9</v>
      </c>
      <c r="AH5" t="s">
        <v>9</v>
      </c>
      <c r="AI5" t="s">
        <v>9</v>
      </c>
      <c r="AJ5" t="s">
        <v>9</v>
      </c>
      <c r="AK5" t="s">
        <v>9</v>
      </c>
      <c r="AL5" t="s">
        <v>4</v>
      </c>
      <c r="AM5" t="s">
        <v>11</v>
      </c>
      <c r="AN5" t="s">
        <v>11</v>
      </c>
      <c r="AO5" t="s">
        <v>11</v>
      </c>
      <c r="AP5" t="s">
        <v>11</v>
      </c>
      <c r="AQ5" t="s">
        <v>11</v>
      </c>
      <c r="AR5" t="s">
        <v>11</v>
      </c>
      <c r="AS5" t="s">
        <v>11</v>
      </c>
      <c r="AT5" t="s">
        <v>11</v>
      </c>
      <c r="AU5" t="s">
        <v>11</v>
      </c>
      <c r="AV5" t="s">
        <v>11</v>
      </c>
      <c r="AW5" t="s">
        <v>11</v>
      </c>
      <c r="AX5" t="s">
        <v>11</v>
      </c>
      <c r="AY5" t="s">
        <v>11</v>
      </c>
      <c r="AZ5" t="s">
        <v>11</v>
      </c>
      <c r="BA5" t="s">
        <v>11</v>
      </c>
      <c r="BB5" t="s">
        <v>11</v>
      </c>
      <c r="BC5" t="s">
        <v>11</v>
      </c>
      <c r="BD5" t="s">
        <v>11</v>
      </c>
      <c r="BE5" t="s">
        <v>11</v>
      </c>
      <c r="BF5" t="s">
        <v>11</v>
      </c>
      <c r="BG5" t="s">
        <v>11</v>
      </c>
      <c r="BH5" t="s">
        <v>11</v>
      </c>
      <c r="BI5" t="s">
        <v>11</v>
      </c>
      <c r="BJ5" t="s">
        <v>11</v>
      </c>
      <c r="BK5" t="s">
        <v>11</v>
      </c>
      <c r="BL5" t="s">
        <v>11</v>
      </c>
      <c r="BM5" t="s">
        <v>11</v>
      </c>
      <c r="BN5" t="s">
        <v>11</v>
      </c>
      <c r="BO5" t="s">
        <v>11</v>
      </c>
      <c r="BP5" t="s">
        <v>11</v>
      </c>
      <c r="BQ5" t="s">
        <v>11</v>
      </c>
      <c r="BR5" t="s">
        <v>11</v>
      </c>
      <c r="BS5" t="s">
        <v>11</v>
      </c>
      <c r="BT5" t="s">
        <v>11</v>
      </c>
      <c r="BU5" t="s">
        <v>11</v>
      </c>
      <c r="BV5" t="s">
        <v>11</v>
      </c>
      <c r="BW5" t="s">
        <v>11</v>
      </c>
      <c r="BX5" t="s">
        <v>11</v>
      </c>
      <c r="BY5" t="s">
        <v>11</v>
      </c>
      <c r="BZ5" t="s">
        <v>11</v>
      </c>
      <c r="CA5" t="s">
        <v>11</v>
      </c>
      <c r="CB5" t="s">
        <v>11</v>
      </c>
      <c r="CC5" t="s">
        <v>11</v>
      </c>
      <c r="CD5" t="s">
        <v>11</v>
      </c>
      <c r="CE5" t="s">
        <v>11</v>
      </c>
      <c r="CF5" t="s">
        <v>11</v>
      </c>
      <c r="CG5" t="s">
        <v>11</v>
      </c>
      <c r="CH5" t="s">
        <v>11</v>
      </c>
      <c r="CI5" t="s">
        <v>11</v>
      </c>
      <c r="CJ5" t="s">
        <v>11</v>
      </c>
      <c r="CK5" t="s">
        <v>11</v>
      </c>
      <c r="CL5" t="s">
        <v>11</v>
      </c>
      <c r="CM5" t="s">
        <v>11</v>
      </c>
      <c r="CN5" t="s">
        <v>11</v>
      </c>
      <c r="CO5" t="s">
        <v>11</v>
      </c>
      <c r="CP5" t="s">
        <v>11</v>
      </c>
      <c r="CQ5" t="s">
        <v>11</v>
      </c>
      <c r="CR5" t="s">
        <v>11</v>
      </c>
      <c r="CS5" t="s">
        <v>11</v>
      </c>
      <c r="CT5" t="s">
        <v>11</v>
      </c>
      <c r="CU5" t="s">
        <v>11</v>
      </c>
      <c r="CV5" t="s">
        <v>11</v>
      </c>
      <c r="CW5" t="s">
        <v>11</v>
      </c>
    </row>
    <row r="6" spans="1:101" x14ac:dyDescent="0.45">
      <c r="A6" s="2" t="s">
        <v>12</v>
      </c>
      <c r="B6" t="s">
        <v>1</v>
      </c>
      <c r="C6" t="s">
        <v>68</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c r="BH6" t="s">
        <v>68</v>
      </c>
      <c r="BI6" t="s">
        <v>68</v>
      </c>
      <c r="BJ6" t="s">
        <v>68</v>
      </c>
      <c r="BK6" t="s">
        <v>68</v>
      </c>
      <c r="BL6" t="s">
        <v>68</v>
      </c>
      <c r="BM6" t="s">
        <v>68</v>
      </c>
      <c r="BN6" t="s">
        <v>68</v>
      </c>
      <c r="BO6" t="s">
        <v>68</v>
      </c>
      <c r="BP6" t="s">
        <v>68</v>
      </c>
      <c r="BQ6" t="s">
        <v>68</v>
      </c>
      <c r="BR6" t="s">
        <v>68</v>
      </c>
      <c r="BS6" t="s">
        <v>68</v>
      </c>
      <c r="BT6" t="s">
        <v>68</v>
      </c>
      <c r="BU6" t="s">
        <v>68</v>
      </c>
      <c r="BV6" t="s">
        <v>68</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5</v>
      </c>
      <c r="CN6" t="s">
        <v>5</v>
      </c>
      <c r="CO6" t="s">
        <v>5</v>
      </c>
      <c r="CP6" t="s">
        <v>5</v>
      </c>
      <c r="CQ6" t="s">
        <v>5</v>
      </c>
      <c r="CR6" t="s">
        <v>5</v>
      </c>
      <c r="CS6" t="s">
        <v>5</v>
      </c>
      <c r="CT6" t="s">
        <v>5</v>
      </c>
      <c r="CU6" t="s">
        <v>5</v>
      </c>
      <c r="CV6" t="s">
        <v>5</v>
      </c>
      <c r="CW6" t="s">
        <v>5</v>
      </c>
    </row>
    <row r="7" spans="1:101" x14ac:dyDescent="0.45">
      <c r="A7" s="3" t="s">
        <v>13</v>
      </c>
      <c r="B7" t="s">
        <v>1</v>
      </c>
      <c r="C7" t="s">
        <v>68</v>
      </c>
      <c r="D7" t="s">
        <v>68</v>
      </c>
      <c r="E7" t="s">
        <v>68</v>
      </c>
      <c r="F7" t="s">
        <v>68</v>
      </c>
      <c r="G7" t="s">
        <v>68</v>
      </c>
      <c r="H7" t="s">
        <v>68</v>
      </c>
      <c r="I7" t="s">
        <v>68</v>
      </c>
      <c r="J7" t="s">
        <v>68</v>
      </c>
      <c r="K7" t="s">
        <v>9</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11</v>
      </c>
      <c r="AV7" t="s">
        <v>11</v>
      </c>
      <c r="AW7" t="s">
        <v>11</v>
      </c>
      <c r="AX7" t="s">
        <v>11</v>
      </c>
      <c r="AY7" t="s">
        <v>11</v>
      </c>
      <c r="AZ7" t="s">
        <v>11</v>
      </c>
      <c r="BA7" t="s">
        <v>11</v>
      </c>
      <c r="BB7" t="s">
        <v>11</v>
      </c>
      <c r="BC7" t="s">
        <v>11</v>
      </c>
      <c r="BD7" t="s">
        <v>11</v>
      </c>
      <c r="BE7" t="s">
        <v>11</v>
      </c>
      <c r="BF7" t="s">
        <v>11</v>
      </c>
      <c r="BG7" t="s">
        <v>11</v>
      </c>
      <c r="BH7" t="s">
        <v>11</v>
      </c>
      <c r="BI7" t="s">
        <v>11</v>
      </c>
      <c r="BJ7" t="s">
        <v>11</v>
      </c>
      <c r="BK7" t="s">
        <v>11</v>
      </c>
      <c r="BL7" t="s">
        <v>11</v>
      </c>
      <c r="BM7" t="s">
        <v>11</v>
      </c>
      <c r="BN7" t="s">
        <v>11</v>
      </c>
      <c r="BO7" t="s">
        <v>11</v>
      </c>
      <c r="BP7" t="s">
        <v>11</v>
      </c>
      <c r="BQ7" t="s">
        <v>11</v>
      </c>
      <c r="BR7" t="s">
        <v>11</v>
      </c>
      <c r="BS7" t="s">
        <v>11</v>
      </c>
      <c r="BT7" t="s">
        <v>11</v>
      </c>
      <c r="BU7" t="s">
        <v>11</v>
      </c>
      <c r="BV7" t="s">
        <v>11</v>
      </c>
      <c r="BW7" t="s">
        <v>11</v>
      </c>
      <c r="BX7" t="s">
        <v>11</v>
      </c>
      <c r="BY7" t="s">
        <v>11</v>
      </c>
      <c r="BZ7" t="s">
        <v>11</v>
      </c>
      <c r="CA7" t="s">
        <v>11</v>
      </c>
      <c r="CB7" t="s">
        <v>11</v>
      </c>
      <c r="CC7" t="s">
        <v>11</v>
      </c>
      <c r="CD7" t="s">
        <v>11</v>
      </c>
      <c r="CE7" t="s">
        <v>11</v>
      </c>
      <c r="CF7" t="s">
        <v>11</v>
      </c>
      <c r="CG7" t="s">
        <v>11</v>
      </c>
      <c r="CH7" t="s">
        <v>11</v>
      </c>
      <c r="CI7" t="s">
        <v>11</v>
      </c>
      <c r="CJ7" t="s">
        <v>11</v>
      </c>
      <c r="CK7" t="s">
        <v>11</v>
      </c>
      <c r="CL7" t="s">
        <v>11</v>
      </c>
      <c r="CM7" t="s">
        <v>11</v>
      </c>
      <c r="CN7" t="s">
        <v>11</v>
      </c>
      <c r="CO7" t="s">
        <v>11</v>
      </c>
      <c r="CP7" t="s">
        <v>11</v>
      </c>
      <c r="CQ7" t="s">
        <v>11</v>
      </c>
      <c r="CR7" t="s">
        <v>11</v>
      </c>
      <c r="CS7" t="s">
        <v>11</v>
      </c>
      <c r="CT7" t="s">
        <v>11</v>
      </c>
      <c r="CU7" t="s">
        <v>11</v>
      </c>
      <c r="CV7" t="s">
        <v>11</v>
      </c>
      <c r="CW7" t="s">
        <v>11</v>
      </c>
    </row>
    <row r="8" spans="1:101" x14ac:dyDescent="0.45">
      <c r="A8" s="2" t="s">
        <v>14</v>
      </c>
      <c r="B8" t="s">
        <v>1</v>
      </c>
      <c r="C8" t="s">
        <v>11</v>
      </c>
      <c r="D8" t="s">
        <v>11</v>
      </c>
      <c r="E8" t="s">
        <v>11</v>
      </c>
      <c r="F8" t="s">
        <v>11</v>
      </c>
      <c r="G8" t="s">
        <v>11</v>
      </c>
      <c r="H8" t="s">
        <v>11</v>
      </c>
      <c r="I8" t="s">
        <v>11</v>
      </c>
      <c r="J8" t="s">
        <v>11</v>
      </c>
      <c r="K8" t="s">
        <v>11</v>
      </c>
      <c r="L8" t="s">
        <v>11</v>
      </c>
      <c r="M8" t="s">
        <v>11</v>
      </c>
      <c r="N8" t="s">
        <v>11</v>
      </c>
      <c r="O8" t="s">
        <v>11</v>
      </c>
      <c r="P8" t="s">
        <v>11</v>
      </c>
      <c r="Q8" t="s">
        <v>11</v>
      </c>
      <c r="R8" t="s">
        <v>11</v>
      </c>
      <c r="S8" t="s">
        <v>11</v>
      </c>
      <c r="T8" t="s">
        <v>11</v>
      </c>
      <c r="U8" t="s">
        <v>11</v>
      </c>
      <c r="V8" t="s">
        <v>11</v>
      </c>
      <c r="W8" t="s">
        <v>11</v>
      </c>
      <c r="X8" t="s">
        <v>11</v>
      </c>
      <c r="Y8" t="s">
        <v>11</v>
      </c>
      <c r="Z8" t="s">
        <v>11</v>
      </c>
      <c r="AA8" t="s">
        <v>11</v>
      </c>
      <c r="AB8" t="s">
        <v>11</v>
      </c>
      <c r="AC8" t="s">
        <v>11</v>
      </c>
      <c r="AD8" t="s">
        <v>11</v>
      </c>
      <c r="AE8" t="s">
        <v>11</v>
      </c>
      <c r="AF8" t="s">
        <v>11</v>
      </c>
      <c r="AG8" t="s">
        <v>11</v>
      </c>
      <c r="AH8" t="s">
        <v>11</v>
      </c>
      <c r="AI8" t="s">
        <v>11</v>
      </c>
      <c r="AJ8" t="s">
        <v>11</v>
      </c>
      <c r="AK8" t="s">
        <v>11</v>
      </c>
      <c r="AL8" t="s">
        <v>11</v>
      </c>
      <c r="AM8" t="s">
        <v>11</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6</v>
      </c>
      <c r="BF8" t="s">
        <v>6</v>
      </c>
      <c r="BG8" t="s">
        <v>6</v>
      </c>
      <c r="BH8" t="s">
        <v>6</v>
      </c>
      <c r="BI8" t="s">
        <v>6</v>
      </c>
      <c r="BJ8" t="s">
        <v>6</v>
      </c>
      <c r="BK8" t="s">
        <v>6</v>
      </c>
      <c r="BL8" t="s">
        <v>6</v>
      </c>
      <c r="BM8" t="s">
        <v>6</v>
      </c>
      <c r="BN8" t="s">
        <v>6</v>
      </c>
      <c r="BO8" t="s">
        <v>6</v>
      </c>
      <c r="BP8" t="s">
        <v>6</v>
      </c>
      <c r="BQ8" t="s">
        <v>6</v>
      </c>
      <c r="BR8" t="s">
        <v>6</v>
      </c>
      <c r="BS8" t="s">
        <v>6</v>
      </c>
      <c r="BT8" t="s">
        <v>6</v>
      </c>
      <c r="BU8" t="s">
        <v>6</v>
      </c>
      <c r="BV8" t="s">
        <v>6</v>
      </c>
      <c r="BW8" t="s">
        <v>6</v>
      </c>
      <c r="BX8" t="s">
        <v>6</v>
      </c>
      <c r="BY8" t="s">
        <v>6</v>
      </c>
      <c r="BZ8" t="s">
        <v>6</v>
      </c>
      <c r="CA8" t="s">
        <v>6</v>
      </c>
      <c r="CB8" t="s">
        <v>6</v>
      </c>
      <c r="CC8" t="s">
        <v>6</v>
      </c>
      <c r="CD8" t="s">
        <v>11</v>
      </c>
      <c r="CE8" t="s">
        <v>11</v>
      </c>
      <c r="CF8" t="s">
        <v>11</v>
      </c>
      <c r="CG8" t="s">
        <v>11</v>
      </c>
      <c r="CH8" t="s">
        <v>11</v>
      </c>
      <c r="CI8" t="s">
        <v>11</v>
      </c>
      <c r="CJ8" t="s">
        <v>11</v>
      </c>
      <c r="CK8" t="s">
        <v>11</v>
      </c>
      <c r="CL8" t="s">
        <v>11</v>
      </c>
      <c r="CM8" t="s">
        <v>11</v>
      </c>
      <c r="CN8" t="s">
        <v>11</v>
      </c>
      <c r="CO8" t="s">
        <v>11</v>
      </c>
      <c r="CP8" t="s">
        <v>11</v>
      </c>
      <c r="CQ8" t="s">
        <v>11</v>
      </c>
      <c r="CR8" t="s">
        <v>11</v>
      </c>
      <c r="CS8" t="s">
        <v>11</v>
      </c>
      <c r="CT8" t="s">
        <v>11</v>
      </c>
      <c r="CU8" t="s">
        <v>11</v>
      </c>
      <c r="CV8" t="s">
        <v>11</v>
      </c>
      <c r="CW8" t="s">
        <v>11</v>
      </c>
    </row>
    <row r="9" spans="1:101" x14ac:dyDescent="0.45">
      <c r="A9" s="3" t="s">
        <v>15</v>
      </c>
      <c r="B9" t="s">
        <v>1</v>
      </c>
      <c r="C9" t="s">
        <v>9</v>
      </c>
      <c r="D9" t="s">
        <v>9</v>
      </c>
      <c r="E9" t="s">
        <v>9</v>
      </c>
      <c r="F9" t="s">
        <v>9</v>
      </c>
      <c r="G9" t="s">
        <v>4</v>
      </c>
      <c r="H9" t="s">
        <v>4</v>
      </c>
      <c r="I9" t="s">
        <v>4</v>
      </c>
      <c r="J9" t="s">
        <v>4</v>
      </c>
      <c r="K9" t="s">
        <v>4</v>
      </c>
      <c r="L9" t="s">
        <v>4</v>
      </c>
      <c r="M9" t="s">
        <v>4</v>
      </c>
      <c r="N9" t="s">
        <v>4</v>
      </c>
      <c r="O9" t="s">
        <v>4</v>
      </c>
      <c r="P9" t="s">
        <v>4</v>
      </c>
      <c r="Q9" t="s">
        <v>11</v>
      </c>
      <c r="R9" t="s">
        <v>11</v>
      </c>
      <c r="S9" t="s">
        <v>11</v>
      </c>
      <c r="T9" t="s">
        <v>11</v>
      </c>
      <c r="U9" t="s">
        <v>11</v>
      </c>
      <c r="V9" t="s">
        <v>11</v>
      </c>
      <c r="W9" t="s">
        <v>11</v>
      </c>
      <c r="X9" t="s">
        <v>11</v>
      </c>
      <c r="Y9" t="s">
        <v>11</v>
      </c>
      <c r="Z9" t="s">
        <v>11</v>
      </c>
      <c r="AA9" t="s">
        <v>11</v>
      </c>
      <c r="AB9" t="s">
        <v>11</v>
      </c>
      <c r="AC9" t="s">
        <v>11</v>
      </c>
      <c r="AD9" t="s">
        <v>11</v>
      </c>
      <c r="AE9" t="s">
        <v>11</v>
      </c>
      <c r="AF9" t="s">
        <v>11</v>
      </c>
      <c r="AG9" t="s">
        <v>11</v>
      </c>
      <c r="AH9" t="s">
        <v>11</v>
      </c>
      <c r="AI9" t="s">
        <v>11</v>
      </c>
      <c r="AJ9" t="s">
        <v>11</v>
      </c>
      <c r="AK9" t="s">
        <v>11</v>
      </c>
      <c r="AL9" t="s">
        <v>4</v>
      </c>
      <c r="AM9" t="s">
        <v>4</v>
      </c>
      <c r="AN9" t="s">
        <v>4</v>
      </c>
      <c r="AO9" t="s">
        <v>4</v>
      </c>
      <c r="AP9" t="s">
        <v>4</v>
      </c>
      <c r="AQ9" t="s">
        <v>4</v>
      </c>
      <c r="AR9" t="s">
        <v>4</v>
      </c>
      <c r="AS9" t="s">
        <v>4</v>
      </c>
      <c r="AT9" t="s">
        <v>4</v>
      </c>
      <c r="AU9" t="s">
        <v>4</v>
      </c>
      <c r="AV9" t="s">
        <v>4</v>
      </c>
      <c r="AW9" t="s">
        <v>4</v>
      </c>
      <c r="AX9" t="s">
        <v>4</v>
      </c>
      <c r="AY9" t="s">
        <v>4</v>
      </c>
      <c r="AZ9" t="s">
        <v>4</v>
      </c>
      <c r="BA9" t="s">
        <v>4</v>
      </c>
      <c r="BB9" t="s">
        <v>4</v>
      </c>
      <c r="BC9" t="s">
        <v>4</v>
      </c>
      <c r="BD9" t="s">
        <v>4</v>
      </c>
      <c r="BE9" t="s">
        <v>4</v>
      </c>
      <c r="BF9" t="s">
        <v>4</v>
      </c>
      <c r="BG9" t="s">
        <v>4</v>
      </c>
      <c r="BH9" t="s">
        <v>4</v>
      </c>
      <c r="BI9" t="s">
        <v>4</v>
      </c>
      <c r="BJ9" t="s">
        <v>4</v>
      </c>
      <c r="BK9" t="s">
        <v>4</v>
      </c>
      <c r="BL9" t="s">
        <v>4</v>
      </c>
      <c r="BM9" t="s">
        <v>4</v>
      </c>
      <c r="BN9" t="s">
        <v>4</v>
      </c>
      <c r="BO9" t="s">
        <v>4</v>
      </c>
      <c r="BP9" t="s">
        <v>4</v>
      </c>
      <c r="BQ9" t="s">
        <v>4</v>
      </c>
      <c r="BR9" t="s">
        <v>4</v>
      </c>
      <c r="BS9" t="s">
        <v>4</v>
      </c>
      <c r="BT9" t="s">
        <v>4</v>
      </c>
      <c r="BU9" t="s">
        <v>4</v>
      </c>
      <c r="BV9" t="s">
        <v>4</v>
      </c>
      <c r="BW9" t="s">
        <v>4</v>
      </c>
      <c r="BX9" t="s">
        <v>4</v>
      </c>
      <c r="BY9" t="s">
        <v>4</v>
      </c>
      <c r="BZ9" t="s">
        <v>4</v>
      </c>
      <c r="CA9" t="s">
        <v>4</v>
      </c>
      <c r="CB9" t="s">
        <v>4</v>
      </c>
      <c r="CC9" t="s">
        <v>4</v>
      </c>
      <c r="CD9" t="s">
        <v>4</v>
      </c>
      <c r="CE9" t="s">
        <v>4</v>
      </c>
      <c r="CF9" t="s">
        <v>4</v>
      </c>
      <c r="CG9" t="s">
        <v>4</v>
      </c>
      <c r="CH9" t="s">
        <v>4</v>
      </c>
      <c r="CI9" t="s">
        <v>4</v>
      </c>
      <c r="CJ9" t="s">
        <v>4</v>
      </c>
      <c r="CK9" t="s">
        <v>4</v>
      </c>
      <c r="CL9" t="s">
        <v>4</v>
      </c>
      <c r="CM9" t="s">
        <v>4</v>
      </c>
      <c r="CN9" t="s">
        <v>4</v>
      </c>
      <c r="CO9" t="s">
        <v>4</v>
      </c>
      <c r="CP9" t="s">
        <v>4</v>
      </c>
      <c r="CQ9" t="s">
        <v>4</v>
      </c>
      <c r="CR9" t="s">
        <v>4</v>
      </c>
      <c r="CS9" t="s">
        <v>4</v>
      </c>
      <c r="CT9" t="s">
        <v>4</v>
      </c>
      <c r="CU9" t="s">
        <v>4</v>
      </c>
      <c r="CV9" t="s">
        <v>4</v>
      </c>
      <c r="CW9" t="s">
        <v>4</v>
      </c>
    </row>
    <row r="10" spans="1:101" x14ac:dyDescent="0.45">
      <c r="A10" s="2" t="s">
        <v>16</v>
      </c>
      <c r="B10" t="s">
        <v>1</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2</v>
      </c>
      <c r="Z10" t="s">
        <v>2</v>
      </c>
      <c r="AA10" t="s">
        <v>2</v>
      </c>
      <c r="AB10" t="s">
        <v>2</v>
      </c>
      <c r="AC10" t="s">
        <v>2</v>
      </c>
      <c r="AD10" t="s">
        <v>2</v>
      </c>
      <c r="AE10" t="s">
        <v>2</v>
      </c>
      <c r="AF10" t="s">
        <v>2</v>
      </c>
      <c r="AG10" t="s">
        <v>2</v>
      </c>
      <c r="AH10" t="s">
        <v>2</v>
      </c>
      <c r="AI10" t="s">
        <v>2</v>
      </c>
      <c r="AJ10" t="s">
        <v>2</v>
      </c>
      <c r="AK10" t="s">
        <v>2</v>
      </c>
      <c r="AL10" t="s">
        <v>7</v>
      </c>
      <c r="AM10" t="s">
        <v>7</v>
      </c>
      <c r="AN10" t="s">
        <v>7</v>
      </c>
      <c r="AO10" t="s">
        <v>7</v>
      </c>
      <c r="AP10" t="s">
        <v>7</v>
      </c>
      <c r="AQ10" t="s">
        <v>7</v>
      </c>
      <c r="AR10" t="s">
        <v>7</v>
      </c>
      <c r="AS10" t="s">
        <v>7</v>
      </c>
      <c r="AT10" t="s">
        <v>7</v>
      </c>
      <c r="AU10" t="s">
        <v>7</v>
      </c>
      <c r="AV10" t="s">
        <v>7</v>
      </c>
      <c r="AW10" t="s">
        <v>6</v>
      </c>
      <c r="AX10" t="s">
        <v>6</v>
      </c>
      <c r="AY10" t="s">
        <v>6</v>
      </c>
      <c r="AZ10" t="s">
        <v>6</v>
      </c>
      <c r="BA10" t="s">
        <v>6</v>
      </c>
      <c r="BB10" t="s">
        <v>6</v>
      </c>
      <c r="BC10" t="s">
        <v>6</v>
      </c>
      <c r="BD10" t="s">
        <v>6</v>
      </c>
      <c r="BE10" t="s">
        <v>6</v>
      </c>
      <c r="BF10" t="s">
        <v>6</v>
      </c>
      <c r="BG10" t="s">
        <v>6</v>
      </c>
      <c r="BH10" t="s">
        <v>6</v>
      </c>
      <c r="BI10" t="s">
        <v>6</v>
      </c>
      <c r="BJ10" t="s">
        <v>6</v>
      </c>
      <c r="BK10" t="s">
        <v>6</v>
      </c>
      <c r="BL10" t="s">
        <v>6</v>
      </c>
      <c r="BM10" t="s">
        <v>6</v>
      </c>
      <c r="BN10" t="s">
        <v>6</v>
      </c>
      <c r="BO10" t="s">
        <v>6</v>
      </c>
      <c r="BP10" t="s">
        <v>6</v>
      </c>
      <c r="BQ10" t="s">
        <v>6</v>
      </c>
      <c r="BR10" t="s">
        <v>6</v>
      </c>
      <c r="BS10" t="s">
        <v>6</v>
      </c>
      <c r="BT10" t="s">
        <v>6</v>
      </c>
      <c r="BU10" t="s">
        <v>6</v>
      </c>
      <c r="BV10" t="s">
        <v>6</v>
      </c>
      <c r="BW10" t="s">
        <v>6</v>
      </c>
      <c r="BX10" t="s">
        <v>6</v>
      </c>
      <c r="BY10" t="s">
        <v>6</v>
      </c>
      <c r="BZ10" t="s">
        <v>6</v>
      </c>
      <c r="CA10" t="s">
        <v>6</v>
      </c>
      <c r="CB10" t="s">
        <v>6</v>
      </c>
      <c r="CC10" t="s">
        <v>6</v>
      </c>
      <c r="CD10" t="s">
        <v>6</v>
      </c>
      <c r="CE10" t="s">
        <v>6</v>
      </c>
      <c r="CF10" t="s">
        <v>6</v>
      </c>
      <c r="CG10" t="s">
        <v>6</v>
      </c>
      <c r="CH10" t="s">
        <v>6</v>
      </c>
      <c r="CI10" t="s">
        <v>6</v>
      </c>
      <c r="CJ10" t="s">
        <v>6</v>
      </c>
      <c r="CK10" t="s">
        <v>6</v>
      </c>
      <c r="CL10" t="s">
        <v>6</v>
      </c>
      <c r="CM10" t="s">
        <v>6</v>
      </c>
      <c r="CN10" t="s">
        <v>6</v>
      </c>
      <c r="CO10" t="s">
        <v>6</v>
      </c>
      <c r="CP10" t="s">
        <v>5</v>
      </c>
      <c r="CQ10" t="s">
        <v>5</v>
      </c>
      <c r="CR10" t="s">
        <v>5</v>
      </c>
      <c r="CS10" t="s">
        <v>5</v>
      </c>
      <c r="CT10" t="s">
        <v>5</v>
      </c>
      <c r="CU10" t="s">
        <v>5</v>
      </c>
      <c r="CV10" t="s">
        <v>5</v>
      </c>
      <c r="CW10" t="s">
        <v>5</v>
      </c>
    </row>
    <row r="11" spans="1:101" x14ac:dyDescent="0.45">
      <c r="A11" s="3" t="s">
        <v>17</v>
      </c>
      <c r="B11" t="s">
        <v>1</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s">
        <v>67</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row>
    <row r="12" spans="1:101" x14ac:dyDescent="0.45">
      <c r="A12" s="2" t="s">
        <v>18</v>
      </c>
      <c r="B12" t="s">
        <v>1</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row>
    <row r="13" spans="1:101" x14ac:dyDescent="0.45">
      <c r="A13" s="3" t="s">
        <v>19</v>
      </c>
      <c r="B13" t="s">
        <v>1</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67</v>
      </c>
      <c r="BH13" t="s">
        <v>67</v>
      </c>
      <c r="BI13" t="s">
        <v>67</v>
      </c>
      <c r="BJ13" t="s">
        <v>67</v>
      </c>
      <c r="BK13" t="s">
        <v>67</v>
      </c>
      <c r="BL13" t="s">
        <v>67</v>
      </c>
      <c r="BM13" t="s">
        <v>67</v>
      </c>
      <c r="BN13" t="s">
        <v>67</v>
      </c>
      <c r="BO13" t="s">
        <v>67</v>
      </c>
      <c r="BP13" t="s">
        <v>67</v>
      </c>
      <c r="BQ13" t="s">
        <v>67</v>
      </c>
      <c r="BR13" t="s">
        <v>67</v>
      </c>
      <c r="BS13" t="s">
        <v>67</v>
      </c>
      <c r="BT13" t="s">
        <v>67</v>
      </c>
      <c r="BU13" t="s">
        <v>67</v>
      </c>
      <c r="BV13" t="s">
        <v>67</v>
      </c>
      <c r="BW13" t="s">
        <v>67</v>
      </c>
      <c r="BX13" t="s">
        <v>67</v>
      </c>
      <c r="BY13" t="s">
        <v>67</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row>
    <row r="14" spans="1:101" x14ac:dyDescent="0.45">
      <c r="A14" s="2" t="s">
        <v>20</v>
      </c>
      <c r="B14" t="s">
        <v>1</v>
      </c>
      <c r="C14" t="s">
        <v>4</v>
      </c>
      <c r="D14" t="s">
        <v>4</v>
      </c>
      <c r="E14" t="s">
        <v>4</v>
      </c>
      <c r="F14" t="s">
        <v>4</v>
      </c>
      <c r="G14" t="s">
        <v>4</v>
      </c>
      <c r="H14" t="s">
        <v>4</v>
      </c>
      <c r="I14" t="s">
        <v>4</v>
      </c>
      <c r="J14" t="s">
        <v>4</v>
      </c>
      <c r="K14" t="s">
        <v>4</v>
      </c>
      <c r="L14" t="s">
        <v>4</v>
      </c>
      <c r="M14" t="s">
        <v>4</v>
      </c>
      <c r="N14" t="s">
        <v>4</v>
      </c>
      <c r="O14" t="s">
        <v>4</v>
      </c>
      <c r="P14" t="s">
        <v>4</v>
      </c>
      <c r="Q14" t="s">
        <v>4</v>
      </c>
      <c r="R14" t="s">
        <v>4</v>
      </c>
      <c r="S14" t="s">
        <v>4</v>
      </c>
      <c r="T14" t="s">
        <v>4</v>
      </c>
      <c r="U14" t="s">
        <v>11</v>
      </c>
      <c r="V14" t="s">
        <v>11</v>
      </c>
      <c r="W14" t="s">
        <v>11</v>
      </c>
      <c r="X14" t="s">
        <v>11</v>
      </c>
      <c r="Y14" t="s">
        <v>11</v>
      </c>
      <c r="Z14" t="s">
        <v>11</v>
      </c>
      <c r="AA14" t="s">
        <v>11</v>
      </c>
      <c r="AB14" t="s">
        <v>11</v>
      </c>
      <c r="AC14" t="s">
        <v>11</v>
      </c>
      <c r="AD14" t="s">
        <v>11</v>
      </c>
      <c r="AE14" t="s">
        <v>4</v>
      </c>
      <c r="AF14" t="s">
        <v>4</v>
      </c>
      <c r="AG14" t="s">
        <v>4</v>
      </c>
      <c r="AH14" t="s">
        <v>4</v>
      </c>
      <c r="AI14" t="s">
        <v>4</v>
      </c>
      <c r="AJ14" t="s">
        <v>4</v>
      </c>
      <c r="AK14" t="s">
        <v>4</v>
      </c>
      <c r="AL14" t="s">
        <v>11</v>
      </c>
      <c r="AM14" t="s">
        <v>6</v>
      </c>
      <c r="AN14" t="s">
        <v>67</v>
      </c>
      <c r="AO14" t="s">
        <v>67</v>
      </c>
      <c r="AP14" t="s">
        <v>67</v>
      </c>
      <c r="AQ14" t="s">
        <v>67</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67</v>
      </c>
      <c r="BH14" t="s">
        <v>67</v>
      </c>
      <c r="BI14" t="s">
        <v>67</v>
      </c>
      <c r="BJ14" t="s">
        <v>67</v>
      </c>
      <c r="BK14" t="s">
        <v>67</v>
      </c>
      <c r="BL14" t="s">
        <v>67</v>
      </c>
      <c r="BM14" t="s">
        <v>5</v>
      </c>
      <c r="BN14" t="s">
        <v>5</v>
      </c>
      <c r="BO14" t="s">
        <v>5</v>
      </c>
      <c r="BP14" t="s">
        <v>5</v>
      </c>
      <c r="BQ14" t="s">
        <v>5</v>
      </c>
      <c r="BR14" t="s">
        <v>5</v>
      </c>
      <c r="BS14" t="s">
        <v>5</v>
      </c>
      <c r="BT14" t="s">
        <v>5</v>
      </c>
      <c r="BU14" t="s">
        <v>5</v>
      </c>
      <c r="BV14" t="s">
        <v>5</v>
      </c>
      <c r="BW14" t="s">
        <v>5</v>
      </c>
      <c r="BX14" t="s">
        <v>5</v>
      </c>
      <c r="BY14" t="s">
        <v>5</v>
      </c>
      <c r="BZ14" t="s">
        <v>6</v>
      </c>
      <c r="CA14" t="s">
        <v>6</v>
      </c>
      <c r="CB14" t="s">
        <v>6</v>
      </c>
      <c r="CC14" t="s">
        <v>6</v>
      </c>
      <c r="CD14" t="s">
        <v>6</v>
      </c>
      <c r="CE14" t="s">
        <v>6</v>
      </c>
      <c r="CF14" t="s">
        <v>6</v>
      </c>
      <c r="CG14" t="s">
        <v>6</v>
      </c>
      <c r="CH14" t="s">
        <v>6</v>
      </c>
      <c r="CI14" t="s">
        <v>6</v>
      </c>
      <c r="CJ14" t="s">
        <v>6</v>
      </c>
      <c r="CK14" t="s">
        <v>6</v>
      </c>
      <c r="CL14" t="s">
        <v>6</v>
      </c>
      <c r="CM14" t="s">
        <v>6</v>
      </c>
      <c r="CN14" t="s">
        <v>6</v>
      </c>
      <c r="CO14" t="s">
        <v>6</v>
      </c>
      <c r="CP14" t="s">
        <v>6</v>
      </c>
      <c r="CQ14" t="s">
        <v>6</v>
      </c>
      <c r="CR14" t="s">
        <v>6</v>
      </c>
      <c r="CS14" t="s">
        <v>6</v>
      </c>
      <c r="CT14" t="s">
        <v>6</v>
      </c>
      <c r="CU14" t="s">
        <v>6</v>
      </c>
      <c r="CV14" t="s">
        <v>6</v>
      </c>
      <c r="CW14" t="s">
        <v>6</v>
      </c>
    </row>
    <row r="15" spans="1:101" x14ac:dyDescent="0.45">
      <c r="A15" s="3" t="s">
        <v>21</v>
      </c>
      <c r="B15" t="s">
        <v>1</v>
      </c>
      <c r="C15" t="s">
        <v>68</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c r="BH15" t="s">
        <v>68</v>
      </c>
      <c r="BI15" t="s">
        <v>68</v>
      </c>
      <c r="BJ15" t="s">
        <v>68</v>
      </c>
      <c r="BK15" t="s">
        <v>68</v>
      </c>
      <c r="BL15" t="s">
        <v>68</v>
      </c>
      <c r="BM15" t="s">
        <v>67</v>
      </c>
      <c r="BN15" t="s">
        <v>67</v>
      </c>
      <c r="BO15" t="s">
        <v>67</v>
      </c>
      <c r="BP15" t="s">
        <v>67</v>
      </c>
      <c r="BQ15" t="s">
        <v>67</v>
      </c>
      <c r="BR15" t="s">
        <v>67</v>
      </c>
      <c r="BS15" t="s">
        <v>67</v>
      </c>
      <c r="BT15" t="s">
        <v>67</v>
      </c>
      <c r="BU15" t="s">
        <v>67</v>
      </c>
      <c r="BV15" t="s">
        <v>67</v>
      </c>
      <c r="BW15" t="s">
        <v>67</v>
      </c>
      <c r="BX15" t="s">
        <v>67</v>
      </c>
      <c r="BY15" t="s">
        <v>67</v>
      </c>
      <c r="BZ15" t="s">
        <v>67</v>
      </c>
      <c r="CA15" t="s">
        <v>67</v>
      </c>
      <c r="CB15" t="s">
        <v>67</v>
      </c>
      <c r="CC15" t="s">
        <v>67</v>
      </c>
      <c r="CD15" t="s">
        <v>67</v>
      </c>
      <c r="CE15" t="s">
        <v>67</v>
      </c>
      <c r="CF15" t="s">
        <v>67</v>
      </c>
      <c r="CG15" t="s">
        <v>67</v>
      </c>
      <c r="CH15" t="s">
        <v>67</v>
      </c>
      <c r="CI15" t="s">
        <v>67</v>
      </c>
      <c r="CJ15" t="s">
        <v>67</v>
      </c>
      <c r="CK15" t="s">
        <v>67</v>
      </c>
      <c r="CL15" t="s">
        <v>67</v>
      </c>
      <c r="CM15" t="s">
        <v>67</v>
      </c>
      <c r="CN15" t="s">
        <v>67</v>
      </c>
      <c r="CO15" t="s">
        <v>67</v>
      </c>
      <c r="CP15" t="s">
        <v>67</v>
      </c>
      <c r="CQ15" t="s">
        <v>67</v>
      </c>
      <c r="CR15" t="s">
        <v>67</v>
      </c>
      <c r="CS15" t="s">
        <v>67</v>
      </c>
      <c r="CT15" t="s">
        <v>67</v>
      </c>
      <c r="CU15" t="s">
        <v>67</v>
      </c>
      <c r="CV15" t="s">
        <v>67</v>
      </c>
      <c r="CW15" t="s">
        <v>67</v>
      </c>
    </row>
    <row r="16" spans="1:101" x14ac:dyDescent="0.45">
      <c r="A16" s="2" t="s">
        <v>22</v>
      </c>
      <c r="B16" t="s">
        <v>1</v>
      </c>
      <c r="C16" t="s">
        <v>68</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5</v>
      </c>
      <c r="U16" t="s">
        <v>5</v>
      </c>
      <c r="V16" t="s">
        <v>5</v>
      </c>
      <c r="W16" t="s">
        <v>5</v>
      </c>
      <c r="X16" t="s">
        <v>5</v>
      </c>
      <c r="Y16" t="s">
        <v>5</v>
      </c>
      <c r="Z16" t="s">
        <v>5</v>
      </c>
      <c r="AA16" t="s">
        <v>5</v>
      </c>
      <c r="AB16" t="s">
        <v>5</v>
      </c>
      <c r="AC16" t="s">
        <v>6</v>
      </c>
      <c r="AD16" t="s">
        <v>6</v>
      </c>
      <c r="AE16" t="s">
        <v>6</v>
      </c>
      <c r="AF16" t="s">
        <v>6</v>
      </c>
      <c r="AG16" t="s">
        <v>6</v>
      </c>
      <c r="AH16" t="s">
        <v>6</v>
      </c>
      <c r="AI16" t="s">
        <v>6</v>
      </c>
      <c r="AJ16" t="s">
        <v>6</v>
      </c>
      <c r="AK16" t="s">
        <v>6</v>
      </c>
      <c r="AL16" t="s">
        <v>6</v>
      </c>
      <c r="AM16" t="s">
        <v>6</v>
      </c>
      <c r="AN16" t="s">
        <v>6</v>
      </c>
      <c r="AO16" t="s">
        <v>6</v>
      </c>
      <c r="AP16" t="s">
        <v>6</v>
      </c>
      <c r="AQ16" t="s">
        <v>6</v>
      </c>
      <c r="AR16" t="s">
        <v>6</v>
      </c>
      <c r="AS16" t="s">
        <v>6</v>
      </c>
      <c r="AT16" t="s">
        <v>6</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67</v>
      </c>
      <c r="CA16" t="s">
        <v>67</v>
      </c>
      <c r="CB16" t="s">
        <v>67</v>
      </c>
      <c r="CC16" t="s">
        <v>67</v>
      </c>
      <c r="CD16" t="s">
        <v>67</v>
      </c>
      <c r="CE16" t="s">
        <v>67</v>
      </c>
      <c r="CF16" t="s">
        <v>67</v>
      </c>
      <c r="CG16" t="s">
        <v>67</v>
      </c>
      <c r="CH16" t="s">
        <v>67</v>
      </c>
      <c r="CI16" t="s">
        <v>67</v>
      </c>
      <c r="CJ16" t="s">
        <v>67</v>
      </c>
      <c r="CK16" t="s">
        <v>67</v>
      </c>
      <c r="CL16" t="s">
        <v>67</v>
      </c>
      <c r="CM16" t="s">
        <v>67</v>
      </c>
      <c r="CN16" t="s">
        <v>67</v>
      </c>
      <c r="CO16" t="s">
        <v>67</v>
      </c>
      <c r="CP16" t="s">
        <v>5</v>
      </c>
      <c r="CQ16" t="s">
        <v>5</v>
      </c>
      <c r="CR16" t="s">
        <v>5</v>
      </c>
      <c r="CS16" t="s">
        <v>5</v>
      </c>
      <c r="CT16" t="s">
        <v>5</v>
      </c>
      <c r="CU16" t="s">
        <v>5</v>
      </c>
      <c r="CV16" t="s">
        <v>5</v>
      </c>
      <c r="CW16" t="s">
        <v>5</v>
      </c>
    </row>
    <row r="17" spans="1:101" x14ac:dyDescent="0.45">
      <c r="A17" s="3" t="s">
        <v>23</v>
      </c>
      <c r="B17" t="s">
        <v>1</v>
      </c>
      <c r="C17" t="s">
        <v>4</v>
      </c>
      <c r="D17" t="s">
        <v>4</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11</v>
      </c>
      <c r="AZ17" t="s">
        <v>11</v>
      </c>
      <c r="BA17" t="s">
        <v>11</v>
      </c>
      <c r="BB17" t="s">
        <v>11</v>
      </c>
      <c r="BC17" t="s">
        <v>11</v>
      </c>
      <c r="BD17" t="s">
        <v>11</v>
      </c>
      <c r="BE17" t="s">
        <v>11</v>
      </c>
      <c r="BF17" t="s">
        <v>11</v>
      </c>
      <c r="BG17" t="s">
        <v>11</v>
      </c>
      <c r="BH17" t="s">
        <v>11</v>
      </c>
      <c r="BI17" t="s">
        <v>11</v>
      </c>
      <c r="BJ17" t="s">
        <v>11</v>
      </c>
      <c r="BK17" t="s">
        <v>11</v>
      </c>
      <c r="BL17" t="s">
        <v>11</v>
      </c>
      <c r="BM17" t="s">
        <v>11</v>
      </c>
      <c r="BN17" t="s">
        <v>11</v>
      </c>
      <c r="BO17" t="s">
        <v>11</v>
      </c>
      <c r="BP17" t="s">
        <v>11</v>
      </c>
      <c r="BQ17" t="s">
        <v>11</v>
      </c>
      <c r="BR17" t="s">
        <v>11</v>
      </c>
      <c r="BS17" t="s">
        <v>11</v>
      </c>
      <c r="BT17" t="s">
        <v>11</v>
      </c>
      <c r="BU17" t="s">
        <v>11</v>
      </c>
      <c r="BV17" t="s">
        <v>11</v>
      </c>
      <c r="BW17" t="s">
        <v>11</v>
      </c>
      <c r="BX17" t="s">
        <v>11</v>
      </c>
      <c r="BY17" t="s">
        <v>11</v>
      </c>
      <c r="BZ17" t="s">
        <v>11</v>
      </c>
      <c r="CA17" t="s">
        <v>11</v>
      </c>
      <c r="CB17" t="s">
        <v>11</v>
      </c>
      <c r="CC17" t="s">
        <v>11</v>
      </c>
      <c r="CD17" t="s">
        <v>11</v>
      </c>
      <c r="CE17" t="s">
        <v>11</v>
      </c>
      <c r="CF17" t="s">
        <v>11</v>
      </c>
      <c r="CG17" t="s">
        <v>11</v>
      </c>
      <c r="CH17" t="s">
        <v>11</v>
      </c>
      <c r="CI17" t="s">
        <v>11</v>
      </c>
      <c r="CJ17" t="s">
        <v>11</v>
      </c>
      <c r="CK17" t="s">
        <v>11</v>
      </c>
      <c r="CL17" t="s">
        <v>11</v>
      </c>
      <c r="CM17" t="s">
        <v>11</v>
      </c>
      <c r="CN17" t="s">
        <v>11</v>
      </c>
      <c r="CO17" t="s">
        <v>11</v>
      </c>
      <c r="CP17" t="s">
        <v>11</v>
      </c>
      <c r="CQ17" t="s">
        <v>11</v>
      </c>
      <c r="CR17" t="s">
        <v>11</v>
      </c>
      <c r="CS17" t="s">
        <v>11</v>
      </c>
      <c r="CT17" t="s">
        <v>11</v>
      </c>
      <c r="CU17" t="s">
        <v>11</v>
      </c>
      <c r="CV17" t="s">
        <v>11</v>
      </c>
      <c r="CW17" t="s">
        <v>11</v>
      </c>
    </row>
    <row r="18" spans="1:101" x14ac:dyDescent="0.45">
      <c r="A18" s="2" t="s">
        <v>24</v>
      </c>
      <c r="B18" t="s">
        <v>1</v>
      </c>
      <c r="C18" t="s">
        <v>11</v>
      </c>
      <c r="D18" t="s">
        <v>11</v>
      </c>
      <c r="E18" t="s">
        <v>11</v>
      </c>
      <c r="F18" t="s">
        <v>6</v>
      </c>
      <c r="G18" t="s">
        <v>6</v>
      </c>
      <c r="H18" t="s">
        <v>6</v>
      </c>
      <c r="I18" t="s">
        <v>6</v>
      </c>
      <c r="J18" t="s">
        <v>6</v>
      </c>
      <c r="K18" t="s">
        <v>6</v>
      </c>
      <c r="L18" t="s">
        <v>6</v>
      </c>
      <c r="M18" t="s">
        <v>6</v>
      </c>
      <c r="N18" t="s">
        <v>5</v>
      </c>
      <c r="O18" t="s">
        <v>5</v>
      </c>
      <c r="P18" t="s">
        <v>67</v>
      </c>
      <c r="Q18" t="s">
        <v>67</v>
      </c>
      <c r="R18" t="s">
        <v>67</v>
      </c>
      <c r="S18" t="s">
        <v>67</v>
      </c>
      <c r="T18" t="s">
        <v>67</v>
      </c>
      <c r="U18" t="s">
        <v>67</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67</v>
      </c>
      <c r="AU18" t="s">
        <v>67</v>
      </c>
      <c r="AV18" t="s">
        <v>67</v>
      </c>
      <c r="AW18" t="s">
        <v>67</v>
      </c>
      <c r="AX18" t="s">
        <v>67</v>
      </c>
      <c r="AY18" t="s">
        <v>67</v>
      </c>
      <c r="AZ18" t="s">
        <v>67</v>
      </c>
      <c r="BA18" t="s">
        <v>67</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67</v>
      </c>
      <c r="CH18" t="s">
        <v>67</v>
      </c>
      <c r="CI18" t="s">
        <v>67</v>
      </c>
      <c r="CJ18" t="s">
        <v>67</v>
      </c>
      <c r="CK18" t="s">
        <v>67</v>
      </c>
      <c r="CL18" t="s">
        <v>67</v>
      </c>
      <c r="CM18" t="s">
        <v>67</v>
      </c>
      <c r="CN18" t="s">
        <v>67</v>
      </c>
      <c r="CO18" t="s">
        <v>67</v>
      </c>
      <c r="CP18" t="s">
        <v>67</v>
      </c>
      <c r="CQ18" t="s">
        <v>67</v>
      </c>
      <c r="CR18" t="s">
        <v>67</v>
      </c>
      <c r="CS18" t="s">
        <v>67</v>
      </c>
      <c r="CT18" t="s">
        <v>67</v>
      </c>
      <c r="CU18" t="s">
        <v>67</v>
      </c>
      <c r="CV18" t="s">
        <v>67</v>
      </c>
      <c r="CW18" t="s">
        <v>5</v>
      </c>
    </row>
    <row r="19" spans="1:101" x14ac:dyDescent="0.45">
      <c r="A19" s="3" t="s">
        <v>25</v>
      </c>
    </row>
    <row r="20" spans="1:101" x14ac:dyDescent="0.45">
      <c r="A20" s="2" t="s">
        <v>26</v>
      </c>
    </row>
    <row r="21" spans="1:101" x14ac:dyDescent="0.45">
      <c r="A21" s="3" t="s">
        <v>27</v>
      </c>
    </row>
    <row r="22" spans="1:101" x14ac:dyDescent="0.45">
      <c r="A22" s="2" t="s">
        <v>28</v>
      </c>
    </row>
    <row r="23" spans="1:101" x14ac:dyDescent="0.45">
      <c r="A23" s="3" t="s">
        <v>29</v>
      </c>
    </row>
    <row r="24" spans="1:101" x14ac:dyDescent="0.45">
      <c r="A24" s="2" t="s">
        <v>30</v>
      </c>
    </row>
    <row r="25" spans="1:101" x14ac:dyDescent="0.45">
      <c r="A25" s="3" t="s">
        <v>31</v>
      </c>
    </row>
    <row r="26" spans="1:101" x14ac:dyDescent="0.45">
      <c r="A26" s="2" t="s">
        <v>32</v>
      </c>
    </row>
    <row r="27" spans="1:101" x14ac:dyDescent="0.45">
      <c r="A27" s="3" t="s">
        <v>33</v>
      </c>
    </row>
    <row r="28" spans="1:101" x14ac:dyDescent="0.45">
      <c r="A28" s="2" t="s">
        <v>34</v>
      </c>
    </row>
    <row r="29" spans="1:101" x14ac:dyDescent="0.45">
      <c r="A29" s="3" t="s">
        <v>35</v>
      </c>
    </row>
    <row r="30" spans="1:101" x14ac:dyDescent="0.45">
      <c r="A30" s="2" t="s">
        <v>36</v>
      </c>
    </row>
    <row r="31" spans="1:101" x14ac:dyDescent="0.45">
      <c r="A31" s="3" t="s">
        <v>37</v>
      </c>
    </row>
    <row r="32" spans="1:101" x14ac:dyDescent="0.45">
      <c r="A32" s="2" t="s">
        <v>38</v>
      </c>
    </row>
    <row r="33" spans="1:1" x14ac:dyDescent="0.45">
      <c r="A33" s="3" t="s">
        <v>39</v>
      </c>
    </row>
    <row r="34" spans="1:1" x14ac:dyDescent="0.45">
      <c r="A34" s="2" t="s">
        <v>40</v>
      </c>
    </row>
    <row r="35" spans="1:1" x14ac:dyDescent="0.45">
      <c r="A35" s="3" t="s">
        <v>41</v>
      </c>
    </row>
    <row r="36" spans="1:1" x14ac:dyDescent="0.45">
      <c r="A36" s="2" t="s">
        <v>42</v>
      </c>
    </row>
    <row r="37" spans="1:1" x14ac:dyDescent="0.45">
      <c r="A37" s="3" t="s">
        <v>43</v>
      </c>
    </row>
    <row r="38" spans="1:1" x14ac:dyDescent="0.45">
      <c r="A38" s="2" t="s">
        <v>44</v>
      </c>
    </row>
    <row r="39" spans="1:1" x14ac:dyDescent="0.45">
      <c r="A39" s="3" t="s">
        <v>45</v>
      </c>
    </row>
    <row r="40" spans="1:1" x14ac:dyDescent="0.45">
      <c r="A40"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2D31-8E60-4023-9FAC-11CF172C3ABE}">
  <dimension ref="A1:DA40"/>
  <sheetViews>
    <sheetView topLeftCell="BC1" workbookViewId="0">
      <selection activeCell="CW6" sqref="CW6"/>
    </sheetView>
  </sheetViews>
  <sheetFormatPr defaultRowHeight="14.25" x14ac:dyDescent="0.45"/>
  <cols>
    <col min="2" max="2" width="22.265625" bestFit="1" customWidth="1"/>
    <col min="3" max="101" width="10.3984375" bestFit="1" customWidth="1"/>
  </cols>
  <sheetData>
    <row r="1" spans="1:105" x14ac:dyDescent="0.45">
      <c r="A1" t="s">
        <v>205</v>
      </c>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
        <v>41912</v>
      </c>
      <c r="BK1" s="1">
        <v>42004</v>
      </c>
      <c r="BL1" s="1">
        <v>42094</v>
      </c>
      <c r="BM1" s="1">
        <v>42185</v>
      </c>
      <c r="BN1" s="1">
        <v>42277</v>
      </c>
      <c r="BO1" s="1">
        <v>42369</v>
      </c>
      <c r="BP1" s="1">
        <v>42460</v>
      </c>
      <c r="BQ1" s="1">
        <v>42551</v>
      </c>
      <c r="BR1" s="1">
        <v>42643</v>
      </c>
      <c r="BS1" s="1">
        <v>42735</v>
      </c>
      <c r="BT1" s="1">
        <v>42825</v>
      </c>
      <c r="BU1" s="1">
        <v>42916</v>
      </c>
      <c r="BV1" s="1">
        <v>43008</v>
      </c>
      <c r="BW1" s="1">
        <v>43100</v>
      </c>
      <c r="BX1" s="1">
        <v>43190</v>
      </c>
      <c r="BY1" s="1">
        <v>43281</v>
      </c>
      <c r="BZ1" s="1">
        <v>43373</v>
      </c>
      <c r="CA1" s="1">
        <v>43465</v>
      </c>
      <c r="CB1" s="1">
        <v>43555</v>
      </c>
      <c r="CC1" s="1">
        <v>43646</v>
      </c>
      <c r="CD1" s="1">
        <v>43738</v>
      </c>
      <c r="CE1" s="1">
        <v>43830</v>
      </c>
      <c r="CF1" s="1">
        <v>43921</v>
      </c>
      <c r="CG1" s="1">
        <v>44012</v>
      </c>
      <c r="CH1" s="1">
        <v>44104</v>
      </c>
      <c r="CI1" s="1">
        <v>44196</v>
      </c>
      <c r="CJ1" s="1">
        <v>44286</v>
      </c>
      <c r="CK1" s="1">
        <v>44377</v>
      </c>
      <c r="CL1" s="1">
        <v>44469</v>
      </c>
      <c r="CM1" s="1">
        <v>44561</v>
      </c>
      <c r="CN1" s="1">
        <v>44651</v>
      </c>
      <c r="CO1" s="1">
        <v>44742</v>
      </c>
      <c r="CP1" s="1">
        <v>44834</v>
      </c>
      <c r="CQ1" s="1">
        <v>44926</v>
      </c>
      <c r="CR1" s="1">
        <v>45016</v>
      </c>
      <c r="CS1" s="1">
        <v>45107</v>
      </c>
      <c r="CT1" s="1">
        <v>45199</v>
      </c>
      <c r="CU1" s="1">
        <v>45291</v>
      </c>
      <c r="CV1" s="1">
        <v>45382</v>
      </c>
      <c r="CW1" s="1">
        <v>45473</v>
      </c>
      <c r="CZ1" s="116" t="s">
        <v>203</v>
      </c>
      <c r="DA1" s="116" t="s">
        <v>204</v>
      </c>
    </row>
    <row r="2" spans="1:105" x14ac:dyDescent="0.45">
      <c r="A2" s="2" t="s">
        <v>0</v>
      </c>
      <c r="B2" t="s">
        <v>1</v>
      </c>
      <c r="C2" t="str">
        <f>IFERROR(VLOOKUP(Moodys!C2,'Converted Moodys'!$CZ$2:$DA$11,2,FALSE),"N/A")</f>
        <v>N/A</v>
      </c>
      <c r="D2" t="str">
        <f>IFERROR(VLOOKUP(Moodys!D2,'Converted Moodys'!$CZ$2:$DA$11,2,FALSE),"N/A")</f>
        <v>N/A</v>
      </c>
      <c r="E2" t="str">
        <f>IFERROR(VLOOKUP(Moodys!E2,'Converted Moodys'!$CZ$2:$DA$11,2,FALSE),"N/A")</f>
        <v>N/A</v>
      </c>
      <c r="F2" t="str">
        <f>IFERROR(VLOOKUP(Moodys!F2,'Converted Moodys'!$CZ$2:$DA$11,2,FALSE),"N/A")</f>
        <v>N/A</v>
      </c>
      <c r="G2" t="str">
        <f>IFERROR(VLOOKUP(Moodys!G2,'Converted Moodys'!$CZ$2:$DA$11,2,FALSE),"N/A")</f>
        <v>N/A</v>
      </c>
      <c r="H2" t="str">
        <f>IFERROR(VLOOKUP(Moodys!H2,'Converted Moodys'!$CZ$2:$DA$11,2,FALSE),"N/A")</f>
        <v>N/A</v>
      </c>
      <c r="I2" t="str">
        <f>IFERROR(VLOOKUP(Moodys!I2,'Converted Moodys'!$CZ$2:$DA$11,2,FALSE),"N/A")</f>
        <v>N/A</v>
      </c>
      <c r="J2" t="str">
        <f>IFERROR(VLOOKUP(Moodys!J2,'Converted Moodys'!$CZ$2:$DA$11,2,FALSE),"N/A")</f>
        <v>N/A</v>
      </c>
      <c r="K2" t="str">
        <f>IFERROR(VLOOKUP(Moodys!K2,'Converted Moodys'!$CZ$2:$DA$11,2,FALSE),"N/A")</f>
        <v>N/A</v>
      </c>
      <c r="L2" t="str">
        <f>IFERROR(VLOOKUP(Moodys!L2,'Converted Moodys'!$CZ$2:$DA$11,2,FALSE),"N/A")</f>
        <v>N/A</v>
      </c>
      <c r="M2" t="str">
        <f>IFERROR(VLOOKUP(Moodys!M2,'Converted Moodys'!$CZ$2:$DA$11,2,FALSE),"N/A")</f>
        <v>N/A</v>
      </c>
      <c r="N2" t="str">
        <f>IFERROR(VLOOKUP(Moodys!N2,'Converted Moodys'!$CZ$2:$DA$11,2,FALSE),"N/A")</f>
        <v>N/A</v>
      </c>
      <c r="O2" t="str">
        <f>IFERROR(VLOOKUP(Moodys!O2,'Converted Moodys'!$CZ$2:$DA$11,2,FALSE),"N/A")</f>
        <v>N/A</v>
      </c>
      <c r="P2" t="str">
        <f>IFERROR(VLOOKUP(Moodys!P2,'Converted Moodys'!$CZ$2:$DA$11,2,FALSE),"N/A")</f>
        <v>N/A</v>
      </c>
      <c r="Q2" t="str">
        <f>IFERROR(VLOOKUP(Moodys!Q2,'Converted Moodys'!$CZ$2:$DA$11,2,FALSE),"N/A")</f>
        <v>N/A</v>
      </c>
      <c r="R2" t="str">
        <f>IFERROR(VLOOKUP(Moodys!R2,'Converted Moodys'!$CZ$2:$DA$11,2,FALSE),"N/A")</f>
        <v>N/A</v>
      </c>
      <c r="S2" t="str">
        <f>IFERROR(VLOOKUP(Moodys!S2,'Converted Moodys'!$CZ$2:$DA$11,2,FALSE),"N/A")</f>
        <v>N/A</v>
      </c>
      <c r="T2" t="str">
        <f>IFERROR(VLOOKUP(Moodys!T2,'Converted Moodys'!$CZ$2:$DA$11,2,FALSE),"N/A")</f>
        <v>N/A</v>
      </c>
      <c r="U2" t="str">
        <f>IFERROR(VLOOKUP(Moodys!U2,'Converted Moodys'!$CZ$2:$DA$11,2,FALSE),"N/A")</f>
        <v>N/A</v>
      </c>
      <c r="V2" t="str">
        <f>IFERROR(VLOOKUP(Moodys!V2,'Converted Moodys'!$CZ$2:$DA$11,2,FALSE),"N/A")</f>
        <v>N/A</v>
      </c>
      <c r="W2" t="str">
        <f>IFERROR(VLOOKUP(Moodys!W2,'Converted Moodys'!$CZ$2:$DA$11,2,FALSE),"N/A")</f>
        <v>N/A</v>
      </c>
      <c r="X2" t="str">
        <f>IFERROR(VLOOKUP(Moodys!X2,'Converted Moodys'!$CZ$2:$DA$11,2,FALSE),"N/A")</f>
        <v>N/A</v>
      </c>
      <c r="Y2" t="str">
        <f>IFERROR(VLOOKUP(Moodys!Y2,'Converted Moodys'!$CZ$2:$DA$11,2,FALSE),"N/A")</f>
        <v>N/A</v>
      </c>
      <c r="Z2" t="str">
        <f>IFERROR(VLOOKUP(Moodys!Z2,'Converted Moodys'!$CZ$2:$DA$11,2,FALSE),"N/A")</f>
        <v>N/A</v>
      </c>
      <c r="AA2" t="str">
        <f>IFERROR(VLOOKUP(Moodys!AA2,'Converted Moodys'!$CZ$2:$DA$11,2,FALSE),"N/A")</f>
        <v>N/A</v>
      </c>
      <c r="AB2">
        <f>IFERROR(VLOOKUP(Moodys!AB2,'Converted Moodys'!$CZ$2:$DA$11,2,FALSE),"N/A")</f>
        <v>9</v>
      </c>
      <c r="AC2">
        <f>IFERROR(VLOOKUP(Moodys!AC2,'Converted Moodys'!$CZ$2:$DA$11,2,FALSE),"N/A")</f>
        <v>9</v>
      </c>
      <c r="AD2">
        <f>IFERROR(VLOOKUP(Moodys!AD2,'Converted Moodys'!$CZ$2:$DA$11,2,FALSE),"N/A")</f>
        <v>9</v>
      </c>
      <c r="AE2">
        <f>IFERROR(VLOOKUP(Moodys!AE2,'Converted Moodys'!$CZ$2:$DA$11,2,FALSE),"N/A")</f>
        <v>9</v>
      </c>
      <c r="AF2">
        <f>IFERROR(VLOOKUP(Moodys!AF2,'Converted Moodys'!$CZ$2:$DA$11,2,FALSE),"N/A")</f>
        <v>9</v>
      </c>
      <c r="AG2">
        <f>IFERROR(VLOOKUP(Moodys!AG2,'Converted Moodys'!$CZ$2:$DA$11,2,FALSE),"N/A")</f>
        <v>9</v>
      </c>
      <c r="AH2">
        <f>IFERROR(VLOOKUP(Moodys!AH2,'Converted Moodys'!$CZ$2:$DA$11,2,FALSE),"N/A")</f>
        <v>9</v>
      </c>
      <c r="AI2">
        <f>IFERROR(VLOOKUP(Moodys!AI2,'Converted Moodys'!$CZ$2:$DA$11,2,FALSE),"N/A")</f>
        <v>9</v>
      </c>
      <c r="AJ2">
        <f>IFERROR(VLOOKUP(Moodys!AJ2,'Converted Moodys'!$CZ$2:$DA$11,2,FALSE),"N/A")</f>
        <v>9</v>
      </c>
      <c r="AK2">
        <f>IFERROR(VLOOKUP(Moodys!AK2,'Converted Moodys'!$CZ$2:$DA$11,2,FALSE),"N/A")</f>
        <v>9</v>
      </c>
      <c r="AL2">
        <f>IFERROR(VLOOKUP(Moodys!AL2,'Converted Moodys'!$CZ$2:$DA$11,2,FALSE),"N/A")</f>
        <v>9</v>
      </c>
      <c r="AM2">
        <f>IFERROR(VLOOKUP(Moodys!AM2,'Converted Moodys'!$CZ$2:$DA$11,2,FALSE),"N/A")</f>
        <v>9</v>
      </c>
      <c r="AN2">
        <f>IFERROR(VLOOKUP(Moodys!AN2,'Converted Moodys'!$CZ$2:$DA$11,2,FALSE),"N/A")</f>
        <v>9</v>
      </c>
      <c r="AO2">
        <f>IFERROR(VLOOKUP(Moodys!AO2,'Converted Moodys'!$CZ$2:$DA$11,2,FALSE),"N/A")</f>
        <v>9</v>
      </c>
      <c r="AP2">
        <f>IFERROR(VLOOKUP(Moodys!AP2,'Converted Moodys'!$CZ$2:$DA$11,2,FALSE),"N/A")</f>
        <v>9</v>
      </c>
      <c r="AQ2">
        <f>IFERROR(VLOOKUP(Moodys!AQ2,'Converted Moodys'!$CZ$2:$DA$11,2,FALSE),"N/A")</f>
        <v>9</v>
      </c>
      <c r="AR2">
        <f>IFERROR(VLOOKUP(Moodys!AR2,'Converted Moodys'!$CZ$2:$DA$11,2,FALSE),"N/A")</f>
        <v>9</v>
      </c>
      <c r="AS2">
        <f>IFERROR(VLOOKUP(Moodys!AS2,'Converted Moodys'!$CZ$2:$DA$11,2,FALSE),"N/A")</f>
        <v>9</v>
      </c>
      <c r="AT2">
        <f>IFERROR(VLOOKUP(Moodys!AT2,'Converted Moodys'!$CZ$2:$DA$11,2,FALSE),"N/A")</f>
        <v>9</v>
      </c>
      <c r="AU2">
        <f>IFERROR(VLOOKUP(Moodys!AU2,'Converted Moodys'!$CZ$2:$DA$11,2,FALSE),"N/A")</f>
        <v>9</v>
      </c>
      <c r="AV2">
        <f>IFERROR(VLOOKUP(Moodys!AV2,'Converted Moodys'!$CZ$2:$DA$11,2,FALSE),"N/A")</f>
        <v>9</v>
      </c>
      <c r="AW2">
        <f>IFERROR(VLOOKUP(Moodys!AW2,'Converted Moodys'!$CZ$2:$DA$11,2,FALSE),"N/A")</f>
        <v>9</v>
      </c>
      <c r="AX2">
        <f>IFERROR(VLOOKUP(Moodys!AX2,'Converted Moodys'!$CZ$2:$DA$11,2,FALSE),"N/A")</f>
        <v>9</v>
      </c>
      <c r="AY2">
        <f>IFERROR(VLOOKUP(Moodys!AY2,'Converted Moodys'!$CZ$2:$DA$11,2,FALSE),"N/A")</f>
        <v>9</v>
      </c>
      <c r="AZ2">
        <f>IFERROR(VLOOKUP(Moodys!AZ2,'Converted Moodys'!$CZ$2:$DA$11,2,FALSE),"N/A")</f>
        <v>9</v>
      </c>
      <c r="BA2">
        <f>IFERROR(VLOOKUP(Moodys!BA2,'Converted Moodys'!$CZ$2:$DA$11,2,FALSE),"N/A")</f>
        <v>9</v>
      </c>
      <c r="BB2">
        <f>IFERROR(VLOOKUP(Moodys!BB2,'Converted Moodys'!$CZ$2:$DA$11,2,FALSE),"N/A")</f>
        <v>9</v>
      </c>
      <c r="BC2">
        <f>IFERROR(VLOOKUP(Moodys!BC2,'Converted Moodys'!$CZ$2:$DA$11,2,FALSE),"N/A")</f>
        <v>9</v>
      </c>
      <c r="BD2">
        <f>IFERROR(VLOOKUP(Moodys!BD2,'Converted Moodys'!$CZ$2:$DA$11,2,FALSE),"N/A")</f>
        <v>9</v>
      </c>
      <c r="BE2">
        <f>IFERROR(VLOOKUP(Moodys!BE2,'Converted Moodys'!$CZ$2:$DA$11,2,FALSE),"N/A")</f>
        <v>9</v>
      </c>
      <c r="BF2">
        <f>IFERROR(VLOOKUP(Moodys!BF2,'Converted Moodys'!$CZ$2:$DA$11,2,FALSE),"N/A")</f>
        <v>9</v>
      </c>
      <c r="BG2">
        <f>IFERROR(VLOOKUP(Moodys!BG2,'Converted Moodys'!$CZ$2:$DA$11,2,FALSE),"N/A")</f>
        <v>9</v>
      </c>
      <c r="BH2">
        <f>IFERROR(VLOOKUP(Moodys!BH2,'Converted Moodys'!$CZ$2:$DA$11,2,FALSE),"N/A")</f>
        <v>9</v>
      </c>
      <c r="BI2">
        <f>IFERROR(VLOOKUP(Moodys!BI2,'Converted Moodys'!$CZ$2:$DA$11,2,FALSE),"N/A")</f>
        <v>9</v>
      </c>
      <c r="BJ2">
        <f>IFERROR(VLOOKUP(Moodys!BJ2,'Converted Moodys'!$CZ$2:$DA$11,2,FALSE),"N/A")</f>
        <v>9</v>
      </c>
      <c r="BK2">
        <f>IFERROR(VLOOKUP(Moodys!BK2,'Converted Moodys'!$CZ$2:$DA$11,2,FALSE),"N/A")</f>
        <v>9</v>
      </c>
      <c r="BL2">
        <f>IFERROR(VLOOKUP(Moodys!BL2,'Converted Moodys'!$CZ$2:$DA$11,2,FALSE),"N/A")</f>
        <v>9</v>
      </c>
      <c r="BM2">
        <f>IFERROR(VLOOKUP(Moodys!BM2,'Converted Moodys'!$CZ$2:$DA$11,2,FALSE),"N/A")</f>
        <v>9</v>
      </c>
      <c r="BN2">
        <f>IFERROR(VLOOKUP(Moodys!BN2,'Converted Moodys'!$CZ$2:$DA$11,2,FALSE),"N/A")</f>
        <v>9</v>
      </c>
      <c r="BO2">
        <f>IFERROR(VLOOKUP(Moodys!BO2,'Converted Moodys'!$CZ$2:$DA$11,2,FALSE),"N/A")</f>
        <v>9</v>
      </c>
      <c r="BP2">
        <f>IFERROR(VLOOKUP(Moodys!BP2,'Converted Moodys'!$CZ$2:$DA$11,2,FALSE),"N/A")</f>
        <v>9</v>
      </c>
      <c r="BQ2">
        <f>IFERROR(VLOOKUP(Moodys!BQ2,'Converted Moodys'!$CZ$2:$DA$11,2,FALSE),"N/A")</f>
        <v>9</v>
      </c>
      <c r="BR2">
        <f>IFERROR(VLOOKUP(Moodys!BR2,'Converted Moodys'!$CZ$2:$DA$11,2,FALSE),"N/A")</f>
        <v>9</v>
      </c>
      <c r="BS2">
        <f>IFERROR(VLOOKUP(Moodys!BS2,'Converted Moodys'!$CZ$2:$DA$11,2,FALSE),"N/A")</f>
        <v>9</v>
      </c>
      <c r="BT2">
        <f>IFERROR(VLOOKUP(Moodys!BT2,'Converted Moodys'!$CZ$2:$DA$11,2,FALSE),"N/A")</f>
        <v>9</v>
      </c>
      <c r="BU2">
        <f>IFERROR(VLOOKUP(Moodys!BU2,'Converted Moodys'!$CZ$2:$DA$11,2,FALSE),"N/A")</f>
        <v>9</v>
      </c>
      <c r="BV2">
        <f>IFERROR(VLOOKUP(Moodys!BV2,'Converted Moodys'!$CZ$2:$DA$11,2,FALSE),"N/A")</f>
        <v>9</v>
      </c>
      <c r="BW2">
        <f>IFERROR(VLOOKUP(Moodys!BW2,'Converted Moodys'!$CZ$2:$DA$11,2,FALSE),"N/A")</f>
        <v>9</v>
      </c>
      <c r="BX2">
        <f>IFERROR(VLOOKUP(Moodys!BX2,'Converted Moodys'!$CZ$2:$DA$11,2,FALSE),"N/A")</f>
        <v>9</v>
      </c>
      <c r="BY2">
        <f>IFERROR(VLOOKUP(Moodys!BY2,'Converted Moodys'!$CZ$2:$DA$11,2,FALSE),"N/A")</f>
        <v>9</v>
      </c>
      <c r="BZ2">
        <f>IFERROR(VLOOKUP(Moodys!BZ2,'Converted Moodys'!$CZ$2:$DA$11,2,FALSE),"N/A")</f>
        <v>9</v>
      </c>
      <c r="CA2">
        <f>IFERROR(VLOOKUP(Moodys!CA2,'Converted Moodys'!$CZ$2:$DA$11,2,FALSE),"N/A")</f>
        <v>9</v>
      </c>
      <c r="CB2">
        <f>IFERROR(VLOOKUP(Moodys!CB2,'Converted Moodys'!$CZ$2:$DA$11,2,FALSE),"N/A")</f>
        <v>9</v>
      </c>
      <c r="CC2">
        <f>IFERROR(VLOOKUP(Moodys!CC2,'Converted Moodys'!$CZ$2:$DA$11,2,FALSE),"N/A")</f>
        <v>9</v>
      </c>
      <c r="CD2">
        <f>IFERROR(VLOOKUP(Moodys!CD2,'Converted Moodys'!$CZ$2:$DA$11,2,FALSE),"N/A")</f>
        <v>9</v>
      </c>
      <c r="CE2">
        <f>IFERROR(VLOOKUP(Moodys!CE2,'Converted Moodys'!$CZ$2:$DA$11,2,FALSE),"N/A")</f>
        <v>9</v>
      </c>
      <c r="CF2">
        <f>IFERROR(VLOOKUP(Moodys!CF2,'Converted Moodys'!$CZ$2:$DA$11,2,FALSE),"N/A")</f>
        <v>9</v>
      </c>
      <c r="CG2">
        <f>IFERROR(VLOOKUP(Moodys!CG2,'Converted Moodys'!$CZ$2:$DA$11,2,FALSE),"N/A")</f>
        <v>9</v>
      </c>
      <c r="CH2">
        <f>IFERROR(VLOOKUP(Moodys!CH2,'Converted Moodys'!$CZ$2:$DA$11,2,FALSE),"N/A")</f>
        <v>9</v>
      </c>
      <c r="CI2">
        <f>IFERROR(VLOOKUP(Moodys!CI2,'Converted Moodys'!$CZ$2:$DA$11,2,FALSE),"N/A")</f>
        <v>9</v>
      </c>
      <c r="CJ2">
        <f>IFERROR(VLOOKUP(Moodys!CJ2,'Converted Moodys'!$CZ$2:$DA$11,2,FALSE),"N/A")</f>
        <v>9</v>
      </c>
      <c r="CK2">
        <f>IFERROR(VLOOKUP(Moodys!CK2,'Converted Moodys'!$CZ$2:$DA$11,2,FALSE),"N/A")</f>
        <v>9</v>
      </c>
      <c r="CL2">
        <f>IFERROR(VLOOKUP(Moodys!CL2,'Converted Moodys'!$CZ$2:$DA$11,2,FALSE),"N/A")</f>
        <v>9</v>
      </c>
      <c r="CM2">
        <f>IFERROR(VLOOKUP(Moodys!CM2,'Converted Moodys'!$CZ$2:$DA$11,2,FALSE),"N/A")</f>
        <v>9</v>
      </c>
      <c r="CN2">
        <f>IFERROR(VLOOKUP(Moodys!CN2,'Converted Moodys'!$CZ$2:$DA$11,2,FALSE),"N/A")</f>
        <v>9</v>
      </c>
      <c r="CO2">
        <f>IFERROR(VLOOKUP(Moodys!CO2,'Converted Moodys'!$CZ$2:$DA$11,2,FALSE),"N/A")</f>
        <v>9</v>
      </c>
      <c r="CP2">
        <f>IFERROR(VLOOKUP(Moodys!CP2,'Converted Moodys'!$CZ$2:$DA$11,2,FALSE),"N/A")</f>
        <v>9</v>
      </c>
      <c r="CQ2">
        <f>IFERROR(VLOOKUP(Moodys!CQ2,'Converted Moodys'!$CZ$2:$DA$11,2,FALSE),"N/A")</f>
        <v>9</v>
      </c>
      <c r="CR2">
        <f>IFERROR(VLOOKUP(Moodys!CR2,'Converted Moodys'!$CZ$2:$DA$11,2,FALSE),"N/A")</f>
        <v>9</v>
      </c>
      <c r="CS2">
        <f>IFERROR(VLOOKUP(Moodys!CS2,'Converted Moodys'!$CZ$2:$DA$11,2,FALSE),"N/A")</f>
        <v>9</v>
      </c>
      <c r="CT2">
        <f>IFERROR(VLOOKUP(Moodys!CT2,'Converted Moodys'!$CZ$2:$DA$11,2,FALSE),"N/A")</f>
        <v>9</v>
      </c>
      <c r="CU2">
        <f>IFERROR(VLOOKUP(Moodys!CU2,'Converted Moodys'!$CZ$2:$DA$11,2,FALSE),"N/A")</f>
        <v>9</v>
      </c>
      <c r="CV2">
        <f>IFERROR(VLOOKUP(Moodys!CV2,'Converted Moodys'!$CZ$2:$DA$11,2,FALSE),"N/A")</f>
        <v>9</v>
      </c>
      <c r="CW2">
        <f>IFERROR(VLOOKUP(Moodys!CW2,'Converted Moodys'!$CZ$2:$DA$11,2,FALSE),"N/A")</f>
        <v>9</v>
      </c>
      <c r="CZ2" s="110" t="s">
        <v>66</v>
      </c>
      <c r="DA2" s="111">
        <v>10</v>
      </c>
    </row>
    <row r="3" spans="1:105" x14ac:dyDescent="0.45">
      <c r="A3" s="3" t="s">
        <v>3</v>
      </c>
      <c r="B3" t="s">
        <v>1</v>
      </c>
      <c r="C3">
        <f>IFERROR(VLOOKUP(Moodys!C3,'Converted Moodys'!$CZ$2:$DA$11,2,FALSE),"N/A")</f>
        <v>6</v>
      </c>
      <c r="D3">
        <f>IFERROR(VLOOKUP(Moodys!D3,'Converted Moodys'!$CZ$2:$DA$11,2,FALSE),"N/A")</f>
        <v>6</v>
      </c>
      <c r="E3">
        <f>IFERROR(VLOOKUP(Moodys!E3,'Converted Moodys'!$CZ$2:$DA$11,2,FALSE),"N/A")</f>
        <v>6</v>
      </c>
      <c r="F3">
        <f>IFERROR(VLOOKUP(Moodys!F3,'Converted Moodys'!$CZ$2:$DA$11,2,FALSE),"N/A")</f>
        <v>6</v>
      </c>
      <c r="G3">
        <f>IFERROR(VLOOKUP(Moodys!G3,'Converted Moodys'!$CZ$2:$DA$11,2,FALSE),"N/A")</f>
        <v>6</v>
      </c>
      <c r="H3">
        <f>IFERROR(VLOOKUP(Moodys!H3,'Converted Moodys'!$CZ$2:$DA$11,2,FALSE),"N/A")</f>
        <v>6</v>
      </c>
      <c r="I3">
        <f>IFERROR(VLOOKUP(Moodys!I3,'Converted Moodys'!$CZ$2:$DA$11,2,FALSE),"N/A")</f>
        <v>6</v>
      </c>
      <c r="J3">
        <f>IFERROR(VLOOKUP(Moodys!J3,'Converted Moodys'!$CZ$2:$DA$11,2,FALSE),"N/A")</f>
        <v>6</v>
      </c>
      <c r="K3">
        <f>IFERROR(VLOOKUP(Moodys!K3,'Converted Moodys'!$CZ$2:$DA$11,2,FALSE),"N/A")</f>
        <v>6</v>
      </c>
      <c r="L3">
        <f>IFERROR(VLOOKUP(Moodys!L3,'Converted Moodys'!$CZ$2:$DA$11,2,FALSE),"N/A")</f>
        <v>6</v>
      </c>
      <c r="M3">
        <f>IFERROR(VLOOKUP(Moodys!M3,'Converted Moodys'!$CZ$2:$DA$11,2,FALSE),"N/A")</f>
        <v>6</v>
      </c>
      <c r="N3">
        <f>IFERROR(VLOOKUP(Moodys!N3,'Converted Moodys'!$CZ$2:$DA$11,2,FALSE),"N/A")</f>
        <v>6</v>
      </c>
      <c r="O3">
        <f>IFERROR(VLOOKUP(Moodys!O3,'Converted Moodys'!$CZ$2:$DA$11,2,FALSE),"N/A")</f>
        <v>6</v>
      </c>
      <c r="P3">
        <f>IFERROR(VLOOKUP(Moodys!P3,'Converted Moodys'!$CZ$2:$DA$11,2,FALSE),"N/A")</f>
        <v>6</v>
      </c>
      <c r="Q3">
        <f>IFERROR(VLOOKUP(Moodys!Q3,'Converted Moodys'!$CZ$2:$DA$11,2,FALSE),"N/A")</f>
        <v>6</v>
      </c>
      <c r="R3">
        <f>IFERROR(VLOOKUP(Moodys!R3,'Converted Moodys'!$CZ$2:$DA$11,2,FALSE),"N/A")</f>
        <v>6</v>
      </c>
      <c r="S3">
        <f>IFERROR(VLOOKUP(Moodys!S3,'Converted Moodys'!$CZ$2:$DA$11,2,FALSE),"N/A")</f>
        <v>6</v>
      </c>
      <c r="T3">
        <f>IFERROR(VLOOKUP(Moodys!T3,'Converted Moodys'!$CZ$2:$DA$11,2,FALSE),"N/A")</f>
        <v>6</v>
      </c>
      <c r="U3">
        <f>IFERROR(VLOOKUP(Moodys!U3,'Converted Moodys'!$CZ$2:$DA$11,2,FALSE),"N/A")</f>
        <v>6</v>
      </c>
      <c r="V3">
        <f>IFERROR(VLOOKUP(Moodys!V3,'Converted Moodys'!$CZ$2:$DA$11,2,FALSE),"N/A")</f>
        <v>6</v>
      </c>
      <c r="W3">
        <f>IFERROR(VLOOKUP(Moodys!W3,'Converted Moodys'!$CZ$2:$DA$11,2,FALSE),"N/A")</f>
        <v>6</v>
      </c>
      <c r="X3">
        <f>IFERROR(VLOOKUP(Moodys!X3,'Converted Moodys'!$CZ$2:$DA$11,2,FALSE),"N/A")</f>
        <v>6</v>
      </c>
      <c r="Y3">
        <f>IFERROR(VLOOKUP(Moodys!Y3,'Converted Moodys'!$CZ$2:$DA$11,2,FALSE),"N/A")</f>
        <v>6</v>
      </c>
      <c r="Z3">
        <f>IFERROR(VLOOKUP(Moodys!Z3,'Converted Moodys'!$CZ$2:$DA$11,2,FALSE),"N/A")</f>
        <v>6</v>
      </c>
      <c r="AA3">
        <f>IFERROR(VLOOKUP(Moodys!AA3,'Converted Moodys'!$CZ$2:$DA$11,2,FALSE),"N/A")</f>
        <v>3</v>
      </c>
      <c r="AB3">
        <f>IFERROR(VLOOKUP(Moodys!AB3,'Converted Moodys'!$CZ$2:$DA$11,2,FALSE),"N/A")</f>
        <v>3</v>
      </c>
      <c r="AC3">
        <f>IFERROR(VLOOKUP(Moodys!AC3,'Converted Moodys'!$CZ$2:$DA$11,2,FALSE),"N/A")</f>
        <v>3</v>
      </c>
      <c r="AD3">
        <f>IFERROR(VLOOKUP(Moodys!AD3,'Converted Moodys'!$CZ$2:$DA$11,2,FALSE),"N/A")</f>
        <v>3</v>
      </c>
      <c r="AE3">
        <f>IFERROR(VLOOKUP(Moodys!AE3,'Converted Moodys'!$CZ$2:$DA$11,2,FALSE),"N/A")</f>
        <v>3</v>
      </c>
      <c r="AF3">
        <f>IFERROR(VLOOKUP(Moodys!AF3,'Converted Moodys'!$CZ$2:$DA$11,2,FALSE),"N/A")</f>
        <v>3</v>
      </c>
      <c r="AG3">
        <f>IFERROR(VLOOKUP(Moodys!AG3,'Converted Moodys'!$CZ$2:$DA$11,2,FALSE),"N/A")</f>
        <v>3</v>
      </c>
      <c r="AH3">
        <f>IFERROR(VLOOKUP(Moodys!AH3,'Converted Moodys'!$CZ$2:$DA$11,2,FALSE),"N/A")</f>
        <v>3</v>
      </c>
      <c r="AI3">
        <f>IFERROR(VLOOKUP(Moodys!AI3,'Converted Moodys'!$CZ$2:$DA$11,2,FALSE),"N/A")</f>
        <v>3</v>
      </c>
      <c r="AJ3">
        <f>IFERROR(VLOOKUP(Moodys!AJ3,'Converted Moodys'!$CZ$2:$DA$11,2,FALSE),"N/A")</f>
        <v>3</v>
      </c>
      <c r="AK3">
        <f>IFERROR(VLOOKUP(Moodys!AK3,'Converted Moodys'!$CZ$2:$DA$11,2,FALSE),"N/A")</f>
        <v>3</v>
      </c>
      <c r="AL3">
        <f>IFERROR(VLOOKUP(Moodys!AL3,'Converted Moodys'!$CZ$2:$DA$11,2,FALSE),"N/A")</f>
        <v>3</v>
      </c>
      <c r="AM3">
        <f>IFERROR(VLOOKUP(Moodys!AM3,'Converted Moodys'!$CZ$2:$DA$11,2,FALSE),"N/A")</f>
        <v>3</v>
      </c>
      <c r="AN3">
        <f>IFERROR(VLOOKUP(Moodys!AN3,'Converted Moodys'!$CZ$2:$DA$11,2,FALSE),"N/A")</f>
        <v>3</v>
      </c>
      <c r="AO3">
        <f>IFERROR(VLOOKUP(Moodys!AO3,'Converted Moodys'!$CZ$2:$DA$11,2,FALSE),"N/A")</f>
        <v>3</v>
      </c>
      <c r="AP3">
        <f>IFERROR(VLOOKUP(Moodys!AP3,'Converted Moodys'!$CZ$2:$DA$11,2,FALSE),"N/A")</f>
        <v>3</v>
      </c>
      <c r="AQ3">
        <f>IFERROR(VLOOKUP(Moodys!AQ3,'Converted Moodys'!$CZ$2:$DA$11,2,FALSE),"N/A")</f>
        <v>3</v>
      </c>
      <c r="AR3">
        <f>IFERROR(VLOOKUP(Moodys!AR3,'Converted Moodys'!$CZ$2:$DA$11,2,FALSE),"N/A")</f>
        <v>3</v>
      </c>
      <c r="AS3">
        <f>IFERROR(VLOOKUP(Moodys!AS3,'Converted Moodys'!$CZ$2:$DA$11,2,FALSE),"N/A")</f>
        <v>3</v>
      </c>
      <c r="AT3">
        <f>IFERROR(VLOOKUP(Moodys!AT3,'Converted Moodys'!$CZ$2:$DA$11,2,FALSE),"N/A")</f>
        <v>3</v>
      </c>
      <c r="AU3">
        <f>IFERROR(VLOOKUP(Moodys!AU3,'Converted Moodys'!$CZ$2:$DA$11,2,FALSE),"N/A")</f>
        <v>3</v>
      </c>
      <c r="AV3">
        <f>IFERROR(VLOOKUP(Moodys!AV3,'Converted Moodys'!$CZ$2:$DA$11,2,FALSE),"N/A")</f>
        <v>3</v>
      </c>
      <c r="AW3">
        <f>IFERROR(VLOOKUP(Moodys!AW3,'Converted Moodys'!$CZ$2:$DA$11,2,FALSE),"N/A")</f>
        <v>3</v>
      </c>
      <c r="AX3">
        <f>IFERROR(VLOOKUP(Moodys!AX3,'Converted Moodys'!$CZ$2:$DA$11,2,FALSE),"N/A")</f>
        <v>3</v>
      </c>
      <c r="AY3">
        <f>IFERROR(VLOOKUP(Moodys!AY3,'Converted Moodys'!$CZ$2:$DA$11,2,FALSE),"N/A")</f>
        <v>3</v>
      </c>
      <c r="AZ3">
        <f>IFERROR(VLOOKUP(Moodys!AZ3,'Converted Moodys'!$CZ$2:$DA$11,2,FALSE),"N/A")</f>
        <v>3</v>
      </c>
      <c r="BA3">
        <f>IFERROR(VLOOKUP(Moodys!BA3,'Converted Moodys'!$CZ$2:$DA$11,2,FALSE),"N/A")</f>
        <v>3</v>
      </c>
      <c r="BB3">
        <f>IFERROR(VLOOKUP(Moodys!BB3,'Converted Moodys'!$CZ$2:$DA$11,2,FALSE),"N/A")</f>
        <v>3</v>
      </c>
      <c r="BC3">
        <f>IFERROR(VLOOKUP(Moodys!BC3,'Converted Moodys'!$CZ$2:$DA$11,2,FALSE),"N/A")</f>
        <v>3</v>
      </c>
      <c r="BD3">
        <f>IFERROR(VLOOKUP(Moodys!BD3,'Converted Moodys'!$CZ$2:$DA$11,2,FALSE),"N/A")</f>
        <v>3</v>
      </c>
      <c r="BE3">
        <f>IFERROR(VLOOKUP(Moodys!BE3,'Converted Moodys'!$CZ$2:$DA$11,2,FALSE),"N/A")</f>
        <v>3</v>
      </c>
      <c r="BF3">
        <f>IFERROR(VLOOKUP(Moodys!BF3,'Converted Moodys'!$CZ$2:$DA$11,2,FALSE),"N/A")</f>
        <v>3</v>
      </c>
      <c r="BG3">
        <f>IFERROR(VLOOKUP(Moodys!BG3,'Converted Moodys'!$CZ$2:$DA$11,2,FALSE),"N/A")</f>
        <v>3</v>
      </c>
      <c r="BH3">
        <f>IFERROR(VLOOKUP(Moodys!BH3,'Converted Moodys'!$CZ$2:$DA$11,2,FALSE),"N/A")</f>
        <v>3</v>
      </c>
      <c r="BI3">
        <f>IFERROR(VLOOKUP(Moodys!BI3,'Converted Moodys'!$CZ$2:$DA$11,2,FALSE),"N/A")</f>
        <v>4</v>
      </c>
      <c r="BJ3">
        <f>IFERROR(VLOOKUP(Moodys!BJ3,'Converted Moodys'!$CZ$2:$DA$11,2,FALSE),"N/A")</f>
        <v>4</v>
      </c>
      <c r="BK3">
        <f>IFERROR(VLOOKUP(Moodys!BK3,'Converted Moodys'!$CZ$2:$DA$11,2,FALSE),"N/A")</f>
        <v>4</v>
      </c>
      <c r="BL3">
        <f>IFERROR(VLOOKUP(Moodys!BL3,'Converted Moodys'!$CZ$2:$DA$11,2,FALSE),"N/A")</f>
        <v>4</v>
      </c>
      <c r="BM3">
        <f>IFERROR(VLOOKUP(Moodys!BM3,'Converted Moodys'!$CZ$2:$DA$11,2,FALSE),"N/A")</f>
        <v>4</v>
      </c>
      <c r="BN3">
        <f>IFERROR(VLOOKUP(Moodys!BN3,'Converted Moodys'!$CZ$2:$DA$11,2,FALSE),"N/A")</f>
        <v>4</v>
      </c>
      <c r="BO3">
        <f>IFERROR(VLOOKUP(Moodys!BO3,'Converted Moodys'!$CZ$2:$DA$11,2,FALSE),"N/A")</f>
        <v>4</v>
      </c>
      <c r="BP3">
        <f>IFERROR(VLOOKUP(Moodys!BP3,'Converted Moodys'!$CZ$2:$DA$11,2,FALSE),"N/A")</f>
        <v>4</v>
      </c>
      <c r="BQ3">
        <f>IFERROR(VLOOKUP(Moodys!BQ3,'Converted Moodys'!$CZ$2:$DA$11,2,FALSE),"N/A")</f>
        <v>4</v>
      </c>
      <c r="BR3">
        <f>IFERROR(VLOOKUP(Moodys!BR3,'Converted Moodys'!$CZ$2:$DA$11,2,FALSE),"N/A")</f>
        <v>4</v>
      </c>
      <c r="BS3">
        <f>IFERROR(VLOOKUP(Moodys!BS3,'Converted Moodys'!$CZ$2:$DA$11,2,FALSE),"N/A")</f>
        <v>4</v>
      </c>
      <c r="BT3">
        <f>IFERROR(VLOOKUP(Moodys!BT3,'Converted Moodys'!$CZ$2:$DA$11,2,FALSE),"N/A")</f>
        <v>4</v>
      </c>
      <c r="BU3">
        <f>IFERROR(VLOOKUP(Moodys!BU3,'Converted Moodys'!$CZ$2:$DA$11,2,FALSE),"N/A")</f>
        <v>4</v>
      </c>
      <c r="BV3">
        <f>IFERROR(VLOOKUP(Moodys!BV3,'Converted Moodys'!$CZ$2:$DA$11,2,FALSE),"N/A")</f>
        <v>4</v>
      </c>
      <c r="BW3">
        <f>IFERROR(VLOOKUP(Moodys!BW3,'Converted Moodys'!$CZ$2:$DA$11,2,FALSE),"N/A")</f>
        <v>4</v>
      </c>
      <c r="BX3">
        <f>IFERROR(VLOOKUP(Moodys!BX3,'Converted Moodys'!$CZ$2:$DA$11,2,FALSE),"N/A")</f>
        <v>4</v>
      </c>
      <c r="BY3">
        <f>IFERROR(VLOOKUP(Moodys!BY3,'Converted Moodys'!$CZ$2:$DA$11,2,FALSE),"N/A")</f>
        <v>4</v>
      </c>
      <c r="BZ3">
        <f>IFERROR(VLOOKUP(Moodys!BZ3,'Converted Moodys'!$CZ$2:$DA$11,2,FALSE),"N/A")</f>
        <v>4</v>
      </c>
      <c r="CA3">
        <f>IFERROR(VLOOKUP(Moodys!CA3,'Converted Moodys'!$CZ$2:$DA$11,2,FALSE),"N/A")</f>
        <v>4</v>
      </c>
      <c r="CB3">
        <f>IFERROR(VLOOKUP(Moodys!CB3,'Converted Moodys'!$CZ$2:$DA$11,2,FALSE),"N/A")</f>
        <v>4</v>
      </c>
      <c r="CC3">
        <f>IFERROR(VLOOKUP(Moodys!CC3,'Converted Moodys'!$CZ$2:$DA$11,2,FALSE),"N/A")</f>
        <v>4</v>
      </c>
      <c r="CD3">
        <f>IFERROR(VLOOKUP(Moodys!CD3,'Converted Moodys'!$CZ$2:$DA$11,2,FALSE),"N/A")</f>
        <v>4</v>
      </c>
      <c r="CE3">
        <f>IFERROR(VLOOKUP(Moodys!CE3,'Converted Moodys'!$CZ$2:$DA$11,2,FALSE),"N/A")</f>
        <v>4</v>
      </c>
      <c r="CF3">
        <f>IFERROR(VLOOKUP(Moodys!CF3,'Converted Moodys'!$CZ$2:$DA$11,2,FALSE),"N/A")</f>
        <v>4</v>
      </c>
      <c r="CG3">
        <f>IFERROR(VLOOKUP(Moodys!CG3,'Converted Moodys'!$CZ$2:$DA$11,2,FALSE),"N/A")</f>
        <v>4</v>
      </c>
      <c r="CH3">
        <f>IFERROR(VLOOKUP(Moodys!CH3,'Converted Moodys'!$CZ$2:$DA$11,2,FALSE),"N/A")</f>
        <v>4</v>
      </c>
      <c r="CI3">
        <f>IFERROR(VLOOKUP(Moodys!CI3,'Converted Moodys'!$CZ$2:$DA$11,2,FALSE),"N/A")</f>
        <v>4</v>
      </c>
      <c r="CJ3">
        <f>IFERROR(VLOOKUP(Moodys!CJ3,'Converted Moodys'!$CZ$2:$DA$11,2,FALSE),"N/A")</f>
        <v>4</v>
      </c>
      <c r="CK3">
        <f>IFERROR(VLOOKUP(Moodys!CK3,'Converted Moodys'!$CZ$2:$DA$11,2,FALSE),"N/A")</f>
        <v>4</v>
      </c>
      <c r="CL3">
        <f>IFERROR(VLOOKUP(Moodys!CL3,'Converted Moodys'!$CZ$2:$DA$11,2,FALSE),"N/A")</f>
        <v>4</v>
      </c>
      <c r="CM3">
        <f>IFERROR(VLOOKUP(Moodys!CM3,'Converted Moodys'!$CZ$2:$DA$11,2,FALSE),"N/A")</f>
        <v>4</v>
      </c>
      <c r="CN3">
        <f>IFERROR(VLOOKUP(Moodys!CN3,'Converted Moodys'!$CZ$2:$DA$11,2,FALSE),"N/A")</f>
        <v>4</v>
      </c>
      <c r="CO3">
        <f>IFERROR(VLOOKUP(Moodys!CO3,'Converted Moodys'!$CZ$2:$DA$11,2,FALSE),"N/A")</f>
        <v>4</v>
      </c>
      <c r="CP3">
        <f>IFERROR(VLOOKUP(Moodys!CP3,'Converted Moodys'!$CZ$2:$DA$11,2,FALSE),"N/A")</f>
        <v>4</v>
      </c>
      <c r="CQ3">
        <f>IFERROR(VLOOKUP(Moodys!CQ3,'Converted Moodys'!$CZ$2:$DA$11,2,FALSE),"N/A")</f>
        <v>4</v>
      </c>
      <c r="CR3">
        <f>IFERROR(VLOOKUP(Moodys!CR3,'Converted Moodys'!$CZ$2:$DA$11,2,FALSE),"N/A")</f>
        <v>4</v>
      </c>
      <c r="CS3">
        <f>IFERROR(VLOOKUP(Moodys!CS3,'Converted Moodys'!$CZ$2:$DA$11,2,FALSE),"N/A")</f>
        <v>4</v>
      </c>
      <c r="CT3">
        <f>IFERROR(VLOOKUP(Moodys!CT3,'Converted Moodys'!$CZ$2:$DA$11,2,FALSE),"N/A")</f>
        <v>8</v>
      </c>
      <c r="CU3">
        <f>IFERROR(VLOOKUP(Moodys!CU3,'Converted Moodys'!$CZ$2:$DA$11,2,FALSE),"N/A")</f>
        <v>8</v>
      </c>
      <c r="CV3">
        <f>IFERROR(VLOOKUP(Moodys!CV3,'Converted Moodys'!$CZ$2:$DA$11,2,FALSE),"N/A")</f>
        <v>8</v>
      </c>
      <c r="CW3">
        <f>IFERROR(VLOOKUP(Moodys!CW3,'Converted Moodys'!$CZ$2:$DA$11,2,FALSE),"N/A")</f>
        <v>8</v>
      </c>
      <c r="CZ3" s="112" t="s">
        <v>2</v>
      </c>
      <c r="DA3" s="113">
        <v>9</v>
      </c>
    </row>
    <row r="4" spans="1:105" x14ac:dyDescent="0.45">
      <c r="A4" s="2" t="s">
        <v>8</v>
      </c>
      <c r="B4" t="s">
        <v>1</v>
      </c>
      <c r="C4">
        <f>IFERROR(VLOOKUP(Moodys!C4,'Converted Moodys'!$CZ$2:$DA$11,2,FALSE),"N/A")</f>
        <v>6</v>
      </c>
      <c r="D4">
        <f>IFERROR(VLOOKUP(Moodys!D4,'Converted Moodys'!$CZ$2:$DA$11,2,FALSE),"N/A")</f>
        <v>6</v>
      </c>
      <c r="E4">
        <f>IFERROR(VLOOKUP(Moodys!E4,'Converted Moodys'!$CZ$2:$DA$11,2,FALSE),"N/A")</f>
        <v>6</v>
      </c>
      <c r="F4">
        <f>IFERROR(VLOOKUP(Moodys!F4,'Converted Moodys'!$CZ$2:$DA$11,2,FALSE),"N/A")</f>
        <v>6</v>
      </c>
      <c r="G4">
        <f>IFERROR(VLOOKUP(Moodys!G4,'Converted Moodys'!$CZ$2:$DA$11,2,FALSE),"N/A")</f>
        <v>6</v>
      </c>
      <c r="H4">
        <f>IFERROR(VLOOKUP(Moodys!H4,'Converted Moodys'!$CZ$2:$DA$11,2,FALSE),"N/A")</f>
        <v>6</v>
      </c>
      <c r="I4">
        <f>IFERROR(VLOOKUP(Moodys!I4,'Converted Moodys'!$CZ$2:$DA$11,2,FALSE),"N/A")</f>
        <v>6</v>
      </c>
      <c r="J4">
        <f>IFERROR(VLOOKUP(Moodys!J4,'Converted Moodys'!$CZ$2:$DA$11,2,FALSE),"N/A")</f>
        <v>6</v>
      </c>
      <c r="K4">
        <f>IFERROR(VLOOKUP(Moodys!K4,'Converted Moodys'!$CZ$2:$DA$11,2,FALSE),"N/A")</f>
        <v>6</v>
      </c>
      <c r="L4">
        <f>IFERROR(VLOOKUP(Moodys!L4,'Converted Moodys'!$CZ$2:$DA$11,2,FALSE),"N/A")</f>
        <v>6</v>
      </c>
      <c r="M4">
        <f>IFERROR(VLOOKUP(Moodys!M4,'Converted Moodys'!$CZ$2:$DA$11,2,FALSE),"N/A")</f>
        <v>6</v>
      </c>
      <c r="N4">
        <f>IFERROR(VLOOKUP(Moodys!N4,'Converted Moodys'!$CZ$2:$DA$11,2,FALSE),"N/A")</f>
        <v>6</v>
      </c>
      <c r="O4">
        <f>IFERROR(VLOOKUP(Moodys!O4,'Converted Moodys'!$CZ$2:$DA$11,2,FALSE),"N/A")</f>
        <v>6</v>
      </c>
      <c r="P4">
        <f>IFERROR(VLOOKUP(Moodys!P4,'Converted Moodys'!$CZ$2:$DA$11,2,FALSE),"N/A")</f>
        <v>6</v>
      </c>
      <c r="Q4">
        <f>IFERROR(VLOOKUP(Moodys!Q4,'Converted Moodys'!$CZ$2:$DA$11,2,FALSE),"N/A")</f>
        <v>7</v>
      </c>
      <c r="R4">
        <f>IFERROR(VLOOKUP(Moodys!R4,'Converted Moodys'!$CZ$2:$DA$11,2,FALSE),"N/A")</f>
        <v>7</v>
      </c>
      <c r="S4">
        <f>IFERROR(VLOOKUP(Moodys!S4,'Converted Moodys'!$CZ$2:$DA$11,2,FALSE),"N/A")</f>
        <v>7</v>
      </c>
      <c r="T4">
        <f>IFERROR(VLOOKUP(Moodys!T4,'Converted Moodys'!$CZ$2:$DA$11,2,FALSE),"N/A")</f>
        <v>7</v>
      </c>
      <c r="U4">
        <f>IFERROR(VLOOKUP(Moodys!U4,'Converted Moodys'!$CZ$2:$DA$11,2,FALSE),"N/A")</f>
        <v>7</v>
      </c>
      <c r="V4">
        <f>IFERROR(VLOOKUP(Moodys!V4,'Converted Moodys'!$CZ$2:$DA$11,2,FALSE),"N/A")</f>
        <v>7</v>
      </c>
      <c r="W4">
        <f>IFERROR(VLOOKUP(Moodys!W4,'Converted Moodys'!$CZ$2:$DA$11,2,FALSE),"N/A")</f>
        <v>7</v>
      </c>
      <c r="X4">
        <f>IFERROR(VLOOKUP(Moodys!X4,'Converted Moodys'!$CZ$2:$DA$11,2,FALSE),"N/A")</f>
        <v>7</v>
      </c>
      <c r="Y4">
        <f>IFERROR(VLOOKUP(Moodys!Y4,'Converted Moodys'!$CZ$2:$DA$11,2,FALSE),"N/A")</f>
        <v>7</v>
      </c>
      <c r="Z4">
        <f>IFERROR(VLOOKUP(Moodys!Z4,'Converted Moodys'!$CZ$2:$DA$11,2,FALSE),"N/A")</f>
        <v>7</v>
      </c>
      <c r="AA4">
        <f>IFERROR(VLOOKUP(Moodys!AA4,'Converted Moodys'!$CZ$2:$DA$11,2,FALSE),"N/A")</f>
        <v>7</v>
      </c>
      <c r="AB4">
        <f>IFERROR(VLOOKUP(Moodys!AB4,'Converted Moodys'!$CZ$2:$DA$11,2,FALSE),"N/A")</f>
        <v>7</v>
      </c>
      <c r="AC4">
        <f>IFERROR(VLOOKUP(Moodys!AC4,'Converted Moodys'!$CZ$2:$DA$11,2,FALSE),"N/A")</f>
        <v>7</v>
      </c>
      <c r="AD4">
        <f>IFERROR(VLOOKUP(Moodys!AD4,'Converted Moodys'!$CZ$2:$DA$11,2,FALSE),"N/A")</f>
        <v>7</v>
      </c>
      <c r="AE4">
        <f>IFERROR(VLOOKUP(Moodys!AE4,'Converted Moodys'!$CZ$2:$DA$11,2,FALSE),"N/A")</f>
        <v>7</v>
      </c>
      <c r="AF4">
        <f>IFERROR(VLOOKUP(Moodys!AF4,'Converted Moodys'!$CZ$2:$DA$11,2,FALSE),"N/A")</f>
        <v>7</v>
      </c>
      <c r="AG4">
        <f>IFERROR(VLOOKUP(Moodys!AG4,'Converted Moodys'!$CZ$2:$DA$11,2,FALSE),"N/A")</f>
        <v>7</v>
      </c>
      <c r="AH4">
        <f>IFERROR(VLOOKUP(Moodys!AH4,'Converted Moodys'!$CZ$2:$DA$11,2,FALSE),"N/A")</f>
        <v>7</v>
      </c>
      <c r="AI4">
        <f>IFERROR(VLOOKUP(Moodys!AI4,'Converted Moodys'!$CZ$2:$DA$11,2,FALSE),"N/A")</f>
        <v>7</v>
      </c>
      <c r="AJ4">
        <f>IFERROR(VLOOKUP(Moodys!AJ4,'Converted Moodys'!$CZ$2:$DA$11,2,FALSE),"N/A")</f>
        <v>7</v>
      </c>
      <c r="AK4">
        <f>IFERROR(VLOOKUP(Moodys!AK4,'Converted Moodys'!$CZ$2:$DA$11,2,FALSE),"N/A")</f>
        <v>7</v>
      </c>
      <c r="AL4">
        <f>IFERROR(VLOOKUP(Moodys!AL4,'Converted Moodys'!$CZ$2:$DA$11,2,FALSE),"N/A")</f>
        <v>7</v>
      </c>
      <c r="AM4">
        <f>IFERROR(VLOOKUP(Moodys!AM4,'Converted Moodys'!$CZ$2:$DA$11,2,FALSE),"N/A")</f>
        <v>7</v>
      </c>
      <c r="AN4">
        <f>IFERROR(VLOOKUP(Moodys!AN4,'Converted Moodys'!$CZ$2:$DA$11,2,FALSE),"N/A")</f>
        <v>7</v>
      </c>
      <c r="AO4">
        <f>IFERROR(VLOOKUP(Moodys!AO4,'Converted Moodys'!$CZ$2:$DA$11,2,FALSE),"N/A")</f>
        <v>7</v>
      </c>
      <c r="AP4">
        <f>IFERROR(VLOOKUP(Moodys!AP4,'Converted Moodys'!$CZ$2:$DA$11,2,FALSE),"N/A")</f>
        <v>7</v>
      </c>
      <c r="AQ4">
        <f>IFERROR(VLOOKUP(Moodys!AQ4,'Converted Moodys'!$CZ$2:$DA$11,2,FALSE),"N/A")</f>
        <v>7</v>
      </c>
      <c r="AR4">
        <f>IFERROR(VLOOKUP(Moodys!AR4,'Converted Moodys'!$CZ$2:$DA$11,2,FALSE),"N/A")</f>
        <v>7</v>
      </c>
      <c r="AS4">
        <f>IFERROR(VLOOKUP(Moodys!AS4,'Converted Moodys'!$CZ$2:$DA$11,2,FALSE),"N/A")</f>
        <v>7</v>
      </c>
      <c r="AT4">
        <f>IFERROR(VLOOKUP(Moodys!AT4,'Converted Moodys'!$CZ$2:$DA$11,2,FALSE),"N/A")</f>
        <v>7</v>
      </c>
      <c r="AU4">
        <f>IFERROR(VLOOKUP(Moodys!AU4,'Converted Moodys'!$CZ$2:$DA$11,2,FALSE),"N/A")</f>
        <v>7</v>
      </c>
      <c r="AV4">
        <f>IFERROR(VLOOKUP(Moodys!AV4,'Converted Moodys'!$CZ$2:$DA$11,2,FALSE),"N/A")</f>
        <v>7</v>
      </c>
      <c r="AW4">
        <f>IFERROR(VLOOKUP(Moodys!AW4,'Converted Moodys'!$CZ$2:$DA$11,2,FALSE),"N/A")</f>
        <v>7</v>
      </c>
      <c r="AX4">
        <f>IFERROR(VLOOKUP(Moodys!AX4,'Converted Moodys'!$CZ$2:$DA$11,2,FALSE),"N/A")</f>
        <v>7</v>
      </c>
      <c r="AY4">
        <f>IFERROR(VLOOKUP(Moodys!AY4,'Converted Moodys'!$CZ$2:$DA$11,2,FALSE),"N/A")</f>
        <v>7</v>
      </c>
      <c r="AZ4">
        <f>IFERROR(VLOOKUP(Moodys!AZ4,'Converted Moodys'!$CZ$2:$DA$11,2,FALSE),"N/A")</f>
        <v>7</v>
      </c>
      <c r="BA4">
        <f>IFERROR(VLOOKUP(Moodys!BA4,'Converted Moodys'!$CZ$2:$DA$11,2,FALSE),"N/A")</f>
        <v>7</v>
      </c>
      <c r="BB4">
        <f>IFERROR(VLOOKUP(Moodys!BB4,'Converted Moodys'!$CZ$2:$DA$11,2,FALSE),"N/A")</f>
        <v>7</v>
      </c>
      <c r="BC4">
        <f>IFERROR(VLOOKUP(Moodys!BC4,'Converted Moodys'!$CZ$2:$DA$11,2,FALSE),"N/A")</f>
        <v>7</v>
      </c>
      <c r="BD4">
        <f>IFERROR(VLOOKUP(Moodys!BD4,'Converted Moodys'!$CZ$2:$DA$11,2,FALSE),"N/A")</f>
        <v>7</v>
      </c>
      <c r="BE4">
        <f>IFERROR(VLOOKUP(Moodys!BE4,'Converted Moodys'!$CZ$2:$DA$11,2,FALSE),"N/A")</f>
        <v>7</v>
      </c>
      <c r="BF4">
        <f>IFERROR(VLOOKUP(Moodys!BF4,'Converted Moodys'!$CZ$2:$DA$11,2,FALSE),"N/A")</f>
        <v>7</v>
      </c>
      <c r="BG4">
        <f>IFERROR(VLOOKUP(Moodys!BG4,'Converted Moodys'!$CZ$2:$DA$11,2,FALSE),"N/A")</f>
        <v>7</v>
      </c>
      <c r="BH4">
        <f>IFERROR(VLOOKUP(Moodys!BH4,'Converted Moodys'!$CZ$2:$DA$11,2,FALSE),"N/A")</f>
        <v>7</v>
      </c>
      <c r="BI4">
        <f>IFERROR(VLOOKUP(Moodys!BI4,'Converted Moodys'!$CZ$2:$DA$11,2,FALSE),"N/A")</f>
        <v>7</v>
      </c>
      <c r="BJ4">
        <f>IFERROR(VLOOKUP(Moodys!BJ4,'Converted Moodys'!$CZ$2:$DA$11,2,FALSE),"N/A")</f>
        <v>7</v>
      </c>
      <c r="BK4">
        <f>IFERROR(VLOOKUP(Moodys!BK4,'Converted Moodys'!$CZ$2:$DA$11,2,FALSE),"N/A")</f>
        <v>6</v>
      </c>
      <c r="BL4">
        <f>IFERROR(VLOOKUP(Moodys!BL4,'Converted Moodys'!$CZ$2:$DA$11,2,FALSE),"N/A")</f>
        <v>6</v>
      </c>
      <c r="BM4">
        <f>IFERROR(VLOOKUP(Moodys!BM4,'Converted Moodys'!$CZ$2:$DA$11,2,FALSE),"N/A")</f>
        <v>6</v>
      </c>
      <c r="BN4">
        <f>IFERROR(VLOOKUP(Moodys!BN4,'Converted Moodys'!$CZ$2:$DA$11,2,FALSE),"N/A")</f>
        <v>6</v>
      </c>
      <c r="BO4">
        <f>IFERROR(VLOOKUP(Moodys!BO4,'Converted Moodys'!$CZ$2:$DA$11,2,FALSE),"N/A")</f>
        <v>6</v>
      </c>
      <c r="BP4">
        <f>IFERROR(VLOOKUP(Moodys!BP4,'Converted Moodys'!$CZ$2:$DA$11,2,FALSE),"N/A")</f>
        <v>6</v>
      </c>
      <c r="BQ4">
        <f>IFERROR(VLOOKUP(Moodys!BQ4,'Converted Moodys'!$CZ$2:$DA$11,2,FALSE),"N/A")</f>
        <v>6</v>
      </c>
      <c r="BR4">
        <f>IFERROR(VLOOKUP(Moodys!BR4,'Converted Moodys'!$CZ$2:$DA$11,2,FALSE),"N/A")</f>
        <v>6</v>
      </c>
      <c r="BS4">
        <f>IFERROR(VLOOKUP(Moodys!BS4,'Converted Moodys'!$CZ$2:$DA$11,2,FALSE),"N/A")</f>
        <v>6</v>
      </c>
      <c r="BT4">
        <f>IFERROR(VLOOKUP(Moodys!BT4,'Converted Moodys'!$CZ$2:$DA$11,2,FALSE),"N/A")</f>
        <v>6</v>
      </c>
      <c r="BU4">
        <f>IFERROR(VLOOKUP(Moodys!BU4,'Converted Moodys'!$CZ$2:$DA$11,2,FALSE),"N/A")</f>
        <v>6</v>
      </c>
      <c r="BV4">
        <f>IFERROR(VLOOKUP(Moodys!BV4,'Converted Moodys'!$CZ$2:$DA$11,2,FALSE),"N/A")</f>
        <v>6</v>
      </c>
      <c r="BW4">
        <f>IFERROR(VLOOKUP(Moodys!BW4,'Converted Moodys'!$CZ$2:$DA$11,2,FALSE),"N/A")</f>
        <v>6</v>
      </c>
      <c r="BX4">
        <f>IFERROR(VLOOKUP(Moodys!BX4,'Converted Moodys'!$CZ$2:$DA$11,2,FALSE),"N/A")</f>
        <v>6</v>
      </c>
      <c r="BY4">
        <f>IFERROR(VLOOKUP(Moodys!BY4,'Converted Moodys'!$CZ$2:$DA$11,2,FALSE),"N/A")</f>
        <v>6</v>
      </c>
      <c r="BZ4">
        <f>IFERROR(VLOOKUP(Moodys!BZ4,'Converted Moodys'!$CZ$2:$DA$11,2,FALSE),"N/A")</f>
        <v>6</v>
      </c>
      <c r="CA4">
        <f>IFERROR(VLOOKUP(Moodys!CA4,'Converted Moodys'!$CZ$2:$DA$11,2,FALSE),"N/A")</f>
        <v>6</v>
      </c>
      <c r="CB4">
        <f>IFERROR(VLOOKUP(Moodys!CB4,'Converted Moodys'!$CZ$2:$DA$11,2,FALSE),"N/A")</f>
        <v>6</v>
      </c>
      <c r="CC4">
        <f>IFERROR(VLOOKUP(Moodys!CC4,'Converted Moodys'!$CZ$2:$DA$11,2,FALSE),"N/A")</f>
        <v>6</v>
      </c>
      <c r="CD4">
        <f>IFERROR(VLOOKUP(Moodys!CD4,'Converted Moodys'!$CZ$2:$DA$11,2,FALSE),"N/A")</f>
        <v>6</v>
      </c>
      <c r="CE4">
        <f>IFERROR(VLOOKUP(Moodys!CE4,'Converted Moodys'!$CZ$2:$DA$11,2,FALSE),"N/A")</f>
        <v>6</v>
      </c>
      <c r="CF4">
        <f>IFERROR(VLOOKUP(Moodys!CF4,'Converted Moodys'!$CZ$2:$DA$11,2,FALSE),"N/A")</f>
        <v>6</v>
      </c>
      <c r="CG4">
        <f>IFERROR(VLOOKUP(Moodys!CG4,'Converted Moodys'!$CZ$2:$DA$11,2,FALSE),"N/A")</f>
        <v>6</v>
      </c>
      <c r="CH4">
        <f>IFERROR(VLOOKUP(Moodys!CH4,'Converted Moodys'!$CZ$2:$DA$11,2,FALSE),"N/A")</f>
        <v>6</v>
      </c>
      <c r="CI4">
        <f>IFERROR(VLOOKUP(Moodys!CI4,'Converted Moodys'!$CZ$2:$DA$11,2,FALSE),"N/A")</f>
        <v>6</v>
      </c>
      <c r="CJ4">
        <f>IFERROR(VLOOKUP(Moodys!CJ4,'Converted Moodys'!$CZ$2:$DA$11,2,FALSE),"N/A")</f>
        <v>6</v>
      </c>
      <c r="CK4">
        <f>IFERROR(VLOOKUP(Moodys!CK4,'Converted Moodys'!$CZ$2:$DA$11,2,FALSE),"N/A")</f>
        <v>6</v>
      </c>
      <c r="CL4">
        <f>IFERROR(VLOOKUP(Moodys!CL4,'Converted Moodys'!$CZ$2:$DA$11,2,FALSE),"N/A")</f>
        <v>6</v>
      </c>
      <c r="CM4">
        <f>IFERROR(VLOOKUP(Moodys!CM4,'Converted Moodys'!$CZ$2:$DA$11,2,FALSE),"N/A")</f>
        <v>6</v>
      </c>
      <c r="CN4">
        <f>IFERROR(VLOOKUP(Moodys!CN4,'Converted Moodys'!$CZ$2:$DA$11,2,FALSE),"N/A")</f>
        <v>6</v>
      </c>
      <c r="CO4">
        <f>IFERROR(VLOOKUP(Moodys!CO4,'Converted Moodys'!$CZ$2:$DA$11,2,FALSE),"N/A")</f>
        <v>6</v>
      </c>
      <c r="CP4">
        <f>IFERROR(VLOOKUP(Moodys!CP4,'Converted Moodys'!$CZ$2:$DA$11,2,FALSE),"N/A")</f>
        <v>6</v>
      </c>
      <c r="CQ4">
        <f>IFERROR(VLOOKUP(Moodys!CQ4,'Converted Moodys'!$CZ$2:$DA$11,2,FALSE),"N/A")</f>
        <v>6</v>
      </c>
      <c r="CR4">
        <f>IFERROR(VLOOKUP(Moodys!CR4,'Converted Moodys'!$CZ$2:$DA$11,2,FALSE),"N/A")</f>
        <v>6</v>
      </c>
      <c r="CS4">
        <f>IFERROR(VLOOKUP(Moodys!CS4,'Converted Moodys'!$CZ$2:$DA$11,2,FALSE),"N/A")</f>
        <v>6</v>
      </c>
      <c r="CT4">
        <f>IFERROR(VLOOKUP(Moodys!CT4,'Converted Moodys'!$CZ$2:$DA$11,2,FALSE),"N/A")</f>
        <v>6</v>
      </c>
      <c r="CU4">
        <f>IFERROR(VLOOKUP(Moodys!CU4,'Converted Moodys'!$CZ$2:$DA$11,2,FALSE),"N/A")</f>
        <v>6</v>
      </c>
      <c r="CV4">
        <f>IFERROR(VLOOKUP(Moodys!CV4,'Converted Moodys'!$CZ$2:$DA$11,2,FALSE),"N/A")</f>
        <v>6</v>
      </c>
      <c r="CW4">
        <f>IFERROR(VLOOKUP(Moodys!CW4,'Converted Moodys'!$CZ$2:$DA$11,2,FALSE),"N/A")</f>
        <v>6</v>
      </c>
      <c r="CZ4" s="112" t="s">
        <v>7</v>
      </c>
      <c r="DA4" s="113">
        <v>8</v>
      </c>
    </row>
    <row r="5" spans="1:105" x14ac:dyDescent="0.45">
      <c r="A5" s="3" t="s">
        <v>10</v>
      </c>
      <c r="B5" t="s">
        <v>1</v>
      </c>
      <c r="C5">
        <f>IFERROR(VLOOKUP(Moodys!C5,'Converted Moodys'!$CZ$2:$DA$11,2,FALSE),"N/A")</f>
        <v>7</v>
      </c>
      <c r="D5">
        <f>IFERROR(VLOOKUP(Moodys!D5,'Converted Moodys'!$CZ$2:$DA$11,2,FALSE),"N/A")</f>
        <v>7</v>
      </c>
      <c r="E5">
        <f>IFERROR(VLOOKUP(Moodys!E5,'Converted Moodys'!$CZ$2:$DA$11,2,FALSE),"N/A")</f>
        <v>7</v>
      </c>
      <c r="F5">
        <f>IFERROR(VLOOKUP(Moodys!F5,'Converted Moodys'!$CZ$2:$DA$11,2,FALSE),"N/A")</f>
        <v>7</v>
      </c>
      <c r="G5">
        <f>IFERROR(VLOOKUP(Moodys!G5,'Converted Moodys'!$CZ$2:$DA$11,2,FALSE),"N/A")</f>
        <v>7</v>
      </c>
      <c r="H5">
        <f>IFERROR(VLOOKUP(Moodys!H5,'Converted Moodys'!$CZ$2:$DA$11,2,FALSE),"N/A")</f>
        <v>7</v>
      </c>
      <c r="I5">
        <f>IFERROR(VLOOKUP(Moodys!I5,'Converted Moodys'!$CZ$2:$DA$11,2,FALSE),"N/A")</f>
        <v>7</v>
      </c>
      <c r="J5">
        <f>IFERROR(VLOOKUP(Moodys!J5,'Converted Moodys'!$CZ$2:$DA$11,2,FALSE),"N/A")</f>
        <v>7</v>
      </c>
      <c r="K5">
        <f>IFERROR(VLOOKUP(Moodys!K5,'Converted Moodys'!$CZ$2:$DA$11,2,FALSE),"N/A")</f>
        <v>7</v>
      </c>
      <c r="L5">
        <f>IFERROR(VLOOKUP(Moodys!L5,'Converted Moodys'!$CZ$2:$DA$11,2,FALSE),"N/A")</f>
        <v>7</v>
      </c>
      <c r="M5">
        <f>IFERROR(VLOOKUP(Moodys!M5,'Converted Moodys'!$CZ$2:$DA$11,2,FALSE),"N/A")</f>
        <v>7</v>
      </c>
      <c r="N5">
        <f>IFERROR(VLOOKUP(Moodys!N5,'Converted Moodys'!$CZ$2:$DA$11,2,FALSE),"N/A")</f>
        <v>7</v>
      </c>
      <c r="O5">
        <f>IFERROR(VLOOKUP(Moodys!O5,'Converted Moodys'!$CZ$2:$DA$11,2,FALSE),"N/A")</f>
        <v>7</v>
      </c>
      <c r="P5">
        <f>IFERROR(VLOOKUP(Moodys!P5,'Converted Moodys'!$CZ$2:$DA$11,2,FALSE),"N/A")</f>
        <v>7</v>
      </c>
      <c r="Q5">
        <f>IFERROR(VLOOKUP(Moodys!Q5,'Converted Moodys'!$CZ$2:$DA$11,2,FALSE),"N/A")</f>
        <v>7</v>
      </c>
      <c r="R5">
        <f>IFERROR(VLOOKUP(Moodys!R5,'Converted Moodys'!$CZ$2:$DA$11,2,FALSE),"N/A")</f>
        <v>7</v>
      </c>
      <c r="S5">
        <f>IFERROR(VLOOKUP(Moodys!S5,'Converted Moodys'!$CZ$2:$DA$11,2,FALSE),"N/A")</f>
        <v>7</v>
      </c>
      <c r="T5">
        <f>IFERROR(VLOOKUP(Moodys!T5,'Converted Moodys'!$CZ$2:$DA$11,2,FALSE),"N/A")</f>
        <v>7</v>
      </c>
      <c r="U5">
        <f>IFERROR(VLOOKUP(Moodys!U5,'Converted Moodys'!$CZ$2:$DA$11,2,FALSE),"N/A")</f>
        <v>7</v>
      </c>
      <c r="V5">
        <f>IFERROR(VLOOKUP(Moodys!V5,'Converted Moodys'!$CZ$2:$DA$11,2,FALSE),"N/A")</f>
        <v>7</v>
      </c>
      <c r="W5">
        <f>IFERROR(VLOOKUP(Moodys!W5,'Converted Moodys'!$CZ$2:$DA$11,2,FALSE),"N/A")</f>
        <v>7</v>
      </c>
      <c r="X5">
        <f>IFERROR(VLOOKUP(Moodys!X5,'Converted Moodys'!$CZ$2:$DA$11,2,FALSE),"N/A")</f>
        <v>7</v>
      </c>
      <c r="Y5">
        <f>IFERROR(VLOOKUP(Moodys!Y5,'Converted Moodys'!$CZ$2:$DA$11,2,FALSE),"N/A")</f>
        <v>7</v>
      </c>
      <c r="Z5">
        <f>IFERROR(VLOOKUP(Moodys!Z5,'Converted Moodys'!$CZ$2:$DA$11,2,FALSE),"N/A")</f>
        <v>7</v>
      </c>
      <c r="AA5">
        <f>IFERROR(VLOOKUP(Moodys!AA5,'Converted Moodys'!$CZ$2:$DA$11,2,FALSE),"N/A")</f>
        <v>7</v>
      </c>
      <c r="AB5">
        <f>IFERROR(VLOOKUP(Moodys!AB5,'Converted Moodys'!$CZ$2:$DA$11,2,FALSE),"N/A")</f>
        <v>7</v>
      </c>
      <c r="AC5">
        <f>IFERROR(VLOOKUP(Moodys!AC5,'Converted Moodys'!$CZ$2:$DA$11,2,FALSE),"N/A")</f>
        <v>7</v>
      </c>
      <c r="AD5">
        <f>IFERROR(VLOOKUP(Moodys!AD5,'Converted Moodys'!$CZ$2:$DA$11,2,FALSE),"N/A")</f>
        <v>7</v>
      </c>
      <c r="AE5">
        <f>IFERROR(VLOOKUP(Moodys!AE5,'Converted Moodys'!$CZ$2:$DA$11,2,FALSE),"N/A")</f>
        <v>7</v>
      </c>
      <c r="AF5">
        <f>IFERROR(VLOOKUP(Moodys!AF5,'Converted Moodys'!$CZ$2:$DA$11,2,FALSE),"N/A")</f>
        <v>7</v>
      </c>
      <c r="AG5">
        <f>IFERROR(VLOOKUP(Moodys!AG5,'Converted Moodys'!$CZ$2:$DA$11,2,FALSE),"N/A")</f>
        <v>7</v>
      </c>
      <c r="AH5">
        <f>IFERROR(VLOOKUP(Moodys!AH5,'Converted Moodys'!$CZ$2:$DA$11,2,FALSE),"N/A")</f>
        <v>7</v>
      </c>
      <c r="AI5">
        <f>IFERROR(VLOOKUP(Moodys!AI5,'Converted Moodys'!$CZ$2:$DA$11,2,FALSE),"N/A")</f>
        <v>7</v>
      </c>
      <c r="AJ5">
        <f>IFERROR(VLOOKUP(Moodys!AJ5,'Converted Moodys'!$CZ$2:$DA$11,2,FALSE),"N/A")</f>
        <v>7</v>
      </c>
      <c r="AK5">
        <f>IFERROR(VLOOKUP(Moodys!AK5,'Converted Moodys'!$CZ$2:$DA$11,2,FALSE),"N/A")</f>
        <v>7</v>
      </c>
      <c r="AL5">
        <f>IFERROR(VLOOKUP(Moodys!AL5,'Converted Moodys'!$CZ$2:$DA$11,2,FALSE),"N/A")</f>
        <v>6</v>
      </c>
      <c r="AM5">
        <f>IFERROR(VLOOKUP(Moodys!AM5,'Converted Moodys'!$CZ$2:$DA$11,2,FALSE),"N/A")</f>
        <v>5</v>
      </c>
      <c r="AN5">
        <f>IFERROR(VLOOKUP(Moodys!AN5,'Converted Moodys'!$CZ$2:$DA$11,2,FALSE),"N/A")</f>
        <v>5</v>
      </c>
      <c r="AO5">
        <f>IFERROR(VLOOKUP(Moodys!AO5,'Converted Moodys'!$CZ$2:$DA$11,2,FALSE),"N/A")</f>
        <v>5</v>
      </c>
      <c r="AP5">
        <f>IFERROR(VLOOKUP(Moodys!AP5,'Converted Moodys'!$CZ$2:$DA$11,2,FALSE),"N/A")</f>
        <v>5</v>
      </c>
      <c r="AQ5">
        <f>IFERROR(VLOOKUP(Moodys!AQ5,'Converted Moodys'!$CZ$2:$DA$11,2,FALSE),"N/A")</f>
        <v>5</v>
      </c>
      <c r="AR5">
        <f>IFERROR(VLOOKUP(Moodys!AR5,'Converted Moodys'!$CZ$2:$DA$11,2,FALSE),"N/A")</f>
        <v>5</v>
      </c>
      <c r="AS5">
        <f>IFERROR(VLOOKUP(Moodys!AS5,'Converted Moodys'!$CZ$2:$DA$11,2,FALSE),"N/A")</f>
        <v>5</v>
      </c>
      <c r="AT5">
        <f>IFERROR(VLOOKUP(Moodys!AT5,'Converted Moodys'!$CZ$2:$DA$11,2,FALSE),"N/A")</f>
        <v>5</v>
      </c>
      <c r="AU5">
        <f>IFERROR(VLOOKUP(Moodys!AU5,'Converted Moodys'!$CZ$2:$DA$11,2,FALSE),"N/A")</f>
        <v>5</v>
      </c>
      <c r="AV5">
        <f>IFERROR(VLOOKUP(Moodys!AV5,'Converted Moodys'!$CZ$2:$DA$11,2,FALSE),"N/A")</f>
        <v>5</v>
      </c>
      <c r="AW5">
        <f>IFERROR(VLOOKUP(Moodys!AW5,'Converted Moodys'!$CZ$2:$DA$11,2,FALSE),"N/A")</f>
        <v>5</v>
      </c>
      <c r="AX5">
        <f>IFERROR(VLOOKUP(Moodys!AX5,'Converted Moodys'!$CZ$2:$DA$11,2,FALSE),"N/A")</f>
        <v>5</v>
      </c>
      <c r="AY5">
        <f>IFERROR(VLOOKUP(Moodys!AY5,'Converted Moodys'!$CZ$2:$DA$11,2,FALSE),"N/A")</f>
        <v>5</v>
      </c>
      <c r="AZ5">
        <f>IFERROR(VLOOKUP(Moodys!AZ5,'Converted Moodys'!$CZ$2:$DA$11,2,FALSE),"N/A")</f>
        <v>5</v>
      </c>
      <c r="BA5">
        <f>IFERROR(VLOOKUP(Moodys!BA5,'Converted Moodys'!$CZ$2:$DA$11,2,FALSE),"N/A")</f>
        <v>5</v>
      </c>
      <c r="BB5">
        <f>IFERROR(VLOOKUP(Moodys!BB5,'Converted Moodys'!$CZ$2:$DA$11,2,FALSE),"N/A")</f>
        <v>5</v>
      </c>
      <c r="BC5">
        <f>IFERROR(VLOOKUP(Moodys!BC5,'Converted Moodys'!$CZ$2:$DA$11,2,FALSE),"N/A")</f>
        <v>5</v>
      </c>
      <c r="BD5">
        <f>IFERROR(VLOOKUP(Moodys!BD5,'Converted Moodys'!$CZ$2:$DA$11,2,FALSE),"N/A")</f>
        <v>5</v>
      </c>
      <c r="BE5">
        <f>IFERROR(VLOOKUP(Moodys!BE5,'Converted Moodys'!$CZ$2:$DA$11,2,FALSE),"N/A")</f>
        <v>5</v>
      </c>
      <c r="BF5">
        <f>IFERROR(VLOOKUP(Moodys!BF5,'Converted Moodys'!$CZ$2:$DA$11,2,FALSE),"N/A")</f>
        <v>5</v>
      </c>
      <c r="BG5">
        <f>IFERROR(VLOOKUP(Moodys!BG5,'Converted Moodys'!$CZ$2:$DA$11,2,FALSE),"N/A")</f>
        <v>5</v>
      </c>
      <c r="BH5">
        <f>IFERROR(VLOOKUP(Moodys!BH5,'Converted Moodys'!$CZ$2:$DA$11,2,FALSE),"N/A")</f>
        <v>5</v>
      </c>
      <c r="BI5">
        <f>IFERROR(VLOOKUP(Moodys!BI5,'Converted Moodys'!$CZ$2:$DA$11,2,FALSE),"N/A")</f>
        <v>5</v>
      </c>
      <c r="BJ5">
        <f>IFERROR(VLOOKUP(Moodys!BJ5,'Converted Moodys'!$CZ$2:$DA$11,2,FALSE),"N/A")</f>
        <v>5</v>
      </c>
      <c r="BK5">
        <f>IFERROR(VLOOKUP(Moodys!BK5,'Converted Moodys'!$CZ$2:$DA$11,2,FALSE),"N/A")</f>
        <v>5</v>
      </c>
      <c r="BL5">
        <f>IFERROR(VLOOKUP(Moodys!BL5,'Converted Moodys'!$CZ$2:$DA$11,2,FALSE),"N/A")</f>
        <v>5</v>
      </c>
      <c r="BM5">
        <f>IFERROR(VLOOKUP(Moodys!BM5,'Converted Moodys'!$CZ$2:$DA$11,2,FALSE),"N/A")</f>
        <v>5</v>
      </c>
      <c r="BN5">
        <f>IFERROR(VLOOKUP(Moodys!BN5,'Converted Moodys'!$CZ$2:$DA$11,2,FALSE),"N/A")</f>
        <v>5</v>
      </c>
      <c r="BO5">
        <f>IFERROR(VLOOKUP(Moodys!BO5,'Converted Moodys'!$CZ$2:$DA$11,2,FALSE),"N/A")</f>
        <v>5</v>
      </c>
      <c r="BP5">
        <f>IFERROR(VLOOKUP(Moodys!BP5,'Converted Moodys'!$CZ$2:$DA$11,2,FALSE),"N/A")</f>
        <v>5</v>
      </c>
      <c r="BQ5">
        <f>IFERROR(VLOOKUP(Moodys!BQ5,'Converted Moodys'!$CZ$2:$DA$11,2,FALSE),"N/A")</f>
        <v>5</v>
      </c>
      <c r="BR5">
        <f>IFERROR(VLOOKUP(Moodys!BR5,'Converted Moodys'!$CZ$2:$DA$11,2,FALSE),"N/A")</f>
        <v>5</v>
      </c>
      <c r="BS5">
        <f>IFERROR(VLOOKUP(Moodys!BS5,'Converted Moodys'!$CZ$2:$DA$11,2,FALSE),"N/A")</f>
        <v>5</v>
      </c>
      <c r="BT5">
        <f>IFERROR(VLOOKUP(Moodys!BT5,'Converted Moodys'!$CZ$2:$DA$11,2,FALSE),"N/A")</f>
        <v>5</v>
      </c>
      <c r="BU5">
        <f>IFERROR(VLOOKUP(Moodys!BU5,'Converted Moodys'!$CZ$2:$DA$11,2,FALSE),"N/A")</f>
        <v>5</v>
      </c>
      <c r="BV5">
        <f>IFERROR(VLOOKUP(Moodys!BV5,'Converted Moodys'!$CZ$2:$DA$11,2,FALSE),"N/A")</f>
        <v>5</v>
      </c>
      <c r="BW5">
        <f>IFERROR(VLOOKUP(Moodys!BW5,'Converted Moodys'!$CZ$2:$DA$11,2,FALSE),"N/A")</f>
        <v>5</v>
      </c>
      <c r="BX5">
        <f>IFERROR(VLOOKUP(Moodys!BX5,'Converted Moodys'!$CZ$2:$DA$11,2,FALSE),"N/A")</f>
        <v>5</v>
      </c>
      <c r="BY5">
        <f>IFERROR(VLOOKUP(Moodys!BY5,'Converted Moodys'!$CZ$2:$DA$11,2,FALSE),"N/A")</f>
        <v>5</v>
      </c>
      <c r="BZ5">
        <f>IFERROR(VLOOKUP(Moodys!BZ5,'Converted Moodys'!$CZ$2:$DA$11,2,FALSE),"N/A")</f>
        <v>5</v>
      </c>
      <c r="CA5">
        <f>IFERROR(VLOOKUP(Moodys!CA5,'Converted Moodys'!$CZ$2:$DA$11,2,FALSE),"N/A")</f>
        <v>5</v>
      </c>
      <c r="CB5">
        <f>IFERROR(VLOOKUP(Moodys!CB5,'Converted Moodys'!$CZ$2:$DA$11,2,FALSE),"N/A")</f>
        <v>5</v>
      </c>
      <c r="CC5">
        <f>IFERROR(VLOOKUP(Moodys!CC5,'Converted Moodys'!$CZ$2:$DA$11,2,FALSE),"N/A")</f>
        <v>5</v>
      </c>
      <c r="CD5">
        <f>IFERROR(VLOOKUP(Moodys!CD5,'Converted Moodys'!$CZ$2:$DA$11,2,FALSE),"N/A")</f>
        <v>5</v>
      </c>
      <c r="CE5">
        <f>IFERROR(VLOOKUP(Moodys!CE5,'Converted Moodys'!$CZ$2:$DA$11,2,FALSE),"N/A")</f>
        <v>5</v>
      </c>
      <c r="CF5">
        <f>IFERROR(VLOOKUP(Moodys!CF5,'Converted Moodys'!$CZ$2:$DA$11,2,FALSE),"N/A")</f>
        <v>5</v>
      </c>
      <c r="CG5">
        <f>IFERROR(VLOOKUP(Moodys!CG5,'Converted Moodys'!$CZ$2:$DA$11,2,FALSE),"N/A")</f>
        <v>5</v>
      </c>
      <c r="CH5">
        <f>IFERROR(VLOOKUP(Moodys!CH5,'Converted Moodys'!$CZ$2:$DA$11,2,FALSE),"N/A")</f>
        <v>5</v>
      </c>
      <c r="CI5">
        <f>IFERROR(VLOOKUP(Moodys!CI5,'Converted Moodys'!$CZ$2:$DA$11,2,FALSE),"N/A")</f>
        <v>5</v>
      </c>
      <c r="CJ5">
        <f>IFERROR(VLOOKUP(Moodys!CJ5,'Converted Moodys'!$CZ$2:$DA$11,2,FALSE),"N/A")</f>
        <v>5</v>
      </c>
      <c r="CK5">
        <f>IFERROR(VLOOKUP(Moodys!CK5,'Converted Moodys'!$CZ$2:$DA$11,2,FALSE),"N/A")</f>
        <v>5</v>
      </c>
      <c r="CL5">
        <f>IFERROR(VLOOKUP(Moodys!CL5,'Converted Moodys'!$CZ$2:$DA$11,2,FALSE),"N/A")</f>
        <v>5</v>
      </c>
      <c r="CM5">
        <f>IFERROR(VLOOKUP(Moodys!CM5,'Converted Moodys'!$CZ$2:$DA$11,2,FALSE),"N/A")</f>
        <v>5</v>
      </c>
      <c r="CN5">
        <f>IFERROR(VLOOKUP(Moodys!CN5,'Converted Moodys'!$CZ$2:$DA$11,2,FALSE),"N/A")</f>
        <v>5</v>
      </c>
      <c r="CO5">
        <f>IFERROR(VLOOKUP(Moodys!CO5,'Converted Moodys'!$CZ$2:$DA$11,2,FALSE),"N/A")</f>
        <v>5</v>
      </c>
      <c r="CP5">
        <f>IFERROR(VLOOKUP(Moodys!CP5,'Converted Moodys'!$CZ$2:$DA$11,2,FALSE),"N/A")</f>
        <v>5</v>
      </c>
      <c r="CQ5">
        <f>IFERROR(VLOOKUP(Moodys!CQ5,'Converted Moodys'!$CZ$2:$DA$11,2,FALSE),"N/A")</f>
        <v>5</v>
      </c>
      <c r="CR5">
        <f>IFERROR(VLOOKUP(Moodys!CR5,'Converted Moodys'!$CZ$2:$DA$11,2,FALSE),"N/A")</f>
        <v>5</v>
      </c>
      <c r="CS5">
        <f>IFERROR(VLOOKUP(Moodys!CS5,'Converted Moodys'!$CZ$2:$DA$11,2,FALSE),"N/A")</f>
        <v>5</v>
      </c>
      <c r="CT5">
        <f>IFERROR(VLOOKUP(Moodys!CT5,'Converted Moodys'!$CZ$2:$DA$11,2,FALSE),"N/A")</f>
        <v>5</v>
      </c>
      <c r="CU5">
        <f>IFERROR(VLOOKUP(Moodys!CU5,'Converted Moodys'!$CZ$2:$DA$11,2,FALSE),"N/A")</f>
        <v>5</v>
      </c>
      <c r="CV5">
        <f>IFERROR(VLOOKUP(Moodys!CV5,'Converted Moodys'!$CZ$2:$DA$11,2,FALSE),"N/A")</f>
        <v>5</v>
      </c>
      <c r="CW5">
        <f>IFERROR(VLOOKUP(Moodys!CW5,'Converted Moodys'!$CZ$2:$DA$11,2,FALSE),"N/A")</f>
        <v>5</v>
      </c>
      <c r="CZ5" s="112" t="s">
        <v>9</v>
      </c>
      <c r="DA5" s="113">
        <v>7</v>
      </c>
    </row>
    <row r="6" spans="1:105" x14ac:dyDescent="0.45">
      <c r="A6" s="2" t="s">
        <v>12</v>
      </c>
      <c r="B6" t="s">
        <v>1</v>
      </c>
      <c r="C6" t="str">
        <f>IFERROR(VLOOKUP(Moodys!C6,'Converted Moodys'!$CZ$2:$DA$11,2,FALSE),"N/A")</f>
        <v>N/A</v>
      </c>
      <c r="D6" t="str">
        <f>IFERROR(VLOOKUP(Moodys!D6,'Converted Moodys'!$CZ$2:$DA$11,2,FALSE),"N/A")</f>
        <v>N/A</v>
      </c>
      <c r="E6" t="str">
        <f>IFERROR(VLOOKUP(Moodys!E6,'Converted Moodys'!$CZ$2:$DA$11,2,FALSE),"N/A")</f>
        <v>N/A</v>
      </c>
      <c r="F6" t="str">
        <f>IFERROR(VLOOKUP(Moodys!F6,'Converted Moodys'!$CZ$2:$DA$11,2,FALSE),"N/A")</f>
        <v>N/A</v>
      </c>
      <c r="G6" t="str">
        <f>IFERROR(VLOOKUP(Moodys!G6,'Converted Moodys'!$CZ$2:$DA$11,2,FALSE),"N/A")</f>
        <v>N/A</v>
      </c>
      <c r="H6" t="str">
        <f>IFERROR(VLOOKUP(Moodys!H6,'Converted Moodys'!$CZ$2:$DA$11,2,FALSE),"N/A")</f>
        <v>N/A</v>
      </c>
      <c r="I6" t="str">
        <f>IFERROR(VLOOKUP(Moodys!I6,'Converted Moodys'!$CZ$2:$DA$11,2,FALSE),"N/A")</f>
        <v>N/A</v>
      </c>
      <c r="J6" t="str">
        <f>IFERROR(VLOOKUP(Moodys!J6,'Converted Moodys'!$CZ$2:$DA$11,2,FALSE),"N/A")</f>
        <v>N/A</v>
      </c>
      <c r="K6" t="str">
        <f>IFERROR(VLOOKUP(Moodys!K6,'Converted Moodys'!$CZ$2:$DA$11,2,FALSE),"N/A")</f>
        <v>N/A</v>
      </c>
      <c r="L6" t="str">
        <f>IFERROR(VLOOKUP(Moodys!L6,'Converted Moodys'!$CZ$2:$DA$11,2,FALSE),"N/A")</f>
        <v>N/A</v>
      </c>
      <c r="M6" t="str">
        <f>IFERROR(VLOOKUP(Moodys!M6,'Converted Moodys'!$CZ$2:$DA$11,2,FALSE),"N/A")</f>
        <v>N/A</v>
      </c>
      <c r="N6" t="str">
        <f>IFERROR(VLOOKUP(Moodys!N6,'Converted Moodys'!$CZ$2:$DA$11,2,FALSE),"N/A")</f>
        <v>N/A</v>
      </c>
      <c r="O6" t="str">
        <f>IFERROR(VLOOKUP(Moodys!O6,'Converted Moodys'!$CZ$2:$DA$11,2,FALSE),"N/A")</f>
        <v>N/A</v>
      </c>
      <c r="P6" t="str">
        <f>IFERROR(VLOOKUP(Moodys!P6,'Converted Moodys'!$CZ$2:$DA$11,2,FALSE),"N/A")</f>
        <v>N/A</v>
      </c>
      <c r="Q6" t="str">
        <f>IFERROR(VLOOKUP(Moodys!Q6,'Converted Moodys'!$CZ$2:$DA$11,2,FALSE),"N/A")</f>
        <v>N/A</v>
      </c>
      <c r="R6" t="str">
        <f>IFERROR(VLOOKUP(Moodys!R6,'Converted Moodys'!$CZ$2:$DA$11,2,FALSE),"N/A")</f>
        <v>N/A</v>
      </c>
      <c r="S6" t="str">
        <f>IFERROR(VLOOKUP(Moodys!S6,'Converted Moodys'!$CZ$2:$DA$11,2,FALSE),"N/A")</f>
        <v>N/A</v>
      </c>
      <c r="T6" t="str">
        <f>IFERROR(VLOOKUP(Moodys!T6,'Converted Moodys'!$CZ$2:$DA$11,2,FALSE),"N/A")</f>
        <v>N/A</v>
      </c>
      <c r="U6" t="str">
        <f>IFERROR(VLOOKUP(Moodys!U6,'Converted Moodys'!$CZ$2:$DA$11,2,FALSE),"N/A")</f>
        <v>N/A</v>
      </c>
      <c r="V6" t="str">
        <f>IFERROR(VLOOKUP(Moodys!V6,'Converted Moodys'!$CZ$2:$DA$11,2,FALSE),"N/A")</f>
        <v>N/A</v>
      </c>
      <c r="W6" t="str">
        <f>IFERROR(VLOOKUP(Moodys!W6,'Converted Moodys'!$CZ$2:$DA$11,2,FALSE),"N/A")</f>
        <v>N/A</v>
      </c>
      <c r="X6" t="str">
        <f>IFERROR(VLOOKUP(Moodys!X6,'Converted Moodys'!$CZ$2:$DA$11,2,FALSE),"N/A")</f>
        <v>N/A</v>
      </c>
      <c r="Y6" t="str">
        <f>IFERROR(VLOOKUP(Moodys!Y6,'Converted Moodys'!$CZ$2:$DA$11,2,FALSE),"N/A")</f>
        <v>N/A</v>
      </c>
      <c r="Z6" t="str">
        <f>IFERROR(VLOOKUP(Moodys!Z6,'Converted Moodys'!$CZ$2:$DA$11,2,FALSE),"N/A")</f>
        <v>N/A</v>
      </c>
      <c r="AA6" t="str">
        <f>IFERROR(VLOOKUP(Moodys!AA6,'Converted Moodys'!$CZ$2:$DA$11,2,FALSE),"N/A")</f>
        <v>N/A</v>
      </c>
      <c r="AB6" t="str">
        <f>IFERROR(VLOOKUP(Moodys!AB6,'Converted Moodys'!$CZ$2:$DA$11,2,FALSE),"N/A")</f>
        <v>N/A</v>
      </c>
      <c r="AC6" t="str">
        <f>IFERROR(VLOOKUP(Moodys!AC6,'Converted Moodys'!$CZ$2:$DA$11,2,FALSE),"N/A")</f>
        <v>N/A</v>
      </c>
      <c r="AD6" t="str">
        <f>IFERROR(VLOOKUP(Moodys!AD6,'Converted Moodys'!$CZ$2:$DA$11,2,FALSE),"N/A")</f>
        <v>N/A</v>
      </c>
      <c r="AE6" t="str">
        <f>IFERROR(VLOOKUP(Moodys!AE6,'Converted Moodys'!$CZ$2:$DA$11,2,FALSE),"N/A")</f>
        <v>N/A</v>
      </c>
      <c r="AF6" t="str">
        <f>IFERROR(VLOOKUP(Moodys!AF6,'Converted Moodys'!$CZ$2:$DA$11,2,FALSE),"N/A")</f>
        <v>N/A</v>
      </c>
      <c r="AG6" t="str">
        <f>IFERROR(VLOOKUP(Moodys!AG6,'Converted Moodys'!$CZ$2:$DA$11,2,FALSE),"N/A")</f>
        <v>N/A</v>
      </c>
      <c r="AH6" t="str">
        <f>IFERROR(VLOOKUP(Moodys!AH6,'Converted Moodys'!$CZ$2:$DA$11,2,FALSE),"N/A")</f>
        <v>N/A</v>
      </c>
      <c r="AI6" t="str">
        <f>IFERROR(VLOOKUP(Moodys!AI6,'Converted Moodys'!$CZ$2:$DA$11,2,FALSE),"N/A")</f>
        <v>N/A</v>
      </c>
      <c r="AJ6" t="str">
        <f>IFERROR(VLOOKUP(Moodys!AJ6,'Converted Moodys'!$CZ$2:$DA$11,2,FALSE),"N/A")</f>
        <v>N/A</v>
      </c>
      <c r="AK6" t="str">
        <f>IFERROR(VLOOKUP(Moodys!AK6,'Converted Moodys'!$CZ$2:$DA$11,2,FALSE),"N/A")</f>
        <v>N/A</v>
      </c>
      <c r="AL6" t="str">
        <f>IFERROR(VLOOKUP(Moodys!AL6,'Converted Moodys'!$CZ$2:$DA$11,2,FALSE),"N/A")</f>
        <v>N/A</v>
      </c>
      <c r="AM6" t="str">
        <f>IFERROR(VLOOKUP(Moodys!AM6,'Converted Moodys'!$CZ$2:$DA$11,2,FALSE),"N/A")</f>
        <v>N/A</v>
      </c>
      <c r="AN6" t="str">
        <f>IFERROR(VLOOKUP(Moodys!AN6,'Converted Moodys'!$CZ$2:$DA$11,2,FALSE),"N/A")</f>
        <v>N/A</v>
      </c>
      <c r="AO6" t="str">
        <f>IFERROR(VLOOKUP(Moodys!AO6,'Converted Moodys'!$CZ$2:$DA$11,2,FALSE),"N/A")</f>
        <v>N/A</v>
      </c>
      <c r="AP6" t="str">
        <f>IFERROR(VLOOKUP(Moodys!AP6,'Converted Moodys'!$CZ$2:$DA$11,2,FALSE),"N/A")</f>
        <v>N/A</v>
      </c>
      <c r="AQ6" t="str">
        <f>IFERROR(VLOOKUP(Moodys!AQ6,'Converted Moodys'!$CZ$2:$DA$11,2,FALSE),"N/A")</f>
        <v>N/A</v>
      </c>
      <c r="AR6" t="str">
        <f>IFERROR(VLOOKUP(Moodys!AR6,'Converted Moodys'!$CZ$2:$DA$11,2,FALSE),"N/A")</f>
        <v>N/A</v>
      </c>
      <c r="AS6" t="str">
        <f>IFERROR(VLOOKUP(Moodys!AS6,'Converted Moodys'!$CZ$2:$DA$11,2,FALSE),"N/A")</f>
        <v>N/A</v>
      </c>
      <c r="AT6" t="str">
        <f>IFERROR(VLOOKUP(Moodys!AT6,'Converted Moodys'!$CZ$2:$DA$11,2,FALSE),"N/A")</f>
        <v>N/A</v>
      </c>
      <c r="AU6" t="str">
        <f>IFERROR(VLOOKUP(Moodys!AU6,'Converted Moodys'!$CZ$2:$DA$11,2,FALSE),"N/A")</f>
        <v>N/A</v>
      </c>
      <c r="AV6" t="str">
        <f>IFERROR(VLOOKUP(Moodys!AV6,'Converted Moodys'!$CZ$2:$DA$11,2,FALSE),"N/A")</f>
        <v>N/A</v>
      </c>
      <c r="AW6" t="str">
        <f>IFERROR(VLOOKUP(Moodys!AW6,'Converted Moodys'!$CZ$2:$DA$11,2,FALSE),"N/A")</f>
        <v>N/A</v>
      </c>
      <c r="AX6" t="str">
        <f>IFERROR(VLOOKUP(Moodys!AX6,'Converted Moodys'!$CZ$2:$DA$11,2,FALSE),"N/A")</f>
        <v>N/A</v>
      </c>
      <c r="AY6" t="str">
        <f>IFERROR(VLOOKUP(Moodys!AY6,'Converted Moodys'!$CZ$2:$DA$11,2,FALSE),"N/A")</f>
        <v>N/A</v>
      </c>
      <c r="AZ6" t="str">
        <f>IFERROR(VLOOKUP(Moodys!AZ6,'Converted Moodys'!$CZ$2:$DA$11,2,FALSE),"N/A")</f>
        <v>N/A</v>
      </c>
      <c r="BA6" t="str">
        <f>IFERROR(VLOOKUP(Moodys!BA6,'Converted Moodys'!$CZ$2:$DA$11,2,FALSE),"N/A")</f>
        <v>N/A</v>
      </c>
      <c r="BB6" t="str">
        <f>IFERROR(VLOOKUP(Moodys!BB6,'Converted Moodys'!$CZ$2:$DA$11,2,FALSE),"N/A")</f>
        <v>N/A</v>
      </c>
      <c r="BC6" t="str">
        <f>IFERROR(VLOOKUP(Moodys!BC6,'Converted Moodys'!$CZ$2:$DA$11,2,FALSE),"N/A")</f>
        <v>N/A</v>
      </c>
      <c r="BD6" t="str">
        <f>IFERROR(VLOOKUP(Moodys!BD6,'Converted Moodys'!$CZ$2:$DA$11,2,FALSE),"N/A")</f>
        <v>N/A</v>
      </c>
      <c r="BE6" t="str">
        <f>IFERROR(VLOOKUP(Moodys!BE6,'Converted Moodys'!$CZ$2:$DA$11,2,FALSE),"N/A")</f>
        <v>N/A</v>
      </c>
      <c r="BF6" t="str">
        <f>IFERROR(VLOOKUP(Moodys!BF6,'Converted Moodys'!$CZ$2:$DA$11,2,FALSE),"N/A")</f>
        <v>N/A</v>
      </c>
      <c r="BG6" t="str">
        <f>IFERROR(VLOOKUP(Moodys!BG6,'Converted Moodys'!$CZ$2:$DA$11,2,FALSE),"N/A")</f>
        <v>N/A</v>
      </c>
      <c r="BH6" t="str">
        <f>IFERROR(VLOOKUP(Moodys!BH6,'Converted Moodys'!$CZ$2:$DA$11,2,FALSE),"N/A")</f>
        <v>N/A</v>
      </c>
      <c r="BI6" t="str">
        <f>IFERROR(VLOOKUP(Moodys!BI6,'Converted Moodys'!$CZ$2:$DA$11,2,FALSE),"N/A")</f>
        <v>N/A</v>
      </c>
      <c r="BJ6" t="str">
        <f>IFERROR(VLOOKUP(Moodys!BJ6,'Converted Moodys'!$CZ$2:$DA$11,2,FALSE),"N/A")</f>
        <v>N/A</v>
      </c>
      <c r="BK6" s="139">
        <v>3</v>
      </c>
      <c r="BL6" s="139">
        <v>3</v>
      </c>
      <c r="BM6" s="139">
        <v>3</v>
      </c>
      <c r="BN6" s="139">
        <v>3</v>
      </c>
      <c r="BO6" s="139">
        <v>3</v>
      </c>
      <c r="BP6" s="139">
        <v>3</v>
      </c>
      <c r="BQ6" s="139">
        <v>3</v>
      </c>
      <c r="BR6" s="139">
        <v>3</v>
      </c>
      <c r="BS6" s="139">
        <v>3</v>
      </c>
      <c r="BT6" s="139">
        <v>3</v>
      </c>
      <c r="BU6" s="139">
        <v>3</v>
      </c>
      <c r="BV6" s="139">
        <v>3</v>
      </c>
      <c r="BW6" s="139">
        <v>3</v>
      </c>
      <c r="BX6" s="139">
        <v>3</v>
      </c>
      <c r="BY6" s="139">
        <v>3</v>
      </c>
      <c r="BZ6" s="139">
        <v>3</v>
      </c>
      <c r="CA6" s="139">
        <v>3</v>
      </c>
      <c r="CB6" s="139">
        <v>3</v>
      </c>
      <c r="CC6" s="139">
        <v>3</v>
      </c>
      <c r="CD6" s="139">
        <v>3</v>
      </c>
      <c r="CE6" s="139">
        <v>3</v>
      </c>
      <c r="CF6" s="139">
        <v>3</v>
      </c>
      <c r="CG6" s="139">
        <v>3</v>
      </c>
      <c r="CH6" s="139">
        <v>3</v>
      </c>
      <c r="CI6" s="139">
        <v>3</v>
      </c>
      <c r="CJ6" s="139">
        <v>3</v>
      </c>
      <c r="CK6" s="139">
        <v>3</v>
      </c>
      <c r="CL6" s="139">
        <v>3</v>
      </c>
      <c r="CM6">
        <f>IFERROR(VLOOKUP(Moodys!CM6,'Converted Moodys'!$CZ$2:$DA$11,2,FALSE),"N/A")</f>
        <v>3</v>
      </c>
      <c r="CN6">
        <f>IFERROR(VLOOKUP(Moodys!CN6,'Converted Moodys'!$CZ$2:$DA$11,2,FALSE),"N/A")</f>
        <v>3</v>
      </c>
      <c r="CO6">
        <f>IFERROR(VLOOKUP(Moodys!CO6,'Converted Moodys'!$CZ$2:$DA$11,2,FALSE),"N/A")</f>
        <v>3</v>
      </c>
      <c r="CP6">
        <f>IFERROR(VLOOKUP(Moodys!CP6,'Converted Moodys'!$CZ$2:$DA$11,2,FALSE),"N/A")</f>
        <v>3</v>
      </c>
      <c r="CQ6">
        <f>IFERROR(VLOOKUP(Moodys!CQ6,'Converted Moodys'!$CZ$2:$DA$11,2,FALSE),"N/A")</f>
        <v>3</v>
      </c>
      <c r="CR6">
        <f>IFERROR(VLOOKUP(Moodys!CR6,'Converted Moodys'!$CZ$2:$DA$11,2,FALSE),"N/A")</f>
        <v>3</v>
      </c>
      <c r="CS6">
        <f>IFERROR(VLOOKUP(Moodys!CS6,'Converted Moodys'!$CZ$2:$DA$11,2,FALSE),"N/A")</f>
        <v>3</v>
      </c>
      <c r="CT6">
        <f>IFERROR(VLOOKUP(Moodys!CT6,'Converted Moodys'!$CZ$2:$DA$11,2,FALSE),"N/A")</f>
        <v>3</v>
      </c>
      <c r="CU6">
        <f>IFERROR(VLOOKUP(Moodys!CU6,'Converted Moodys'!$CZ$2:$DA$11,2,FALSE),"N/A")</f>
        <v>3</v>
      </c>
      <c r="CV6">
        <f>IFERROR(VLOOKUP(Moodys!CV6,'Converted Moodys'!$CZ$2:$DA$11,2,FALSE),"N/A")</f>
        <v>3</v>
      </c>
      <c r="CW6">
        <f>IFERROR(VLOOKUP(Moodys!CW6,'Converted Moodys'!$CZ$2:$DA$11,2,FALSE),"N/A")</f>
        <v>3</v>
      </c>
      <c r="CZ6" s="112" t="s">
        <v>4</v>
      </c>
      <c r="DA6" s="113">
        <v>6</v>
      </c>
    </row>
    <row r="7" spans="1:105" x14ac:dyDescent="0.45">
      <c r="A7" s="3" t="s">
        <v>13</v>
      </c>
      <c r="B7" t="s">
        <v>1</v>
      </c>
      <c r="C7" t="str">
        <f>IFERROR(VLOOKUP(Moodys!C7,'Converted Moodys'!$CZ$2:$DA$11,2,FALSE),"N/A")</f>
        <v>N/A</v>
      </c>
      <c r="D7" t="str">
        <f>IFERROR(VLOOKUP(Moodys!D7,'Converted Moodys'!$CZ$2:$DA$11,2,FALSE),"N/A")</f>
        <v>N/A</v>
      </c>
      <c r="E7" t="str">
        <f>IFERROR(VLOOKUP(Moodys!E7,'Converted Moodys'!$CZ$2:$DA$11,2,FALSE),"N/A")</f>
        <v>N/A</v>
      </c>
      <c r="F7" t="str">
        <f>IFERROR(VLOOKUP(Moodys!F7,'Converted Moodys'!$CZ$2:$DA$11,2,FALSE),"N/A")</f>
        <v>N/A</v>
      </c>
      <c r="G7" t="str">
        <f>IFERROR(VLOOKUP(Moodys!G7,'Converted Moodys'!$CZ$2:$DA$11,2,FALSE),"N/A")</f>
        <v>N/A</v>
      </c>
      <c r="H7" t="str">
        <f>IFERROR(VLOOKUP(Moodys!H7,'Converted Moodys'!$CZ$2:$DA$11,2,FALSE),"N/A")</f>
        <v>N/A</v>
      </c>
      <c r="I7" t="str">
        <f>IFERROR(VLOOKUP(Moodys!I7,'Converted Moodys'!$CZ$2:$DA$11,2,FALSE),"N/A")</f>
        <v>N/A</v>
      </c>
      <c r="J7" t="str">
        <f>IFERROR(VLOOKUP(Moodys!J7,'Converted Moodys'!$CZ$2:$DA$11,2,FALSE),"N/A")</f>
        <v>N/A</v>
      </c>
      <c r="K7">
        <f>IFERROR(VLOOKUP(Moodys!K7,'Converted Moodys'!$CZ$2:$DA$11,2,FALSE),"N/A")</f>
        <v>7</v>
      </c>
      <c r="L7">
        <f>IFERROR(VLOOKUP(Moodys!L7,'Converted Moodys'!$CZ$2:$DA$11,2,FALSE),"N/A")</f>
        <v>6</v>
      </c>
      <c r="M7">
        <f>IFERROR(VLOOKUP(Moodys!M7,'Converted Moodys'!$CZ$2:$DA$11,2,FALSE),"N/A")</f>
        <v>6</v>
      </c>
      <c r="N7">
        <f>IFERROR(VLOOKUP(Moodys!N7,'Converted Moodys'!$CZ$2:$DA$11,2,FALSE),"N/A")</f>
        <v>6</v>
      </c>
      <c r="O7">
        <f>IFERROR(VLOOKUP(Moodys!O7,'Converted Moodys'!$CZ$2:$DA$11,2,FALSE),"N/A")</f>
        <v>6</v>
      </c>
      <c r="P7">
        <f>IFERROR(VLOOKUP(Moodys!P7,'Converted Moodys'!$CZ$2:$DA$11,2,FALSE),"N/A")</f>
        <v>6</v>
      </c>
      <c r="Q7">
        <f>IFERROR(VLOOKUP(Moodys!Q7,'Converted Moodys'!$CZ$2:$DA$11,2,FALSE),"N/A")</f>
        <v>6</v>
      </c>
      <c r="R7">
        <f>IFERROR(VLOOKUP(Moodys!R7,'Converted Moodys'!$CZ$2:$DA$11,2,FALSE),"N/A")</f>
        <v>6</v>
      </c>
      <c r="S7">
        <f>IFERROR(VLOOKUP(Moodys!S7,'Converted Moodys'!$CZ$2:$DA$11,2,FALSE),"N/A")</f>
        <v>6</v>
      </c>
      <c r="T7">
        <f>IFERROR(VLOOKUP(Moodys!T7,'Converted Moodys'!$CZ$2:$DA$11,2,FALSE),"N/A")</f>
        <v>6</v>
      </c>
      <c r="U7">
        <f>IFERROR(VLOOKUP(Moodys!U7,'Converted Moodys'!$CZ$2:$DA$11,2,FALSE),"N/A")</f>
        <v>6</v>
      </c>
      <c r="V7">
        <f>IFERROR(VLOOKUP(Moodys!V7,'Converted Moodys'!$CZ$2:$DA$11,2,FALSE),"N/A")</f>
        <v>6</v>
      </c>
      <c r="W7">
        <f>IFERROR(VLOOKUP(Moodys!W7,'Converted Moodys'!$CZ$2:$DA$11,2,FALSE),"N/A")</f>
        <v>6</v>
      </c>
      <c r="X7">
        <f>IFERROR(VLOOKUP(Moodys!X7,'Converted Moodys'!$CZ$2:$DA$11,2,FALSE),"N/A")</f>
        <v>6</v>
      </c>
      <c r="Y7">
        <f>IFERROR(VLOOKUP(Moodys!Y7,'Converted Moodys'!$CZ$2:$DA$11,2,FALSE),"N/A")</f>
        <v>6</v>
      </c>
      <c r="Z7">
        <f>IFERROR(VLOOKUP(Moodys!Z7,'Converted Moodys'!$CZ$2:$DA$11,2,FALSE),"N/A")</f>
        <v>6</v>
      </c>
      <c r="AA7">
        <f>IFERROR(VLOOKUP(Moodys!AA7,'Converted Moodys'!$CZ$2:$DA$11,2,FALSE),"N/A")</f>
        <v>6</v>
      </c>
      <c r="AB7">
        <f>IFERROR(VLOOKUP(Moodys!AB7,'Converted Moodys'!$CZ$2:$DA$11,2,FALSE),"N/A")</f>
        <v>6</v>
      </c>
      <c r="AC7">
        <f>IFERROR(VLOOKUP(Moodys!AC7,'Converted Moodys'!$CZ$2:$DA$11,2,FALSE),"N/A")</f>
        <v>6</v>
      </c>
      <c r="AD7">
        <f>IFERROR(VLOOKUP(Moodys!AD7,'Converted Moodys'!$CZ$2:$DA$11,2,FALSE),"N/A")</f>
        <v>6</v>
      </c>
      <c r="AE7">
        <f>IFERROR(VLOOKUP(Moodys!AE7,'Converted Moodys'!$CZ$2:$DA$11,2,FALSE),"N/A")</f>
        <v>6</v>
      </c>
      <c r="AF7">
        <f>IFERROR(VLOOKUP(Moodys!AF7,'Converted Moodys'!$CZ$2:$DA$11,2,FALSE),"N/A")</f>
        <v>6</v>
      </c>
      <c r="AG7">
        <f>IFERROR(VLOOKUP(Moodys!AG7,'Converted Moodys'!$CZ$2:$DA$11,2,FALSE),"N/A")</f>
        <v>6</v>
      </c>
      <c r="AH7">
        <f>IFERROR(VLOOKUP(Moodys!AH7,'Converted Moodys'!$CZ$2:$DA$11,2,FALSE),"N/A")</f>
        <v>6</v>
      </c>
      <c r="AI7">
        <f>IFERROR(VLOOKUP(Moodys!AI7,'Converted Moodys'!$CZ$2:$DA$11,2,FALSE),"N/A")</f>
        <v>6</v>
      </c>
      <c r="AJ7">
        <f>IFERROR(VLOOKUP(Moodys!AJ7,'Converted Moodys'!$CZ$2:$DA$11,2,FALSE),"N/A")</f>
        <v>6</v>
      </c>
      <c r="AK7">
        <f>IFERROR(VLOOKUP(Moodys!AK7,'Converted Moodys'!$CZ$2:$DA$11,2,FALSE),"N/A")</f>
        <v>6</v>
      </c>
      <c r="AL7">
        <f>IFERROR(VLOOKUP(Moodys!AL7,'Converted Moodys'!$CZ$2:$DA$11,2,FALSE),"N/A")</f>
        <v>6</v>
      </c>
      <c r="AM7">
        <f>IFERROR(VLOOKUP(Moodys!AM7,'Converted Moodys'!$CZ$2:$DA$11,2,FALSE),"N/A")</f>
        <v>6</v>
      </c>
      <c r="AN7">
        <f>IFERROR(VLOOKUP(Moodys!AN7,'Converted Moodys'!$CZ$2:$DA$11,2,FALSE),"N/A")</f>
        <v>6</v>
      </c>
      <c r="AO7">
        <f>IFERROR(VLOOKUP(Moodys!AO7,'Converted Moodys'!$CZ$2:$DA$11,2,FALSE),"N/A")</f>
        <v>6</v>
      </c>
      <c r="AP7">
        <f>IFERROR(VLOOKUP(Moodys!AP7,'Converted Moodys'!$CZ$2:$DA$11,2,FALSE),"N/A")</f>
        <v>6</v>
      </c>
      <c r="AQ7">
        <f>IFERROR(VLOOKUP(Moodys!AQ7,'Converted Moodys'!$CZ$2:$DA$11,2,FALSE),"N/A")</f>
        <v>6</v>
      </c>
      <c r="AR7">
        <f>IFERROR(VLOOKUP(Moodys!AR7,'Converted Moodys'!$CZ$2:$DA$11,2,FALSE),"N/A")</f>
        <v>6</v>
      </c>
      <c r="AS7">
        <f>IFERROR(VLOOKUP(Moodys!AS7,'Converted Moodys'!$CZ$2:$DA$11,2,FALSE),"N/A")</f>
        <v>6</v>
      </c>
      <c r="AT7">
        <f>IFERROR(VLOOKUP(Moodys!AT7,'Converted Moodys'!$CZ$2:$DA$11,2,FALSE),"N/A")</f>
        <v>6</v>
      </c>
      <c r="AU7">
        <f>IFERROR(VLOOKUP(Moodys!AU7,'Converted Moodys'!$CZ$2:$DA$11,2,FALSE),"N/A")</f>
        <v>5</v>
      </c>
      <c r="AV7">
        <f>IFERROR(VLOOKUP(Moodys!AV7,'Converted Moodys'!$CZ$2:$DA$11,2,FALSE),"N/A")</f>
        <v>5</v>
      </c>
      <c r="AW7">
        <f>IFERROR(VLOOKUP(Moodys!AW7,'Converted Moodys'!$CZ$2:$DA$11,2,FALSE),"N/A")</f>
        <v>5</v>
      </c>
      <c r="AX7">
        <f>IFERROR(VLOOKUP(Moodys!AX7,'Converted Moodys'!$CZ$2:$DA$11,2,FALSE),"N/A")</f>
        <v>5</v>
      </c>
      <c r="AY7">
        <f>IFERROR(VLOOKUP(Moodys!AY7,'Converted Moodys'!$CZ$2:$DA$11,2,FALSE),"N/A")</f>
        <v>5</v>
      </c>
      <c r="AZ7">
        <f>IFERROR(VLOOKUP(Moodys!AZ7,'Converted Moodys'!$CZ$2:$DA$11,2,FALSE),"N/A")</f>
        <v>5</v>
      </c>
      <c r="BA7">
        <f>IFERROR(VLOOKUP(Moodys!BA7,'Converted Moodys'!$CZ$2:$DA$11,2,FALSE),"N/A")</f>
        <v>5</v>
      </c>
      <c r="BB7">
        <f>IFERROR(VLOOKUP(Moodys!BB7,'Converted Moodys'!$CZ$2:$DA$11,2,FALSE),"N/A")</f>
        <v>5</v>
      </c>
      <c r="BC7">
        <f>IFERROR(VLOOKUP(Moodys!BC7,'Converted Moodys'!$CZ$2:$DA$11,2,FALSE),"N/A")</f>
        <v>5</v>
      </c>
      <c r="BD7">
        <f>IFERROR(VLOOKUP(Moodys!BD7,'Converted Moodys'!$CZ$2:$DA$11,2,FALSE),"N/A")</f>
        <v>5</v>
      </c>
      <c r="BE7">
        <f>IFERROR(VLOOKUP(Moodys!BE7,'Converted Moodys'!$CZ$2:$DA$11,2,FALSE),"N/A")</f>
        <v>5</v>
      </c>
      <c r="BF7">
        <f>IFERROR(VLOOKUP(Moodys!BF7,'Converted Moodys'!$CZ$2:$DA$11,2,FALSE),"N/A")</f>
        <v>5</v>
      </c>
      <c r="BG7">
        <f>IFERROR(VLOOKUP(Moodys!BG7,'Converted Moodys'!$CZ$2:$DA$11,2,FALSE),"N/A")</f>
        <v>5</v>
      </c>
      <c r="BH7">
        <f>IFERROR(VLOOKUP(Moodys!BH7,'Converted Moodys'!$CZ$2:$DA$11,2,FALSE),"N/A")</f>
        <v>5</v>
      </c>
      <c r="BI7">
        <f>IFERROR(VLOOKUP(Moodys!BI7,'Converted Moodys'!$CZ$2:$DA$11,2,FALSE),"N/A")</f>
        <v>5</v>
      </c>
      <c r="BJ7">
        <f>IFERROR(VLOOKUP(Moodys!BJ7,'Converted Moodys'!$CZ$2:$DA$11,2,FALSE),"N/A")</f>
        <v>5</v>
      </c>
      <c r="BK7">
        <f>IFERROR(VLOOKUP(Moodys!BK7,'Converted Moodys'!$CZ$2:$DA$11,2,FALSE),"N/A")</f>
        <v>5</v>
      </c>
      <c r="BL7">
        <f>IFERROR(VLOOKUP(Moodys!BL7,'Converted Moodys'!$CZ$2:$DA$11,2,FALSE),"N/A")</f>
        <v>5</v>
      </c>
      <c r="BM7">
        <f>IFERROR(VLOOKUP(Moodys!BM7,'Converted Moodys'!$CZ$2:$DA$11,2,FALSE),"N/A")</f>
        <v>5</v>
      </c>
      <c r="BN7">
        <f>IFERROR(VLOOKUP(Moodys!BN7,'Converted Moodys'!$CZ$2:$DA$11,2,FALSE),"N/A")</f>
        <v>5</v>
      </c>
      <c r="BO7">
        <f>IFERROR(VLOOKUP(Moodys!BO7,'Converted Moodys'!$CZ$2:$DA$11,2,FALSE),"N/A")</f>
        <v>5</v>
      </c>
      <c r="BP7">
        <f>IFERROR(VLOOKUP(Moodys!BP7,'Converted Moodys'!$CZ$2:$DA$11,2,FALSE),"N/A")</f>
        <v>5</v>
      </c>
      <c r="BQ7">
        <f>IFERROR(VLOOKUP(Moodys!BQ7,'Converted Moodys'!$CZ$2:$DA$11,2,FALSE),"N/A")</f>
        <v>5</v>
      </c>
      <c r="BR7">
        <f>IFERROR(VLOOKUP(Moodys!BR7,'Converted Moodys'!$CZ$2:$DA$11,2,FALSE),"N/A")</f>
        <v>5</v>
      </c>
      <c r="BS7">
        <f>IFERROR(VLOOKUP(Moodys!BS7,'Converted Moodys'!$CZ$2:$DA$11,2,FALSE),"N/A")</f>
        <v>5</v>
      </c>
      <c r="BT7">
        <f>IFERROR(VLOOKUP(Moodys!BT7,'Converted Moodys'!$CZ$2:$DA$11,2,FALSE),"N/A")</f>
        <v>5</v>
      </c>
      <c r="BU7">
        <f>IFERROR(VLOOKUP(Moodys!BU7,'Converted Moodys'!$CZ$2:$DA$11,2,FALSE),"N/A")</f>
        <v>5</v>
      </c>
      <c r="BV7">
        <f>IFERROR(VLOOKUP(Moodys!BV7,'Converted Moodys'!$CZ$2:$DA$11,2,FALSE),"N/A")</f>
        <v>5</v>
      </c>
      <c r="BW7">
        <f>IFERROR(VLOOKUP(Moodys!BW7,'Converted Moodys'!$CZ$2:$DA$11,2,FALSE),"N/A")</f>
        <v>5</v>
      </c>
      <c r="BX7">
        <f>IFERROR(VLOOKUP(Moodys!BX7,'Converted Moodys'!$CZ$2:$DA$11,2,FALSE),"N/A")</f>
        <v>5</v>
      </c>
      <c r="BY7">
        <f>IFERROR(VLOOKUP(Moodys!BY7,'Converted Moodys'!$CZ$2:$DA$11,2,FALSE),"N/A")</f>
        <v>5</v>
      </c>
      <c r="BZ7">
        <f>IFERROR(VLOOKUP(Moodys!BZ7,'Converted Moodys'!$CZ$2:$DA$11,2,FALSE),"N/A")</f>
        <v>5</v>
      </c>
      <c r="CA7">
        <f>IFERROR(VLOOKUP(Moodys!CA7,'Converted Moodys'!$CZ$2:$DA$11,2,FALSE),"N/A")</f>
        <v>5</v>
      </c>
      <c r="CB7">
        <f>IFERROR(VLOOKUP(Moodys!CB7,'Converted Moodys'!$CZ$2:$DA$11,2,FALSE),"N/A")</f>
        <v>5</v>
      </c>
      <c r="CC7">
        <f>IFERROR(VLOOKUP(Moodys!CC7,'Converted Moodys'!$CZ$2:$DA$11,2,FALSE),"N/A")</f>
        <v>5</v>
      </c>
      <c r="CD7">
        <f>IFERROR(VLOOKUP(Moodys!CD7,'Converted Moodys'!$CZ$2:$DA$11,2,FALSE),"N/A")</f>
        <v>5</v>
      </c>
      <c r="CE7">
        <f>IFERROR(VLOOKUP(Moodys!CE7,'Converted Moodys'!$CZ$2:$DA$11,2,FALSE),"N/A")</f>
        <v>5</v>
      </c>
      <c r="CF7">
        <f>IFERROR(VLOOKUP(Moodys!CF7,'Converted Moodys'!$CZ$2:$DA$11,2,FALSE),"N/A")</f>
        <v>5</v>
      </c>
      <c r="CG7">
        <f>IFERROR(VLOOKUP(Moodys!CG7,'Converted Moodys'!$CZ$2:$DA$11,2,FALSE),"N/A")</f>
        <v>5</v>
      </c>
      <c r="CH7">
        <f>IFERROR(VLOOKUP(Moodys!CH7,'Converted Moodys'!$CZ$2:$DA$11,2,FALSE),"N/A")</f>
        <v>5</v>
      </c>
      <c r="CI7">
        <f>IFERROR(VLOOKUP(Moodys!CI7,'Converted Moodys'!$CZ$2:$DA$11,2,FALSE),"N/A")</f>
        <v>5</v>
      </c>
      <c r="CJ7">
        <f>IFERROR(VLOOKUP(Moodys!CJ7,'Converted Moodys'!$CZ$2:$DA$11,2,FALSE),"N/A")</f>
        <v>5</v>
      </c>
      <c r="CK7">
        <f>IFERROR(VLOOKUP(Moodys!CK7,'Converted Moodys'!$CZ$2:$DA$11,2,FALSE),"N/A")</f>
        <v>5</v>
      </c>
      <c r="CL7">
        <f>IFERROR(VLOOKUP(Moodys!CL7,'Converted Moodys'!$CZ$2:$DA$11,2,FALSE),"N/A")</f>
        <v>5</v>
      </c>
      <c r="CM7">
        <f>IFERROR(VLOOKUP(Moodys!CM7,'Converted Moodys'!$CZ$2:$DA$11,2,FALSE),"N/A")</f>
        <v>5</v>
      </c>
      <c r="CN7">
        <f>IFERROR(VLOOKUP(Moodys!CN7,'Converted Moodys'!$CZ$2:$DA$11,2,FALSE),"N/A")</f>
        <v>5</v>
      </c>
      <c r="CO7">
        <f>IFERROR(VLOOKUP(Moodys!CO7,'Converted Moodys'!$CZ$2:$DA$11,2,FALSE),"N/A")</f>
        <v>5</v>
      </c>
      <c r="CP7">
        <f>IFERROR(VLOOKUP(Moodys!CP7,'Converted Moodys'!$CZ$2:$DA$11,2,FALSE),"N/A")</f>
        <v>5</v>
      </c>
      <c r="CQ7">
        <f>IFERROR(VLOOKUP(Moodys!CQ7,'Converted Moodys'!$CZ$2:$DA$11,2,FALSE),"N/A")</f>
        <v>5</v>
      </c>
      <c r="CR7">
        <f>IFERROR(VLOOKUP(Moodys!CR7,'Converted Moodys'!$CZ$2:$DA$11,2,FALSE),"N/A")</f>
        <v>5</v>
      </c>
      <c r="CS7">
        <f>IFERROR(VLOOKUP(Moodys!CS7,'Converted Moodys'!$CZ$2:$DA$11,2,FALSE),"N/A")</f>
        <v>5</v>
      </c>
      <c r="CT7">
        <f>IFERROR(VLOOKUP(Moodys!CT7,'Converted Moodys'!$CZ$2:$DA$11,2,FALSE),"N/A")</f>
        <v>5</v>
      </c>
      <c r="CU7">
        <f>IFERROR(VLOOKUP(Moodys!CU7,'Converted Moodys'!$CZ$2:$DA$11,2,FALSE),"N/A")</f>
        <v>5</v>
      </c>
      <c r="CV7">
        <f>IFERROR(VLOOKUP(Moodys!CV7,'Converted Moodys'!$CZ$2:$DA$11,2,FALSE),"N/A")</f>
        <v>5</v>
      </c>
      <c r="CW7">
        <f>IFERROR(VLOOKUP(Moodys!CW7,'Converted Moodys'!$CZ$2:$DA$11,2,FALSE),"N/A")</f>
        <v>5</v>
      </c>
      <c r="CZ7" s="112" t="s">
        <v>11</v>
      </c>
      <c r="DA7" s="113">
        <v>5</v>
      </c>
    </row>
    <row r="8" spans="1:105" x14ac:dyDescent="0.45">
      <c r="A8" s="2" t="s">
        <v>14</v>
      </c>
      <c r="B8" t="s">
        <v>1</v>
      </c>
      <c r="C8">
        <f>IFERROR(VLOOKUP(Moodys!C8,'Converted Moodys'!$CZ$2:$DA$11,2,FALSE),"N/A")</f>
        <v>5</v>
      </c>
      <c r="D8">
        <f>IFERROR(VLOOKUP(Moodys!D8,'Converted Moodys'!$CZ$2:$DA$11,2,FALSE),"N/A")</f>
        <v>5</v>
      </c>
      <c r="E8">
        <f>IFERROR(VLOOKUP(Moodys!E8,'Converted Moodys'!$CZ$2:$DA$11,2,FALSE),"N/A")</f>
        <v>5</v>
      </c>
      <c r="F8">
        <f>IFERROR(VLOOKUP(Moodys!F8,'Converted Moodys'!$CZ$2:$DA$11,2,FALSE),"N/A")</f>
        <v>5</v>
      </c>
      <c r="G8">
        <f>IFERROR(VLOOKUP(Moodys!G8,'Converted Moodys'!$CZ$2:$DA$11,2,FALSE),"N/A")</f>
        <v>5</v>
      </c>
      <c r="H8">
        <f>IFERROR(VLOOKUP(Moodys!H8,'Converted Moodys'!$CZ$2:$DA$11,2,FALSE),"N/A")</f>
        <v>5</v>
      </c>
      <c r="I8">
        <f>IFERROR(VLOOKUP(Moodys!I8,'Converted Moodys'!$CZ$2:$DA$11,2,FALSE),"N/A")</f>
        <v>5</v>
      </c>
      <c r="J8">
        <f>IFERROR(VLOOKUP(Moodys!J8,'Converted Moodys'!$CZ$2:$DA$11,2,FALSE),"N/A")</f>
        <v>5</v>
      </c>
      <c r="K8">
        <f>IFERROR(VLOOKUP(Moodys!K8,'Converted Moodys'!$CZ$2:$DA$11,2,FALSE),"N/A")</f>
        <v>5</v>
      </c>
      <c r="L8">
        <f>IFERROR(VLOOKUP(Moodys!L8,'Converted Moodys'!$CZ$2:$DA$11,2,FALSE),"N/A")</f>
        <v>5</v>
      </c>
      <c r="M8">
        <f>IFERROR(VLOOKUP(Moodys!M8,'Converted Moodys'!$CZ$2:$DA$11,2,FALSE),"N/A")</f>
        <v>5</v>
      </c>
      <c r="N8">
        <f>IFERROR(VLOOKUP(Moodys!N8,'Converted Moodys'!$CZ$2:$DA$11,2,FALSE),"N/A")</f>
        <v>5</v>
      </c>
      <c r="O8">
        <f>IFERROR(VLOOKUP(Moodys!O8,'Converted Moodys'!$CZ$2:$DA$11,2,FALSE),"N/A")</f>
        <v>5</v>
      </c>
      <c r="P8">
        <f>IFERROR(VLOOKUP(Moodys!P8,'Converted Moodys'!$CZ$2:$DA$11,2,FALSE),"N/A")</f>
        <v>5</v>
      </c>
      <c r="Q8">
        <f>IFERROR(VLOOKUP(Moodys!Q8,'Converted Moodys'!$CZ$2:$DA$11,2,FALSE),"N/A")</f>
        <v>5</v>
      </c>
      <c r="R8">
        <f>IFERROR(VLOOKUP(Moodys!R8,'Converted Moodys'!$CZ$2:$DA$11,2,FALSE),"N/A")</f>
        <v>5</v>
      </c>
      <c r="S8">
        <f>IFERROR(VLOOKUP(Moodys!S8,'Converted Moodys'!$CZ$2:$DA$11,2,FALSE),"N/A")</f>
        <v>5</v>
      </c>
      <c r="T8">
        <f>IFERROR(VLOOKUP(Moodys!T8,'Converted Moodys'!$CZ$2:$DA$11,2,FALSE),"N/A")</f>
        <v>5</v>
      </c>
      <c r="U8">
        <f>IFERROR(VLOOKUP(Moodys!U8,'Converted Moodys'!$CZ$2:$DA$11,2,FALSE),"N/A")</f>
        <v>5</v>
      </c>
      <c r="V8">
        <f>IFERROR(VLOOKUP(Moodys!V8,'Converted Moodys'!$CZ$2:$DA$11,2,FALSE),"N/A")</f>
        <v>5</v>
      </c>
      <c r="W8">
        <f>IFERROR(VLOOKUP(Moodys!W8,'Converted Moodys'!$CZ$2:$DA$11,2,FALSE),"N/A")</f>
        <v>5</v>
      </c>
      <c r="X8">
        <f>IFERROR(VLOOKUP(Moodys!X8,'Converted Moodys'!$CZ$2:$DA$11,2,FALSE),"N/A")</f>
        <v>5</v>
      </c>
      <c r="Y8">
        <f>IFERROR(VLOOKUP(Moodys!Y8,'Converted Moodys'!$CZ$2:$DA$11,2,FALSE),"N/A")</f>
        <v>5</v>
      </c>
      <c r="Z8">
        <f>IFERROR(VLOOKUP(Moodys!Z8,'Converted Moodys'!$CZ$2:$DA$11,2,FALSE),"N/A")</f>
        <v>5</v>
      </c>
      <c r="AA8">
        <f>IFERROR(VLOOKUP(Moodys!AA8,'Converted Moodys'!$CZ$2:$DA$11,2,FALSE),"N/A")</f>
        <v>5</v>
      </c>
      <c r="AB8">
        <f>IFERROR(VLOOKUP(Moodys!AB8,'Converted Moodys'!$CZ$2:$DA$11,2,FALSE),"N/A")</f>
        <v>5</v>
      </c>
      <c r="AC8">
        <f>IFERROR(VLOOKUP(Moodys!AC8,'Converted Moodys'!$CZ$2:$DA$11,2,FALSE),"N/A")</f>
        <v>5</v>
      </c>
      <c r="AD8">
        <f>IFERROR(VLOOKUP(Moodys!AD8,'Converted Moodys'!$CZ$2:$DA$11,2,FALSE),"N/A")</f>
        <v>5</v>
      </c>
      <c r="AE8">
        <f>IFERROR(VLOOKUP(Moodys!AE8,'Converted Moodys'!$CZ$2:$DA$11,2,FALSE),"N/A")</f>
        <v>5</v>
      </c>
      <c r="AF8">
        <f>IFERROR(VLOOKUP(Moodys!AF8,'Converted Moodys'!$CZ$2:$DA$11,2,FALSE),"N/A")</f>
        <v>5</v>
      </c>
      <c r="AG8">
        <f>IFERROR(VLOOKUP(Moodys!AG8,'Converted Moodys'!$CZ$2:$DA$11,2,FALSE),"N/A")</f>
        <v>5</v>
      </c>
      <c r="AH8">
        <f>IFERROR(VLOOKUP(Moodys!AH8,'Converted Moodys'!$CZ$2:$DA$11,2,FALSE),"N/A")</f>
        <v>5</v>
      </c>
      <c r="AI8">
        <f>IFERROR(VLOOKUP(Moodys!AI8,'Converted Moodys'!$CZ$2:$DA$11,2,FALSE),"N/A")</f>
        <v>5</v>
      </c>
      <c r="AJ8">
        <f>IFERROR(VLOOKUP(Moodys!AJ8,'Converted Moodys'!$CZ$2:$DA$11,2,FALSE),"N/A")</f>
        <v>5</v>
      </c>
      <c r="AK8">
        <f>IFERROR(VLOOKUP(Moodys!AK8,'Converted Moodys'!$CZ$2:$DA$11,2,FALSE),"N/A")</f>
        <v>5</v>
      </c>
      <c r="AL8">
        <f>IFERROR(VLOOKUP(Moodys!AL8,'Converted Moodys'!$CZ$2:$DA$11,2,FALSE),"N/A")</f>
        <v>5</v>
      </c>
      <c r="AM8">
        <f>IFERROR(VLOOKUP(Moodys!AM8,'Converted Moodys'!$CZ$2:$DA$11,2,FALSE),"N/A")</f>
        <v>5</v>
      </c>
      <c r="AN8">
        <f>IFERROR(VLOOKUP(Moodys!AN8,'Converted Moodys'!$CZ$2:$DA$11,2,FALSE),"N/A")</f>
        <v>3</v>
      </c>
      <c r="AO8">
        <f>IFERROR(VLOOKUP(Moodys!AO8,'Converted Moodys'!$CZ$2:$DA$11,2,FALSE),"N/A")</f>
        <v>3</v>
      </c>
      <c r="AP8">
        <f>IFERROR(VLOOKUP(Moodys!AP8,'Converted Moodys'!$CZ$2:$DA$11,2,FALSE),"N/A")</f>
        <v>3</v>
      </c>
      <c r="AQ8">
        <f>IFERROR(VLOOKUP(Moodys!AQ8,'Converted Moodys'!$CZ$2:$DA$11,2,FALSE),"N/A")</f>
        <v>3</v>
      </c>
      <c r="AR8">
        <f>IFERROR(VLOOKUP(Moodys!AR8,'Converted Moodys'!$CZ$2:$DA$11,2,FALSE),"N/A")</f>
        <v>3</v>
      </c>
      <c r="AS8">
        <f>IFERROR(VLOOKUP(Moodys!AS8,'Converted Moodys'!$CZ$2:$DA$11,2,FALSE),"N/A")</f>
        <v>3</v>
      </c>
      <c r="AT8">
        <f>IFERROR(VLOOKUP(Moodys!AT8,'Converted Moodys'!$CZ$2:$DA$11,2,FALSE),"N/A")</f>
        <v>3</v>
      </c>
      <c r="AU8">
        <f>IFERROR(VLOOKUP(Moodys!AU8,'Converted Moodys'!$CZ$2:$DA$11,2,FALSE),"N/A")</f>
        <v>3</v>
      </c>
      <c r="AV8">
        <f>IFERROR(VLOOKUP(Moodys!AV8,'Converted Moodys'!$CZ$2:$DA$11,2,FALSE),"N/A")</f>
        <v>3</v>
      </c>
      <c r="AW8">
        <f>IFERROR(VLOOKUP(Moodys!AW8,'Converted Moodys'!$CZ$2:$DA$11,2,FALSE),"N/A")</f>
        <v>3</v>
      </c>
      <c r="AX8">
        <f>IFERROR(VLOOKUP(Moodys!AX8,'Converted Moodys'!$CZ$2:$DA$11,2,FALSE),"N/A")</f>
        <v>3</v>
      </c>
      <c r="AY8">
        <f>IFERROR(VLOOKUP(Moodys!AY8,'Converted Moodys'!$CZ$2:$DA$11,2,FALSE),"N/A")</f>
        <v>3</v>
      </c>
      <c r="AZ8">
        <f>IFERROR(VLOOKUP(Moodys!AZ8,'Converted Moodys'!$CZ$2:$DA$11,2,FALSE),"N/A")</f>
        <v>3</v>
      </c>
      <c r="BA8">
        <f>IFERROR(VLOOKUP(Moodys!BA8,'Converted Moodys'!$CZ$2:$DA$11,2,FALSE),"N/A")</f>
        <v>3</v>
      </c>
      <c r="BB8">
        <f>IFERROR(VLOOKUP(Moodys!BB8,'Converted Moodys'!$CZ$2:$DA$11,2,FALSE),"N/A")</f>
        <v>3</v>
      </c>
      <c r="BC8">
        <f>IFERROR(VLOOKUP(Moodys!BC8,'Converted Moodys'!$CZ$2:$DA$11,2,FALSE),"N/A")</f>
        <v>3</v>
      </c>
      <c r="BD8">
        <f>IFERROR(VLOOKUP(Moodys!BD8,'Converted Moodys'!$CZ$2:$DA$11,2,FALSE),"N/A")</f>
        <v>3</v>
      </c>
      <c r="BE8">
        <f>IFERROR(VLOOKUP(Moodys!BE8,'Converted Moodys'!$CZ$2:$DA$11,2,FALSE),"N/A")</f>
        <v>4</v>
      </c>
      <c r="BF8">
        <f>IFERROR(VLOOKUP(Moodys!BF8,'Converted Moodys'!$CZ$2:$DA$11,2,FALSE),"N/A")</f>
        <v>4</v>
      </c>
      <c r="BG8">
        <f>IFERROR(VLOOKUP(Moodys!BG8,'Converted Moodys'!$CZ$2:$DA$11,2,FALSE),"N/A")</f>
        <v>4</v>
      </c>
      <c r="BH8">
        <f>IFERROR(VLOOKUP(Moodys!BH8,'Converted Moodys'!$CZ$2:$DA$11,2,FALSE),"N/A")</f>
        <v>4</v>
      </c>
      <c r="BI8">
        <f>IFERROR(VLOOKUP(Moodys!BI8,'Converted Moodys'!$CZ$2:$DA$11,2,FALSE),"N/A")</f>
        <v>4</v>
      </c>
      <c r="BJ8">
        <f>IFERROR(VLOOKUP(Moodys!BJ8,'Converted Moodys'!$CZ$2:$DA$11,2,FALSE),"N/A")</f>
        <v>4</v>
      </c>
      <c r="BK8">
        <f>IFERROR(VLOOKUP(Moodys!BK8,'Converted Moodys'!$CZ$2:$DA$11,2,FALSE),"N/A")</f>
        <v>4</v>
      </c>
      <c r="BL8">
        <f>IFERROR(VLOOKUP(Moodys!BL8,'Converted Moodys'!$CZ$2:$DA$11,2,FALSE),"N/A")</f>
        <v>4</v>
      </c>
      <c r="BM8">
        <f>IFERROR(VLOOKUP(Moodys!BM8,'Converted Moodys'!$CZ$2:$DA$11,2,FALSE),"N/A")</f>
        <v>4</v>
      </c>
      <c r="BN8">
        <f>IFERROR(VLOOKUP(Moodys!BN8,'Converted Moodys'!$CZ$2:$DA$11,2,FALSE),"N/A")</f>
        <v>4</v>
      </c>
      <c r="BO8">
        <f>IFERROR(VLOOKUP(Moodys!BO8,'Converted Moodys'!$CZ$2:$DA$11,2,FALSE),"N/A")</f>
        <v>4</v>
      </c>
      <c r="BP8">
        <f>IFERROR(VLOOKUP(Moodys!BP8,'Converted Moodys'!$CZ$2:$DA$11,2,FALSE),"N/A")</f>
        <v>4</v>
      </c>
      <c r="BQ8">
        <f>IFERROR(VLOOKUP(Moodys!BQ8,'Converted Moodys'!$CZ$2:$DA$11,2,FALSE),"N/A")</f>
        <v>4</v>
      </c>
      <c r="BR8">
        <f>IFERROR(VLOOKUP(Moodys!BR8,'Converted Moodys'!$CZ$2:$DA$11,2,FALSE),"N/A")</f>
        <v>4</v>
      </c>
      <c r="BS8">
        <f>IFERROR(VLOOKUP(Moodys!BS8,'Converted Moodys'!$CZ$2:$DA$11,2,FALSE),"N/A")</f>
        <v>4</v>
      </c>
      <c r="BT8">
        <f>IFERROR(VLOOKUP(Moodys!BT8,'Converted Moodys'!$CZ$2:$DA$11,2,FALSE),"N/A")</f>
        <v>4</v>
      </c>
      <c r="BU8">
        <f>IFERROR(VLOOKUP(Moodys!BU8,'Converted Moodys'!$CZ$2:$DA$11,2,FALSE),"N/A")</f>
        <v>4</v>
      </c>
      <c r="BV8">
        <f>IFERROR(VLOOKUP(Moodys!BV8,'Converted Moodys'!$CZ$2:$DA$11,2,FALSE),"N/A")</f>
        <v>4</v>
      </c>
      <c r="BW8">
        <f>IFERROR(VLOOKUP(Moodys!BW8,'Converted Moodys'!$CZ$2:$DA$11,2,FALSE),"N/A")</f>
        <v>4</v>
      </c>
      <c r="BX8">
        <f>IFERROR(VLOOKUP(Moodys!BX8,'Converted Moodys'!$CZ$2:$DA$11,2,FALSE),"N/A")</f>
        <v>4</v>
      </c>
      <c r="BY8">
        <f>IFERROR(VLOOKUP(Moodys!BY8,'Converted Moodys'!$CZ$2:$DA$11,2,FALSE),"N/A")</f>
        <v>4</v>
      </c>
      <c r="BZ8">
        <f>IFERROR(VLOOKUP(Moodys!BZ8,'Converted Moodys'!$CZ$2:$DA$11,2,FALSE),"N/A")</f>
        <v>4</v>
      </c>
      <c r="CA8">
        <f>IFERROR(VLOOKUP(Moodys!CA8,'Converted Moodys'!$CZ$2:$DA$11,2,FALSE),"N/A")</f>
        <v>4</v>
      </c>
      <c r="CB8">
        <f>IFERROR(VLOOKUP(Moodys!CB8,'Converted Moodys'!$CZ$2:$DA$11,2,FALSE),"N/A")</f>
        <v>4</v>
      </c>
      <c r="CC8">
        <f>IFERROR(VLOOKUP(Moodys!CC8,'Converted Moodys'!$CZ$2:$DA$11,2,FALSE),"N/A")</f>
        <v>4</v>
      </c>
      <c r="CD8">
        <f>IFERROR(VLOOKUP(Moodys!CD8,'Converted Moodys'!$CZ$2:$DA$11,2,FALSE),"N/A")</f>
        <v>5</v>
      </c>
      <c r="CE8">
        <f>IFERROR(VLOOKUP(Moodys!CE8,'Converted Moodys'!$CZ$2:$DA$11,2,FALSE),"N/A")</f>
        <v>5</v>
      </c>
      <c r="CF8">
        <f>IFERROR(VLOOKUP(Moodys!CF8,'Converted Moodys'!$CZ$2:$DA$11,2,FALSE),"N/A")</f>
        <v>5</v>
      </c>
      <c r="CG8">
        <f>IFERROR(VLOOKUP(Moodys!CG8,'Converted Moodys'!$CZ$2:$DA$11,2,FALSE),"N/A")</f>
        <v>5</v>
      </c>
      <c r="CH8">
        <f>IFERROR(VLOOKUP(Moodys!CH8,'Converted Moodys'!$CZ$2:$DA$11,2,FALSE),"N/A")</f>
        <v>5</v>
      </c>
      <c r="CI8">
        <f>IFERROR(VLOOKUP(Moodys!CI8,'Converted Moodys'!$CZ$2:$DA$11,2,FALSE),"N/A")</f>
        <v>5</v>
      </c>
      <c r="CJ8">
        <f>IFERROR(VLOOKUP(Moodys!CJ8,'Converted Moodys'!$CZ$2:$DA$11,2,FALSE),"N/A")</f>
        <v>5</v>
      </c>
      <c r="CK8">
        <f>IFERROR(VLOOKUP(Moodys!CK8,'Converted Moodys'!$CZ$2:$DA$11,2,FALSE),"N/A")</f>
        <v>5</v>
      </c>
      <c r="CL8">
        <f>IFERROR(VLOOKUP(Moodys!CL8,'Converted Moodys'!$CZ$2:$DA$11,2,FALSE),"N/A")</f>
        <v>5</v>
      </c>
      <c r="CM8">
        <f>IFERROR(VLOOKUP(Moodys!CM8,'Converted Moodys'!$CZ$2:$DA$11,2,FALSE),"N/A")</f>
        <v>5</v>
      </c>
      <c r="CN8">
        <f>IFERROR(VLOOKUP(Moodys!CN8,'Converted Moodys'!$CZ$2:$DA$11,2,FALSE),"N/A")</f>
        <v>5</v>
      </c>
      <c r="CO8">
        <f>IFERROR(VLOOKUP(Moodys!CO8,'Converted Moodys'!$CZ$2:$DA$11,2,FALSE),"N/A")</f>
        <v>5</v>
      </c>
      <c r="CP8">
        <f>IFERROR(VLOOKUP(Moodys!CP8,'Converted Moodys'!$CZ$2:$DA$11,2,FALSE),"N/A")</f>
        <v>5</v>
      </c>
      <c r="CQ8">
        <f>IFERROR(VLOOKUP(Moodys!CQ8,'Converted Moodys'!$CZ$2:$DA$11,2,FALSE),"N/A")</f>
        <v>5</v>
      </c>
      <c r="CR8">
        <f>IFERROR(VLOOKUP(Moodys!CR8,'Converted Moodys'!$CZ$2:$DA$11,2,FALSE),"N/A")</f>
        <v>5</v>
      </c>
      <c r="CS8">
        <f>IFERROR(VLOOKUP(Moodys!CS8,'Converted Moodys'!$CZ$2:$DA$11,2,FALSE),"N/A")</f>
        <v>5</v>
      </c>
      <c r="CT8">
        <f>IFERROR(VLOOKUP(Moodys!CT8,'Converted Moodys'!$CZ$2:$DA$11,2,FALSE),"N/A")</f>
        <v>5</v>
      </c>
      <c r="CU8">
        <f>IFERROR(VLOOKUP(Moodys!CU8,'Converted Moodys'!$CZ$2:$DA$11,2,FALSE),"N/A")</f>
        <v>5</v>
      </c>
      <c r="CV8">
        <f>IFERROR(VLOOKUP(Moodys!CV8,'Converted Moodys'!$CZ$2:$DA$11,2,FALSE),"N/A")</f>
        <v>5</v>
      </c>
      <c r="CW8">
        <f>IFERROR(VLOOKUP(Moodys!CW8,'Converted Moodys'!$CZ$2:$DA$11,2,FALSE),"N/A")</f>
        <v>5</v>
      </c>
      <c r="CZ8" s="112" t="s">
        <v>6</v>
      </c>
      <c r="DA8" s="113">
        <v>4</v>
      </c>
    </row>
    <row r="9" spans="1:105" x14ac:dyDescent="0.45">
      <c r="A9" s="3" t="s">
        <v>15</v>
      </c>
      <c r="B9" t="s">
        <v>1</v>
      </c>
      <c r="C9">
        <f>IFERROR(VLOOKUP(Moodys!C9,'Converted Moodys'!$CZ$2:$DA$11,2,FALSE),"N/A")</f>
        <v>7</v>
      </c>
      <c r="D9">
        <f>IFERROR(VLOOKUP(Moodys!D9,'Converted Moodys'!$CZ$2:$DA$11,2,FALSE),"N/A")</f>
        <v>7</v>
      </c>
      <c r="E9">
        <f>IFERROR(VLOOKUP(Moodys!E9,'Converted Moodys'!$CZ$2:$DA$11,2,FALSE),"N/A")</f>
        <v>7</v>
      </c>
      <c r="F9">
        <f>IFERROR(VLOOKUP(Moodys!F9,'Converted Moodys'!$CZ$2:$DA$11,2,FALSE),"N/A")</f>
        <v>7</v>
      </c>
      <c r="G9">
        <f>IFERROR(VLOOKUP(Moodys!G9,'Converted Moodys'!$CZ$2:$DA$11,2,FALSE),"N/A")</f>
        <v>6</v>
      </c>
      <c r="H9">
        <f>IFERROR(VLOOKUP(Moodys!H9,'Converted Moodys'!$CZ$2:$DA$11,2,FALSE),"N/A")</f>
        <v>6</v>
      </c>
      <c r="I9">
        <f>IFERROR(VLOOKUP(Moodys!I9,'Converted Moodys'!$CZ$2:$DA$11,2,FALSE),"N/A")</f>
        <v>6</v>
      </c>
      <c r="J9">
        <f>IFERROR(VLOOKUP(Moodys!J9,'Converted Moodys'!$CZ$2:$DA$11,2,FALSE),"N/A")</f>
        <v>6</v>
      </c>
      <c r="K9">
        <f>IFERROR(VLOOKUP(Moodys!K9,'Converted Moodys'!$CZ$2:$DA$11,2,FALSE),"N/A")</f>
        <v>6</v>
      </c>
      <c r="L9">
        <f>IFERROR(VLOOKUP(Moodys!L9,'Converted Moodys'!$CZ$2:$DA$11,2,FALSE),"N/A")</f>
        <v>6</v>
      </c>
      <c r="M9">
        <f>IFERROR(VLOOKUP(Moodys!M9,'Converted Moodys'!$CZ$2:$DA$11,2,FALSE),"N/A")</f>
        <v>6</v>
      </c>
      <c r="N9">
        <f>IFERROR(VLOOKUP(Moodys!N9,'Converted Moodys'!$CZ$2:$DA$11,2,FALSE),"N/A")</f>
        <v>6</v>
      </c>
      <c r="O9">
        <f>IFERROR(VLOOKUP(Moodys!O9,'Converted Moodys'!$CZ$2:$DA$11,2,FALSE),"N/A")</f>
        <v>6</v>
      </c>
      <c r="P9">
        <f>IFERROR(VLOOKUP(Moodys!P9,'Converted Moodys'!$CZ$2:$DA$11,2,FALSE),"N/A")</f>
        <v>6</v>
      </c>
      <c r="Q9">
        <f>IFERROR(VLOOKUP(Moodys!Q9,'Converted Moodys'!$CZ$2:$DA$11,2,FALSE),"N/A")</f>
        <v>5</v>
      </c>
      <c r="R9">
        <f>IFERROR(VLOOKUP(Moodys!R9,'Converted Moodys'!$CZ$2:$DA$11,2,FALSE),"N/A")</f>
        <v>5</v>
      </c>
      <c r="S9">
        <f>IFERROR(VLOOKUP(Moodys!S9,'Converted Moodys'!$CZ$2:$DA$11,2,FALSE),"N/A")</f>
        <v>5</v>
      </c>
      <c r="T9">
        <f>IFERROR(VLOOKUP(Moodys!T9,'Converted Moodys'!$CZ$2:$DA$11,2,FALSE),"N/A")</f>
        <v>5</v>
      </c>
      <c r="U9">
        <f>IFERROR(VLOOKUP(Moodys!U9,'Converted Moodys'!$CZ$2:$DA$11,2,FALSE),"N/A")</f>
        <v>5</v>
      </c>
      <c r="V9">
        <f>IFERROR(VLOOKUP(Moodys!V9,'Converted Moodys'!$CZ$2:$DA$11,2,FALSE),"N/A")</f>
        <v>5</v>
      </c>
      <c r="W9">
        <f>IFERROR(VLOOKUP(Moodys!W9,'Converted Moodys'!$CZ$2:$DA$11,2,FALSE),"N/A")</f>
        <v>5</v>
      </c>
      <c r="X9">
        <f>IFERROR(VLOOKUP(Moodys!X9,'Converted Moodys'!$CZ$2:$DA$11,2,FALSE),"N/A")</f>
        <v>5</v>
      </c>
      <c r="Y9">
        <f>IFERROR(VLOOKUP(Moodys!Y9,'Converted Moodys'!$CZ$2:$DA$11,2,FALSE),"N/A")</f>
        <v>5</v>
      </c>
      <c r="Z9">
        <f>IFERROR(VLOOKUP(Moodys!Z9,'Converted Moodys'!$CZ$2:$DA$11,2,FALSE),"N/A")</f>
        <v>5</v>
      </c>
      <c r="AA9">
        <f>IFERROR(VLOOKUP(Moodys!AA9,'Converted Moodys'!$CZ$2:$DA$11,2,FALSE),"N/A")</f>
        <v>5</v>
      </c>
      <c r="AB9">
        <f>IFERROR(VLOOKUP(Moodys!AB9,'Converted Moodys'!$CZ$2:$DA$11,2,FALSE),"N/A")</f>
        <v>5</v>
      </c>
      <c r="AC9">
        <f>IFERROR(VLOOKUP(Moodys!AC9,'Converted Moodys'!$CZ$2:$DA$11,2,FALSE),"N/A")</f>
        <v>5</v>
      </c>
      <c r="AD9">
        <f>IFERROR(VLOOKUP(Moodys!AD9,'Converted Moodys'!$CZ$2:$DA$11,2,FALSE),"N/A")</f>
        <v>5</v>
      </c>
      <c r="AE9">
        <f>IFERROR(VLOOKUP(Moodys!AE9,'Converted Moodys'!$CZ$2:$DA$11,2,FALSE),"N/A")</f>
        <v>5</v>
      </c>
      <c r="AF9">
        <f>IFERROR(VLOOKUP(Moodys!AF9,'Converted Moodys'!$CZ$2:$DA$11,2,FALSE),"N/A")</f>
        <v>5</v>
      </c>
      <c r="AG9">
        <f>IFERROR(VLOOKUP(Moodys!AG9,'Converted Moodys'!$CZ$2:$DA$11,2,FALSE),"N/A")</f>
        <v>5</v>
      </c>
      <c r="AH9">
        <f>IFERROR(VLOOKUP(Moodys!AH9,'Converted Moodys'!$CZ$2:$DA$11,2,FALSE),"N/A")</f>
        <v>5</v>
      </c>
      <c r="AI9">
        <f>IFERROR(VLOOKUP(Moodys!AI9,'Converted Moodys'!$CZ$2:$DA$11,2,FALSE),"N/A")</f>
        <v>5</v>
      </c>
      <c r="AJ9">
        <f>IFERROR(VLOOKUP(Moodys!AJ9,'Converted Moodys'!$CZ$2:$DA$11,2,FALSE),"N/A")</f>
        <v>5</v>
      </c>
      <c r="AK9">
        <f>IFERROR(VLOOKUP(Moodys!AK9,'Converted Moodys'!$CZ$2:$DA$11,2,FALSE),"N/A")</f>
        <v>5</v>
      </c>
      <c r="AL9">
        <f>IFERROR(VLOOKUP(Moodys!AL9,'Converted Moodys'!$CZ$2:$DA$11,2,FALSE),"N/A")</f>
        <v>6</v>
      </c>
      <c r="AM9">
        <f>IFERROR(VLOOKUP(Moodys!AM9,'Converted Moodys'!$CZ$2:$DA$11,2,FALSE),"N/A")</f>
        <v>6</v>
      </c>
      <c r="AN9">
        <f>IFERROR(VLOOKUP(Moodys!AN9,'Converted Moodys'!$CZ$2:$DA$11,2,FALSE),"N/A")</f>
        <v>6</v>
      </c>
      <c r="AO9">
        <f>IFERROR(VLOOKUP(Moodys!AO9,'Converted Moodys'!$CZ$2:$DA$11,2,FALSE),"N/A")</f>
        <v>6</v>
      </c>
      <c r="AP9">
        <f>IFERROR(VLOOKUP(Moodys!AP9,'Converted Moodys'!$CZ$2:$DA$11,2,FALSE),"N/A")</f>
        <v>6</v>
      </c>
      <c r="AQ9">
        <f>IFERROR(VLOOKUP(Moodys!AQ9,'Converted Moodys'!$CZ$2:$DA$11,2,FALSE),"N/A")</f>
        <v>6</v>
      </c>
      <c r="AR9">
        <f>IFERROR(VLOOKUP(Moodys!AR9,'Converted Moodys'!$CZ$2:$DA$11,2,FALSE),"N/A")</f>
        <v>6</v>
      </c>
      <c r="AS9">
        <f>IFERROR(VLOOKUP(Moodys!AS9,'Converted Moodys'!$CZ$2:$DA$11,2,FALSE),"N/A")</f>
        <v>6</v>
      </c>
      <c r="AT9">
        <f>IFERROR(VLOOKUP(Moodys!AT9,'Converted Moodys'!$CZ$2:$DA$11,2,FALSE),"N/A")</f>
        <v>6</v>
      </c>
      <c r="AU9">
        <f>IFERROR(VLOOKUP(Moodys!AU9,'Converted Moodys'!$CZ$2:$DA$11,2,FALSE),"N/A")</f>
        <v>6</v>
      </c>
      <c r="AV9">
        <f>IFERROR(VLOOKUP(Moodys!AV9,'Converted Moodys'!$CZ$2:$DA$11,2,FALSE),"N/A")</f>
        <v>6</v>
      </c>
      <c r="AW9">
        <f>IFERROR(VLOOKUP(Moodys!AW9,'Converted Moodys'!$CZ$2:$DA$11,2,FALSE),"N/A")</f>
        <v>6</v>
      </c>
      <c r="AX9">
        <f>IFERROR(VLOOKUP(Moodys!AX9,'Converted Moodys'!$CZ$2:$DA$11,2,FALSE),"N/A")</f>
        <v>6</v>
      </c>
      <c r="AY9">
        <f>IFERROR(VLOOKUP(Moodys!AY9,'Converted Moodys'!$CZ$2:$DA$11,2,FALSE),"N/A")</f>
        <v>6</v>
      </c>
      <c r="AZ9">
        <f>IFERROR(VLOOKUP(Moodys!AZ9,'Converted Moodys'!$CZ$2:$DA$11,2,FALSE),"N/A")</f>
        <v>6</v>
      </c>
      <c r="BA9">
        <f>IFERROR(VLOOKUP(Moodys!BA9,'Converted Moodys'!$CZ$2:$DA$11,2,FALSE),"N/A")</f>
        <v>6</v>
      </c>
      <c r="BB9">
        <f>IFERROR(VLOOKUP(Moodys!BB9,'Converted Moodys'!$CZ$2:$DA$11,2,FALSE),"N/A")</f>
        <v>6</v>
      </c>
      <c r="BC9">
        <f>IFERROR(VLOOKUP(Moodys!BC9,'Converted Moodys'!$CZ$2:$DA$11,2,FALSE),"N/A")</f>
        <v>6</v>
      </c>
      <c r="BD9">
        <f>IFERROR(VLOOKUP(Moodys!BD9,'Converted Moodys'!$CZ$2:$DA$11,2,FALSE),"N/A")</f>
        <v>6</v>
      </c>
      <c r="BE9">
        <f>IFERROR(VLOOKUP(Moodys!BE9,'Converted Moodys'!$CZ$2:$DA$11,2,FALSE),"N/A")</f>
        <v>6</v>
      </c>
      <c r="BF9">
        <f>IFERROR(VLOOKUP(Moodys!BF9,'Converted Moodys'!$CZ$2:$DA$11,2,FALSE),"N/A")</f>
        <v>6</v>
      </c>
      <c r="BG9">
        <f>IFERROR(VLOOKUP(Moodys!BG9,'Converted Moodys'!$CZ$2:$DA$11,2,FALSE),"N/A")</f>
        <v>6</v>
      </c>
      <c r="BH9">
        <f>IFERROR(VLOOKUP(Moodys!BH9,'Converted Moodys'!$CZ$2:$DA$11,2,FALSE),"N/A")</f>
        <v>6</v>
      </c>
      <c r="BI9">
        <f>IFERROR(VLOOKUP(Moodys!BI9,'Converted Moodys'!$CZ$2:$DA$11,2,FALSE),"N/A")</f>
        <v>6</v>
      </c>
      <c r="BJ9">
        <f>IFERROR(VLOOKUP(Moodys!BJ9,'Converted Moodys'!$CZ$2:$DA$11,2,FALSE),"N/A")</f>
        <v>6</v>
      </c>
      <c r="BK9">
        <f>IFERROR(VLOOKUP(Moodys!BK9,'Converted Moodys'!$CZ$2:$DA$11,2,FALSE),"N/A")</f>
        <v>6</v>
      </c>
      <c r="BL9">
        <f>IFERROR(VLOOKUP(Moodys!BL9,'Converted Moodys'!$CZ$2:$DA$11,2,FALSE),"N/A")</f>
        <v>6</v>
      </c>
      <c r="BM9">
        <f>IFERROR(VLOOKUP(Moodys!BM9,'Converted Moodys'!$CZ$2:$DA$11,2,FALSE),"N/A")</f>
        <v>6</v>
      </c>
      <c r="BN9">
        <f>IFERROR(VLOOKUP(Moodys!BN9,'Converted Moodys'!$CZ$2:$DA$11,2,FALSE),"N/A")</f>
        <v>6</v>
      </c>
      <c r="BO9">
        <f>IFERROR(VLOOKUP(Moodys!BO9,'Converted Moodys'!$CZ$2:$DA$11,2,FALSE),"N/A")</f>
        <v>6</v>
      </c>
      <c r="BP9">
        <f>IFERROR(VLOOKUP(Moodys!BP9,'Converted Moodys'!$CZ$2:$DA$11,2,FALSE),"N/A")</f>
        <v>6</v>
      </c>
      <c r="BQ9">
        <f>IFERROR(VLOOKUP(Moodys!BQ9,'Converted Moodys'!$CZ$2:$DA$11,2,FALSE),"N/A")</f>
        <v>6</v>
      </c>
      <c r="BR9">
        <f>IFERROR(VLOOKUP(Moodys!BR9,'Converted Moodys'!$CZ$2:$DA$11,2,FALSE),"N/A")</f>
        <v>6</v>
      </c>
      <c r="BS9">
        <f>IFERROR(VLOOKUP(Moodys!BS9,'Converted Moodys'!$CZ$2:$DA$11,2,FALSE),"N/A")</f>
        <v>6</v>
      </c>
      <c r="BT9">
        <f>IFERROR(VLOOKUP(Moodys!BT9,'Converted Moodys'!$CZ$2:$DA$11,2,FALSE),"N/A")</f>
        <v>6</v>
      </c>
      <c r="BU9">
        <f>IFERROR(VLOOKUP(Moodys!BU9,'Converted Moodys'!$CZ$2:$DA$11,2,FALSE),"N/A")</f>
        <v>6</v>
      </c>
      <c r="BV9">
        <f>IFERROR(VLOOKUP(Moodys!BV9,'Converted Moodys'!$CZ$2:$DA$11,2,FALSE),"N/A")</f>
        <v>6</v>
      </c>
      <c r="BW9">
        <f>IFERROR(VLOOKUP(Moodys!BW9,'Converted Moodys'!$CZ$2:$DA$11,2,FALSE),"N/A")</f>
        <v>6</v>
      </c>
      <c r="BX9">
        <f>IFERROR(VLOOKUP(Moodys!BX9,'Converted Moodys'!$CZ$2:$DA$11,2,FALSE),"N/A")</f>
        <v>6</v>
      </c>
      <c r="BY9">
        <f>IFERROR(VLOOKUP(Moodys!BY9,'Converted Moodys'!$CZ$2:$DA$11,2,FALSE),"N/A")</f>
        <v>6</v>
      </c>
      <c r="BZ9">
        <f>IFERROR(VLOOKUP(Moodys!BZ9,'Converted Moodys'!$CZ$2:$DA$11,2,FALSE),"N/A")</f>
        <v>6</v>
      </c>
      <c r="CA9">
        <f>IFERROR(VLOOKUP(Moodys!CA9,'Converted Moodys'!$CZ$2:$DA$11,2,FALSE),"N/A")</f>
        <v>6</v>
      </c>
      <c r="CB9">
        <f>IFERROR(VLOOKUP(Moodys!CB9,'Converted Moodys'!$CZ$2:$DA$11,2,FALSE),"N/A")</f>
        <v>6</v>
      </c>
      <c r="CC9">
        <f>IFERROR(VLOOKUP(Moodys!CC9,'Converted Moodys'!$CZ$2:$DA$11,2,FALSE),"N/A")</f>
        <v>6</v>
      </c>
      <c r="CD9">
        <f>IFERROR(VLOOKUP(Moodys!CD9,'Converted Moodys'!$CZ$2:$DA$11,2,FALSE),"N/A")</f>
        <v>6</v>
      </c>
      <c r="CE9">
        <f>IFERROR(VLOOKUP(Moodys!CE9,'Converted Moodys'!$CZ$2:$DA$11,2,FALSE),"N/A")</f>
        <v>6</v>
      </c>
      <c r="CF9">
        <f>IFERROR(VLOOKUP(Moodys!CF9,'Converted Moodys'!$CZ$2:$DA$11,2,FALSE),"N/A")</f>
        <v>6</v>
      </c>
      <c r="CG9">
        <f>IFERROR(VLOOKUP(Moodys!CG9,'Converted Moodys'!$CZ$2:$DA$11,2,FALSE),"N/A")</f>
        <v>6</v>
      </c>
      <c r="CH9">
        <f>IFERROR(VLOOKUP(Moodys!CH9,'Converted Moodys'!$CZ$2:$DA$11,2,FALSE),"N/A")</f>
        <v>6</v>
      </c>
      <c r="CI9">
        <f>IFERROR(VLOOKUP(Moodys!CI9,'Converted Moodys'!$CZ$2:$DA$11,2,FALSE),"N/A")</f>
        <v>6</v>
      </c>
      <c r="CJ9">
        <f>IFERROR(VLOOKUP(Moodys!CJ9,'Converted Moodys'!$CZ$2:$DA$11,2,FALSE),"N/A")</f>
        <v>6</v>
      </c>
      <c r="CK9">
        <f>IFERROR(VLOOKUP(Moodys!CK9,'Converted Moodys'!$CZ$2:$DA$11,2,FALSE),"N/A")</f>
        <v>6</v>
      </c>
      <c r="CL9">
        <f>IFERROR(VLOOKUP(Moodys!CL9,'Converted Moodys'!$CZ$2:$DA$11,2,FALSE),"N/A")</f>
        <v>6</v>
      </c>
      <c r="CM9">
        <f>IFERROR(VLOOKUP(Moodys!CM9,'Converted Moodys'!$CZ$2:$DA$11,2,FALSE),"N/A")</f>
        <v>6</v>
      </c>
      <c r="CN9">
        <f>IFERROR(VLOOKUP(Moodys!CN9,'Converted Moodys'!$CZ$2:$DA$11,2,FALSE),"N/A")</f>
        <v>6</v>
      </c>
      <c r="CO9">
        <f>IFERROR(VLOOKUP(Moodys!CO9,'Converted Moodys'!$CZ$2:$DA$11,2,FALSE),"N/A")</f>
        <v>6</v>
      </c>
      <c r="CP9">
        <f>IFERROR(VLOOKUP(Moodys!CP9,'Converted Moodys'!$CZ$2:$DA$11,2,FALSE),"N/A")</f>
        <v>6</v>
      </c>
      <c r="CQ9">
        <f>IFERROR(VLOOKUP(Moodys!CQ9,'Converted Moodys'!$CZ$2:$DA$11,2,FALSE),"N/A")</f>
        <v>6</v>
      </c>
      <c r="CR9">
        <f>IFERROR(VLOOKUP(Moodys!CR9,'Converted Moodys'!$CZ$2:$DA$11,2,FALSE),"N/A")</f>
        <v>6</v>
      </c>
      <c r="CS9">
        <f>IFERROR(VLOOKUP(Moodys!CS9,'Converted Moodys'!$CZ$2:$DA$11,2,FALSE),"N/A")</f>
        <v>6</v>
      </c>
      <c r="CT9">
        <f>IFERROR(VLOOKUP(Moodys!CT9,'Converted Moodys'!$CZ$2:$DA$11,2,FALSE),"N/A")</f>
        <v>6</v>
      </c>
      <c r="CU9">
        <f>IFERROR(VLOOKUP(Moodys!CU9,'Converted Moodys'!$CZ$2:$DA$11,2,FALSE),"N/A")</f>
        <v>6</v>
      </c>
      <c r="CV9">
        <f>IFERROR(VLOOKUP(Moodys!CV9,'Converted Moodys'!$CZ$2:$DA$11,2,FALSE),"N/A")</f>
        <v>6</v>
      </c>
      <c r="CW9">
        <f>IFERROR(VLOOKUP(Moodys!CW9,'Converted Moodys'!$CZ$2:$DA$11,2,FALSE),"N/A")</f>
        <v>6</v>
      </c>
      <c r="CZ9" s="112" t="s">
        <v>5</v>
      </c>
      <c r="DA9" s="113">
        <v>3</v>
      </c>
    </row>
    <row r="10" spans="1:105" x14ac:dyDescent="0.45">
      <c r="A10" s="2" t="s">
        <v>16</v>
      </c>
      <c r="B10" t="s">
        <v>1</v>
      </c>
      <c r="C10">
        <f>IFERROR(VLOOKUP(Moodys!C10,'Converted Moodys'!$CZ$2:$DA$11,2,FALSE),"N/A")</f>
        <v>10</v>
      </c>
      <c r="D10">
        <f>IFERROR(VLOOKUP(Moodys!D10,'Converted Moodys'!$CZ$2:$DA$11,2,FALSE),"N/A")</f>
        <v>10</v>
      </c>
      <c r="E10">
        <f>IFERROR(VLOOKUP(Moodys!E10,'Converted Moodys'!$CZ$2:$DA$11,2,FALSE),"N/A")</f>
        <v>10</v>
      </c>
      <c r="F10">
        <f>IFERROR(VLOOKUP(Moodys!F10,'Converted Moodys'!$CZ$2:$DA$11,2,FALSE),"N/A")</f>
        <v>10</v>
      </c>
      <c r="G10">
        <f>IFERROR(VLOOKUP(Moodys!G10,'Converted Moodys'!$CZ$2:$DA$11,2,FALSE),"N/A")</f>
        <v>10</v>
      </c>
      <c r="H10">
        <f>IFERROR(VLOOKUP(Moodys!H10,'Converted Moodys'!$CZ$2:$DA$11,2,FALSE),"N/A")</f>
        <v>10</v>
      </c>
      <c r="I10">
        <f>IFERROR(VLOOKUP(Moodys!I10,'Converted Moodys'!$CZ$2:$DA$11,2,FALSE),"N/A")</f>
        <v>10</v>
      </c>
      <c r="J10">
        <f>IFERROR(VLOOKUP(Moodys!J10,'Converted Moodys'!$CZ$2:$DA$11,2,FALSE),"N/A")</f>
        <v>10</v>
      </c>
      <c r="K10">
        <f>IFERROR(VLOOKUP(Moodys!K10,'Converted Moodys'!$CZ$2:$DA$11,2,FALSE),"N/A")</f>
        <v>10</v>
      </c>
      <c r="L10">
        <f>IFERROR(VLOOKUP(Moodys!L10,'Converted Moodys'!$CZ$2:$DA$11,2,FALSE),"N/A")</f>
        <v>10</v>
      </c>
      <c r="M10">
        <f>IFERROR(VLOOKUP(Moodys!M10,'Converted Moodys'!$CZ$2:$DA$11,2,FALSE),"N/A")</f>
        <v>10</v>
      </c>
      <c r="N10">
        <f>IFERROR(VLOOKUP(Moodys!N10,'Converted Moodys'!$CZ$2:$DA$11,2,FALSE),"N/A")</f>
        <v>10</v>
      </c>
      <c r="O10">
        <f>IFERROR(VLOOKUP(Moodys!O10,'Converted Moodys'!$CZ$2:$DA$11,2,FALSE),"N/A")</f>
        <v>10</v>
      </c>
      <c r="P10">
        <f>IFERROR(VLOOKUP(Moodys!P10,'Converted Moodys'!$CZ$2:$DA$11,2,FALSE),"N/A")</f>
        <v>10</v>
      </c>
      <c r="Q10">
        <f>IFERROR(VLOOKUP(Moodys!Q10,'Converted Moodys'!$CZ$2:$DA$11,2,FALSE),"N/A")</f>
        <v>10</v>
      </c>
      <c r="R10">
        <f>IFERROR(VLOOKUP(Moodys!R10,'Converted Moodys'!$CZ$2:$DA$11,2,FALSE),"N/A")</f>
        <v>10</v>
      </c>
      <c r="S10">
        <f>IFERROR(VLOOKUP(Moodys!S10,'Converted Moodys'!$CZ$2:$DA$11,2,FALSE),"N/A")</f>
        <v>10</v>
      </c>
      <c r="T10">
        <f>IFERROR(VLOOKUP(Moodys!T10,'Converted Moodys'!$CZ$2:$DA$11,2,FALSE),"N/A")</f>
        <v>10</v>
      </c>
      <c r="U10">
        <f>IFERROR(VLOOKUP(Moodys!U10,'Converted Moodys'!$CZ$2:$DA$11,2,FALSE),"N/A")</f>
        <v>10</v>
      </c>
      <c r="V10">
        <f>IFERROR(VLOOKUP(Moodys!V10,'Converted Moodys'!$CZ$2:$DA$11,2,FALSE),"N/A")</f>
        <v>10</v>
      </c>
      <c r="W10">
        <f>IFERROR(VLOOKUP(Moodys!W10,'Converted Moodys'!$CZ$2:$DA$11,2,FALSE),"N/A")</f>
        <v>10</v>
      </c>
      <c r="X10">
        <f>IFERROR(VLOOKUP(Moodys!X10,'Converted Moodys'!$CZ$2:$DA$11,2,FALSE),"N/A")</f>
        <v>10</v>
      </c>
      <c r="Y10">
        <f>IFERROR(VLOOKUP(Moodys!Y10,'Converted Moodys'!$CZ$2:$DA$11,2,FALSE),"N/A")</f>
        <v>9</v>
      </c>
      <c r="Z10">
        <f>IFERROR(VLOOKUP(Moodys!Z10,'Converted Moodys'!$CZ$2:$DA$11,2,FALSE),"N/A")</f>
        <v>9</v>
      </c>
      <c r="AA10">
        <f>IFERROR(VLOOKUP(Moodys!AA10,'Converted Moodys'!$CZ$2:$DA$11,2,FALSE),"N/A")</f>
        <v>9</v>
      </c>
      <c r="AB10">
        <f>IFERROR(VLOOKUP(Moodys!AB10,'Converted Moodys'!$CZ$2:$DA$11,2,FALSE),"N/A")</f>
        <v>9</v>
      </c>
      <c r="AC10">
        <f>IFERROR(VLOOKUP(Moodys!AC10,'Converted Moodys'!$CZ$2:$DA$11,2,FALSE),"N/A")</f>
        <v>9</v>
      </c>
      <c r="AD10">
        <f>IFERROR(VLOOKUP(Moodys!AD10,'Converted Moodys'!$CZ$2:$DA$11,2,FALSE),"N/A")</f>
        <v>9</v>
      </c>
      <c r="AE10">
        <f>IFERROR(VLOOKUP(Moodys!AE10,'Converted Moodys'!$CZ$2:$DA$11,2,FALSE),"N/A")</f>
        <v>9</v>
      </c>
      <c r="AF10">
        <f>IFERROR(VLOOKUP(Moodys!AF10,'Converted Moodys'!$CZ$2:$DA$11,2,FALSE),"N/A")</f>
        <v>9</v>
      </c>
      <c r="AG10">
        <f>IFERROR(VLOOKUP(Moodys!AG10,'Converted Moodys'!$CZ$2:$DA$11,2,FALSE),"N/A")</f>
        <v>9</v>
      </c>
      <c r="AH10">
        <f>IFERROR(VLOOKUP(Moodys!AH10,'Converted Moodys'!$CZ$2:$DA$11,2,FALSE),"N/A")</f>
        <v>9</v>
      </c>
      <c r="AI10">
        <f>IFERROR(VLOOKUP(Moodys!AI10,'Converted Moodys'!$CZ$2:$DA$11,2,FALSE),"N/A")</f>
        <v>9</v>
      </c>
      <c r="AJ10">
        <f>IFERROR(VLOOKUP(Moodys!AJ10,'Converted Moodys'!$CZ$2:$DA$11,2,FALSE),"N/A")</f>
        <v>9</v>
      </c>
      <c r="AK10">
        <f>IFERROR(VLOOKUP(Moodys!AK10,'Converted Moodys'!$CZ$2:$DA$11,2,FALSE),"N/A")</f>
        <v>9</v>
      </c>
      <c r="AL10">
        <f>IFERROR(VLOOKUP(Moodys!AL10,'Converted Moodys'!$CZ$2:$DA$11,2,FALSE),"N/A")</f>
        <v>8</v>
      </c>
      <c r="AM10">
        <f>IFERROR(VLOOKUP(Moodys!AM10,'Converted Moodys'!$CZ$2:$DA$11,2,FALSE),"N/A")</f>
        <v>8</v>
      </c>
      <c r="AN10">
        <f>IFERROR(VLOOKUP(Moodys!AN10,'Converted Moodys'!$CZ$2:$DA$11,2,FALSE),"N/A")</f>
        <v>8</v>
      </c>
      <c r="AO10">
        <f>IFERROR(VLOOKUP(Moodys!AO10,'Converted Moodys'!$CZ$2:$DA$11,2,FALSE),"N/A")</f>
        <v>8</v>
      </c>
      <c r="AP10">
        <f>IFERROR(VLOOKUP(Moodys!AP10,'Converted Moodys'!$CZ$2:$DA$11,2,FALSE),"N/A")</f>
        <v>8</v>
      </c>
      <c r="AQ10">
        <f>IFERROR(VLOOKUP(Moodys!AQ10,'Converted Moodys'!$CZ$2:$DA$11,2,FALSE),"N/A")</f>
        <v>8</v>
      </c>
      <c r="AR10">
        <f>IFERROR(VLOOKUP(Moodys!AR10,'Converted Moodys'!$CZ$2:$DA$11,2,FALSE),"N/A")</f>
        <v>8</v>
      </c>
      <c r="AS10">
        <f>IFERROR(VLOOKUP(Moodys!AS10,'Converted Moodys'!$CZ$2:$DA$11,2,FALSE),"N/A")</f>
        <v>8</v>
      </c>
      <c r="AT10">
        <f>IFERROR(VLOOKUP(Moodys!AT10,'Converted Moodys'!$CZ$2:$DA$11,2,FALSE),"N/A")</f>
        <v>8</v>
      </c>
      <c r="AU10">
        <f>IFERROR(VLOOKUP(Moodys!AU10,'Converted Moodys'!$CZ$2:$DA$11,2,FALSE),"N/A")</f>
        <v>8</v>
      </c>
      <c r="AV10">
        <f>IFERROR(VLOOKUP(Moodys!AV10,'Converted Moodys'!$CZ$2:$DA$11,2,FALSE),"N/A")</f>
        <v>8</v>
      </c>
      <c r="AW10">
        <f>IFERROR(VLOOKUP(Moodys!AW10,'Converted Moodys'!$CZ$2:$DA$11,2,FALSE),"N/A")</f>
        <v>4</v>
      </c>
      <c r="AX10">
        <f>IFERROR(VLOOKUP(Moodys!AX10,'Converted Moodys'!$CZ$2:$DA$11,2,FALSE),"N/A")</f>
        <v>4</v>
      </c>
      <c r="AY10">
        <f>IFERROR(VLOOKUP(Moodys!AY10,'Converted Moodys'!$CZ$2:$DA$11,2,FALSE),"N/A")</f>
        <v>4</v>
      </c>
      <c r="AZ10">
        <f>IFERROR(VLOOKUP(Moodys!AZ10,'Converted Moodys'!$CZ$2:$DA$11,2,FALSE),"N/A")</f>
        <v>4</v>
      </c>
      <c r="BA10">
        <f>IFERROR(VLOOKUP(Moodys!BA10,'Converted Moodys'!$CZ$2:$DA$11,2,FALSE),"N/A")</f>
        <v>4</v>
      </c>
      <c r="BB10">
        <f>IFERROR(VLOOKUP(Moodys!BB10,'Converted Moodys'!$CZ$2:$DA$11,2,FALSE),"N/A")</f>
        <v>4</v>
      </c>
      <c r="BC10">
        <f>IFERROR(VLOOKUP(Moodys!BC10,'Converted Moodys'!$CZ$2:$DA$11,2,FALSE),"N/A")</f>
        <v>4</v>
      </c>
      <c r="BD10">
        <f>IFERROR(VLOOKUP(Moodys!BD10,'Converted Moodys'!$CZ$2:$DA$11,2,FALSE),"N/A")</f>
        <v>4</v>
      </c>
      <c r="BE10">
        <f>IFERROR(VLOOKUP(Moodys!BE10,'Converted Moodys'!$CZ$2:$DA$11,2,FALSE),"N/A")</f>
        <v>4</v>
      </c>
      <c r="BF10">
        <f>IFERROR(VLOOKUP(Moodys!BF10,'Converted Moodys'!$CZ$2:$DA$11,2,FALSE),"N/A")</f>
        <v>4</v>
      </c>
      <c r="BG10">
        <f>IFERROR(VLOOKUP(Moodys!BG10,'Converted Moodys'!$CZ$2:$DA$11,2,FALSE),"N/A")</f>
        <v>4</v>
      </c>
      <c r="BH10">
        <f>IFERROR(VLOOKUP(Moodys!BH10,'Converted Moodys'!$CZ$2:$DA$11,2,FALSE),"N/A")</f>
        <v>4</v>
      </c>
      <c r="BI10">
        <f>IFERROR(VLOOKUP(Moodys!BI10,'Converted Moodys'!$CZ$2:$DA$11,2,FALSE),"N/A")</f>
        <v>4</v>
      </c>
      <c r="BJ10">
        <f>IFERROR(VLOOKUP(Moodys!BJ10,'Converted Moodys'!$CZ$2:$DA$11,2,FALSE),"N/A")</f>
        <v>4</v>
      </c>
      <c r="BK10">
        <f>IFERROR(VLOOKUP(Moodys!BK10,'Converted Moodys'!$CZ$2:$DA$11,2,FALSE),"N/A")</f>
        <v>4</v>
      </c>
      <c r="BL10">
        <f>IFERROR(VLOOKUP(Moodys!BL10,'Converted Moodys'!$CZ$2:$DA$11,2,FALSE),"N/A")</f>
        <v>4</v>
      </c>
      <c r="BM10">
        <f>IFERROR(VLOOKUP(Moodys!BM10,'Converted Moodys'!$CZ$2:$DA$11,2,FALSE),"N/A")</f>
        <v>4</v>
      </c>
      <c r="BN10">
        <f>IFERROR(VLOOKUP(Moodys!BN10,'Converted Moodys'!$CZ$2:$DA$11,2,FALSE),"N/A")</f>
        <v>4</v>
      </c>
      <c r="BO10">
        <f>IFERROR(VLOOKUP(Moodys!BO10,'Converted Moodys'!$CZ$2:$DA$11,2,FALSE),"N/A")</f>
        <v>4</v>
      </c>
      <c r="BP10">
        <f>IFERROR(VLOOKUP(Moodys!BP10,'Converted Moodys'!$CZ$2:$DA$11,2,FALSE),"N/A")</f>
        <v>4</v>
      </c>
      <c r="BQ10">
        <f>IFERROR(VLOOKUP(Moodys!BQ10,'Converted Moodys'!$CZ$2:$DA$11,2,FALSE),"N/A")</f>
        <v>4</v>
      </c>
      <c r="BR10">
        <f>IFERROR(VLOOKUP(Moodys!BR10,'Converted Moodys'!$CZ$2:$DA$11,2,FALSE),"N/A")</f>
        <v>4</v>
      </c>
      <c r="BS10">
        <f>IFERROR(VLOOKUP(Moodys!BS10,'Converted Moodys'!$CZ$2:$DA$11,2,FALSE),"N/A")</f>
        <v>4</v>
      </c>
      <c r="BT10">
        <f>IFERROR(VLOOKUP(Moodys!BT10,'Converted Moodys'!$CZ$2:$DA$11,2,FALSE),"N/A")</f>
        <v>4</v>
      </c>
      <c r="BU10">
        <f>IFERROR(VLOOKUP(Moodys!BU10,'Converted Moodys'!$CZ$2:$DA$11,2,FALSE),"N/A")</f>
        <v>4</v>
      </c>
      <c r="BV10">
        <f>IFERROR(VLOOKUP(Moodys!BV10,'Converted Moodys'!$CZ$2:$DA$11,2,FALSE),"N/A")</f>
        <v>4</v>
      </c>
      <c r="BW10">
        <f>IFERROR(VLOOKUP(Moodys!BW10,'Converted Moodys'!$CZ$2:$DA$11,2,FALSE),"N/A")</f>
        <v>4</v>
      </c>
      <c r="BX10">
        <f>IFERROR(VLOOKUP(Moodys!BX10,'Converted Moodys'!$CZ$2:$DA$11,2,FALSE),"N/A")</f>
        <v>4</v>
      </c>
      <c r="BY10">
        <f>IFERROR(VLOOKUP(Moodys!BY10,'Converted Moodys'!$CZ$2:$DA$11,2,FALSE),"N/A")</f>
        <v>4</v>
      </c>
      <c r="BZ10">
        <f>IFERROR(VLOOKUP(Moodys!BZ10,'Converted Moodys'!$CZ$2:$DA$11,2,FALSE),"N/A")</f>
        <v>4</v>
      </c>
      <c r="CA10">
        <f>IFERROR(VLOOKUP(Moodys!CA10,'Converted Moodys'!$CZ$2:$DA$11,2,FALSE),"N/A")</f>
        <v>4</v>
      </c>
      <c r="CB10">
        <f>IFERROR(VLOOKUP(Moodys!CB10,'Converted Moodys'!$CZ$2:$DA$11,2,FALSE),"N/A")</f>
        <v>4</v>
      </c>
      <c r="CC10">
        <f>IFERROR(VLOOKUP(Moodys!CC10,'Converted Moodys'!$CZ$2:$DA$11,2,FALSE),"N/A")</f>
        <v>4</v>
      </c>
      <c r="CD10">
        <f>IFERROR(VLOOKUP(Moodys!CD10,'Converted Moodys'!$CZ$2:$DA$11,2,FALSE),"N/A")</f>
        <v>4</v>
      </c>
      <c r="CE10">
        <f>IFERROR(VLOOKUP(Moodys!CE10,'Converted Moodys'!$CZ$2:$DA$11,2,FALSE),"N/A")</f>
        <v>4</v>
      </c>
      <c r="CF10">
        <f>IFERROR(VLOOKUP(Moodys!CF10,'Converted Moodys'!$CZ$2:$DA$11,2,FALSE),"N/A")</f>
        <v>4</v>
      </c>
      <c r="CG10">
        <f>IFERROR(VLOOKUP(Moodys!CG10,'Converted Moodys'!$CZ$2:$DA$11,2,FALSE),"N/A")</f>
        <v>4</v>
      </c>
      <c r="CH10">
        <f>IFERROR(VLOOKUP(Moodys!CH10,'Converted Moodys'!$CZ$2:$DA$11,2,FALSE),"N/A")</f>
        <v>4</v>
      </c>
      <c r="CI10">
        <f>IFERROR(VLOOKUP(Moodys!CI10,'Converted Moodys'!$CZ$2:$DA$11,2,FALSE),"N/A")</f>
        <v>4</v>
      </c>
      <c r="CJ10">
        <f>IFERROR(VLOOKUP(Moodys!CJ10,'Converted Moodys'!$CZ$2:$DA$11,2,FALSE),"N/A")</f>
        <v>4</v>
      </c>
      <c r="CK10">
        <f>IFERROR(VLOOKUP(Moodys!CK10,'Converted Moodys'!$CZ$2:$DA$11,2,FALSE),"N/A")</f>
        <v>4</v>
      </c>
      <c r="CL10">
        <f>IFERROR(VLOOKUP(Moodys!CL10,'Converted Moodys'!$CZ$2:$DA$11,2,FALSE),"N/A")</f>
        <v>4</v>
      </c>
      <c r="CM10">
        <f>IFERROR(VLOOKUP(Moodys!CM10,'Converted Moodys'!$CZ$2:$DA$11,2,FALSE),"N/A")</f>
        <v>4</v>
      </c>
      <c r="CN10">
        <f>IFERROR(VLOOKUP(Moodys!CN10,'Converted Moodys'!$CZ$2:$DA$11,2,FALSE),"N/A")</f>
        <v>4</v>
      </c>
      <c r="CO10">
        <f>IFERROR(VLOOKUP(Moodys!CO10,'Converted Moodys'!$CZ$2:$DA$11,2,FALSE),"N/A")</f>
        <v>4</v>
      </c>
      <c r="CP10">
        <f>IFERROR(VLOOKUP(Moodys!CP10,'Converted Moodys'!$CZ$2:$DA$11,2,FALSE),"N/A")</f>
        <v>3</v>
      </c>
      <c r="CQ10">
        <f>IFERROR(VLOOKUP(Moodys!CQ10,'Converted Moodys'!$CZ$2:$DA$11,2,FALSE),"N/A")</f>
        <v>3</v>
      </c>
      <c r="CR10">
        <f>IFERROR(VLOOKUP(Moodys!CR10,'Converted Moodys'!$CZ$2:$DA$11,2,FALSE),"N/A")</f>
        <v>3</v>
      </c>
      <c r="CS10">
        <f>IFERROR(VLOOKUP(Moodys!CS10,'Converted Moodys'!$CZ$2:$DA$11,2,FALSE),"N/A")</f>
        <v>3</v>
      </c>
      <c r="CT10">
        <f>IFERROR(VLOOKUP(Moodys!CT10,'Converted Moodys'!$CZ$2:$DA$11,2,FALSE),"N/A")</f>
        <v>3</v>
      </c>
      <c r="CU10">
        <f>IFERROR(VLOOKUP(Moodys!CU10,'Converted Moodys'!$CZ$2:$DA$11,2,FALSE),"N/A")</f>
        <v>3</v>
      </c>
      <c r="CV10">
        <f>IFERROR(VLOOKUP(Moodys!CV10,'Converted Moodys'!$CZ$2:$DA$11,2,FALSE),"N/A")</f>
        <v>3</v>
      </c>
      <c r="CW10">
        <f>IFERROR(VLOOKUP(Moodys!CW10,'Converted Moodys'!$CZ$2:$DA$11,2,FALSE),"N/A")</f>
        <v>3</v>
      </c>
      <c r="CZ10" s="112" t="s">
        <v>67</v>
      </c>
      <c r="DA10" s="113">
        <v>2</v>
      </c>
    </row>
    <row r="11" spans="1:105" x14ac:dyDescent="0.45">
      <c r="A11" s="3" t="s">
        <v>17</v>
      </c>
      <c r="B11" t="s">
        <v>1</v>
      </c>
      <c r="C11">
        <f>IFERROR(VLOOKUP(Moodys!C11,'Converted Moodys'!$CZ$2:$DA$11,2,FALSE),"N/A")</f>
        <v>2</v>
      </c>
      <c r="D11">
        <f>IFERROR(VLOOKUP(Moodys!D11,'Converted Moodys'!$CZ$2:$DA$11,2,FALSE),"N/A")</f>
        <v>2</v>
      </c>
      <c r="E11">
        <f>IFERROR(VLOOKUP(Moodys!E11,'Converted Moodys'!$CZ$2:$DA$11,2,FALSE),"N/A")</f>
        <v>2</v>
      </c>
      <c r="F11">
        <f>IFERROR(VLOOKUP(Moodys!F11,'Converted Moodys'!$CZ$2:$DA$11,2,FALSE),"N/A")</f>
        <v>2</v>
      </c>
      <c r="G11">
        <f>IFERROR(VLOOKUP(Moodys!G11,'Converted Moodys'!$CZ$2:$DA$11,2,FALSE),"N/A")</f>
        <v>2</v>
      </c>
      <c r="H11">
        <f>IFERROR(VLOOKUP(Moodys!H11,'Converted Moodys'!$CZ$2:$DA$11,2,FALSE),"N/A")</f>
        <v>2</v>
      </c>
      <c r="I11">
        <f>IFERROR(VLOOKUP(Moodys!I11,'Converted Moodys'!$CZ$2:$DA$11,2,FALSE),"N/A")</f>
        <v>2</v>
      </c>
      <c r="J11">
        <f>IFERROR(VLOOKUP(Moodys!J11,'Converted Moodys'!$CZ$2:$DA$11,2,FALSE),"N/A")</f>
        <v>2</v>
      </c>
      <c r="K11">
        <f>IFERROR(VLOOKUP(Moodys!K11,'Converted Moodys'!$CZ$2:$DA$11,2,FALSE),"N/A")</f>
        <v>2</v>
      </c>
      <c r="L11">
        <f>IFERROR(VLOOKUP(Moodys!L11,'Converted Moodys'!$CZ$2:$DA$11,2,FALSE),"N/A")</f>
        <v>2</v>
      </c>
      <c r="M11">
        <f>IFERROR(VLOOKUP(Moodys!M11,'Converted Moodys'!$CZ$2:$DA$11,2,FALSE),"N/A")</f>
        <v>2</v>
      </c>
      <c r="N11">
        <f>IFERROR(VLOOKUP(Moodys!N11,'Converted Moodys'!$CZ$2:$DA$11,2,FALSE),"N/A")</f>
        <v>2</v>
      </c>
      <c r="O11">
        <f>IFERROR(VLOOKUP(Moodys!O11,'Converted Moodys'!$CZ$2:$DA$11,2,FALSE),"N/A")</f>
        <v>2</v>
      </c>
      <c r="P11">
        <f>IFERROR(VLOOKUP(Moodys!P11,'Converted Moodys'!$CZ$2:$DA$11,2,FALSE),"N/A")</f>
        <v>2</v>
      </c>
      <c r="Q11">
        <f>IFERROR(VLOOKUP(Moodys!Q11,'Converted Moodys'!$CZ$2:$DA$11,2,FALSE),"N/A")</f>
        <v>2</v>
      </c>
      <c r="R11">
        <f>IFERROR(VLOOKUP(Moodys!R11,'Converted Moodys'!$CZ$2:$DA$11,2,FALSE),"N/A")</f>
        <v>2</v>
      </c>
      <c r="S11">
        <f>IFERROR(VLOOKUP(Moodys!S11,'Converted Moodys'!$CZ$2:$DA$11,2,FALSE),"N/A")</f>
        <v>2</v>
      </c>
      <c r="T11">
        <f>IFERROR(VLOOKUP(Moodys!T11,'Converted Moodys'!$CZ$2:$DA$11,2,FALSE),"N/A")</f>
        <v>2</v>
      </c>
      <c r="U11">
        <f>IFERROR(VLOOKUP(Moodys!U11,'Converted Moodys'!$CZ$2:$DA$11,2,FALSE),"N/A")</f>
        <v>2</v>
      </c>
      <c r="V11">
        <f>IFERROR(VLOOKUP(Moodys!V11,'Converted Moodys'!$CZ$2:$DA$11,2,FALSE),"N/A")</f>
        <v>2</v>
      </c>
      <c r="W11">
        <f>IFERROR(VLOOKUP(Moodys!W11,'Converted Moodys'!$CZ$2:$DA$11,2,FALSE),"N/A")</f>
        <v>2</v>
      </c>
      <c r="X11">
        <f>IFERROR(VLOOKUP(Moodys!X11,'Converted Moodys'!$CZ$2:$DA$11,2,FALSE),"N/A")</f>
        <v>2</v>
      </c>
      <c r="Y11">
        <f>IFERROR(VLOOKUP(Moodys!Y11,'Converted Moodys'!$CZ$2:$DA$11,2,FALSE),"N/A")</f>
        <v>2</v>
      </c>
      <c r="Z11">
        <f>IFERROR(VLOOKUP(Moodys!Z11,'Converted Moodys'!$CZ$2:$DA$11,2,FALSE),"N/A")</f>
        <v>2</v>
      </c>
      <c r="AA11">
        <f>IFERROR(VLOOKUP(Moodys!AA11,'Converted Moodys'!$CZ$2:$DA$11,2,FALSE),"N/A")</f>
        <v>2</v>
      </c>
      <c r="AB11">
        <f>IFERROR(VLOOKUP(Moodys!AB11,'Converted Moodys'!$CZ$2:$DA$11,2,FALSE),"N/A")</f>
        <v>2</v>
      </c>
      <c r="AC11">
        <f>IFERROR(VLOOKUP(Moodys!AC11,'Converted Moodys'!$CZ$2:$DA$11,2,FALSE),"N/A")</f>
        <v>2</v>
      </c>
      <c r="AD11">
        <f>IFERROR(VLOOKUP(Moodys!AD11,'Converted Moodys'!$CZ$2:$DA$11,2,FALSE),"N/A")</f>
        <v>2</v>
      </c>
      <c r="AE11">
        <f>IFERROR(VLOOKUP(Moodys!AE11,'Converted Moodys'!$CZ$2:$DA$11,2,FALSE),"N/A")</f>
        <v>2</v>
      </c>
      <c r="AF11">
        <f>IFERROR(VLOOKUP(Moodys!AF11,'Converted Moodys'!$CZ$2:$DA$11,2,FALSE),"N/A")</f>
        <v>2</v>
      </c>
      <c r="AG11">
        <f>IFERROR(VLOOKUP(Moodys!AG11,'Converted Moodys'!$CZ$2:$DA$11,2,FALSE),"N/A")</f>
        <v>2</v>
      </c>
      <c r="AH11">
        <f>IFERROR(VLOOKUP(Moodys!AH11,'Converted Moodys'!$CZ$2:$DA$11,2,FALSE),"N/A")</f>
        <v>2</v>
      </c>
      <c r="AI11">
        <f>IFERROR(VLOOKUP(Moodys!AI11,'Converted Moodys'!$CZ$2:$DA$11,2,FALSE),"N/A")</f>
        <v>2</v>
      </c>
      <c r="AJ11">
        <f>IFERROR(VLOOKUP(Moodys!AJ11,'Converted Moodys'!$CZ$2:$DA$11,2,FALSE),"N/A")</f>
        <v>2</v>
      </c>
      <c r="AK11">
        <f>IFERROR(VLOOKUP(Moodys!AK11,'Converted Moodys'!$CZ$2:$DA$11,2,FALSE),"N/A")</f>
        <v>2</v>
      </c>
      <c r="AL11">
        <f>IFERROR(VLOOKUP(Moodys!AL11,'Converted Moodys'!$CZ$2:$DA$11,2,FALSE),"N/A")</f>
        <v>2</v>
      </c>
      <c r="AM11">
        <f>IFERROR(VLOOKUP(Moodys!AM11,'Converted Moodys'!$CZ$2:$DA$11,2,FALSE),"N/A")</f>
        <v>2</v>
      </c>
      <c r="AN11">
        <f>IFERROR(VLOOKUP(Moodys!AN11,'Converted Moodys'!$CZ$2:$DA$11,2,FALSE),"N/A")</f>
        <v>2</v>
      </c>
      <c r="AO11">
        <f>IFERROR(VLOOKUP(Moodys!AO11,'Converted Moodys'!$CZ$2:$DA$11,2,FALSE),"N/A")</f>
        <v>2</v>
      </c>
      <c r="AP11">
        <f>IFERROR(VLOOKUP(Moodys!AP11,'Converted Moodys'!$CZ$2:$DA$11,2,FALSE),"N/A")</f>
        <v>2</v>
      </c>
      <c r="AQ11">
        <f>IFERROR(VLOOKUP(Moodys!AQ11,'Converted Moodys'!$CZ$2:$DA$11,2,FALSE),"N/A")</f>
        <v>2</v>
      </c>
      <c r="AR11">
        <f>IFERROR(VLOOKUP(Moodys!AR11,'Converted Moodys'!$CZ$2:$DA$11,2,FALSE),"N/A")</f>
        <v>2</v>
      </c>
      <c r="AS11">
        <f>IFERROR(VLOOKUP(Moodys!AS11,'Converted Moodys'!$CZ$2:$DA$11,2,FALSE),"N/A")</f>
        <v>2</v>
      </c>
      <c r="AT11">
        <f>IFERROR(VLOOKUP(Moodys!AT11,'Converted Moodys'!$CZ$2:$DA$11,2,FALSE),"N/A")</f>
        <v>2</v>
      </c>
      <c r="AU11">
        <f>IFERROR(VLOOKUP(Moodys!AU11,'Converted Moodys'!$CZ$2:$DA$11,2,FALSE),"N/A")</f>
        <v>2</v>
      </c>
      <c r="AV11">
        <f>IFERROR(VLOOKUP(Moodys!AV11,'Converted Moodys'!$CZ$2:$DA$11,2,FALSE),"N/A")</f>
        <v>2</v>
      </c>
      <c r="AW11">
        <f>IFERROR(VLOOKUP(Moodys!AW11,'Converted Moodys'!$CZ$2:$DA$11,2,FALSE),"N/A")</f>
        <v>2</v>
      </c>
      <c r="AX11">
        <f>IFERROR(VLOOKUP(Moodys!AX11,'Converted Moodys'!$CZ$2:$DA$11,2,FALSE),"N/A")</f>
        <v>2</v>
      </c>
      <c r="AY11">
        <f>IFERROR(VLOOKUP(Moodys!AY11,'Converted Moodys'!$CZ$2:$DA$11,2,FALSE),"N/A")</f>
        <v>2</v>
      </c>
      <c r="AZ11">
        <f>IFERROR(VLOOKUP(Moodys!AZ11,'Converted Moodys'!$CZ$2:$DA$11,2,FALSE),"N/A")</f>
        <v>2</v>
      </c>
      <c r="BA11">
        <f>IFERROR(VLOOKUP(Moodys!BA11,'Converted Moodys'!$CZ$2:$DA$11,2,FALSE),"N/A")</f>
        <v>2</v>
      </c>
      <c r="BB11">
        <f>IFERROR(VLOOKUP(Moodys!BB11,'Converted Moodys'!$CZ$2:$DA$11,2,FALSE),"N/A")</f>
        <v>2</v>
      </c>
      <c r="BC11">
        <f>IFERROR(VLOOKUP(Moodys!BC11,'Converted Moodys'!$CZ$2:$DA$11,2,FALSE),"N/A")</f>
        <v>2</v>
      </c>
      <c r="BD11">
        <f>IFERROR(VLOOKUP(Moodys!BD11,'Converted Moodys'!$CZ$2:$DA$11,2,FALSE),"N/A")</f>
        <v>2</v>
      </c>
      <c r="BE11">
        <f>IFERROR(VLOOKUP(Moodys!BE11,'Converted Moodys'!$CZ$2:$DA$11,2,FALSE),"N/A")</f>
        <v>2</v>
      </c>
      <c r="BF11">
        <f>IFERROR(VLOOKUP(Moodys!BF11,'Converted Moodys'!$CZ$2:$DA$11,2,FALSE),"N/A")</f>
        <v>2</v>
      </c>
      <c r="BG11">
        <f>IFERROR(VLOOKUP(Moodys!BG11,'Converted Moodys'!$CZ$2:$DA$11,2,FALSE),"N/A")</f>
        <v>2</v>
      </c>
      <c r="BH11">
        <f>IFERROR(VLOOKUP(Moodys!BH11,'Converted Moodys'!$CZ$2:$DA$11,2,FALSE),"N/A")</f>
        <v>2</v>
      </c>
      <c r="BI11">
        <f>IFERROR(VLOOKUP(Moodys!BI11,'Converted Moodys'!$CZ$2:$DA$11,2,FALSE),"N/A")</f>
        <v>2</v>
      </c>
      <c r="BJ11">
        <f>IFERROR(VLOOKUP(Moodys!BJ11,'Converted Moodys'!$CZ$2:$DA$11,2,FALSE),"N/A")</f>
        <v>2</v>
      </c>
      <c r="BK11">
        <f>IFERROR(VLOOKUP(Moodys!BK11,'Converted Moodys'!$CZ$2:$DA$11,2,FALSE),"N/A")</f>
        <v>2</v>
      </c>
      <c r="BL11">
        <f>IFERROR(VLOOKUP(Moodys!BL11,'Converted Moodys'!$CZ$2:$DA$11,2,FALSE),"N/A")</f>
        <v>2</v>
      </c>
      <c r="BM11">
        <f>IFERROR(VLOOKUP(Moodys!BM11,'Converted Moodys'!$CZ$2:$DA$11,2,FALSE),"N/A")</f>
        <v>2</v>
      </c>
      <c r="BN11">
        <f>IFERROR(VLOOKUP(Moodys!BN11,'Converted Moodys'!$CZ$2:$DA$11,2,FALSE),"N/A")</f>
        <v>2</v>
      </c>
      <c r="BO11">
        <f>IFERROR(VLOOKUP(Moodys!BO11,'Converted Moodys'!$CZ$2:$DA$11,2,FALSE),"N/A")</f>
        <v>2</v>
      </c>
      <c r="BP11">
        <f>IFERROR(VLOOKUP(Moodys!BP11,'Converted Moodys'!$CZ$2:$DA$11,2,FALSE),"N/A")</f>
        <v>2</v>
      </c>
      <c r="BQ11">
        <f>IFERROR(VLOOKUP(Moodys!BQ11,'Converted Moodys'!$CZ$2:$DA$11,2,FALSE),"N/A")</f>
        <v>2</v>
      </c>
      <c r="BR11">
        <f>IFERROR(VLOOKUP(Moodys!BR11,'Converted Moodys'!$CZ$2:$DA$11,2,FALSE),"N/A")</f>
        <v>2</v>
      </c>
      <c r="BS11">
        <f>IFERROR(VLOOKUP(Moodys!BS11,'Converted Moodys'!$CZ$2:$DA$11,2,FALSE),"N/A")</f>
        <v>2</v>
      </c>
      <c r="BT11">
        <f>IFERROR(VLOOKUP(Moodys!BT11,'Converted Moodys'!$CZ$2:$DA$11,2,FALSE),"N/A")</f>
        <v>2</v>
      </c>
      <c r="BU11">
        <f>IFERROR(VLOOKUP(Moodys!BU11,'Converted Moodys'!$CZ$2:$DA$11,2,FALSE),"N/A")</f>
        <v>2</v>
      </c>
      <c r="BV11">
        <f>IFERROR(VLOOKUP(Moodys!BV11,'Converted Moodys'!$CZ$2:$DA$11,2,FALSE),"N/A")</f>
        <v>2</v>
      </c>
      <c r="BW11">
        <f>IFERROR(VLOOKUP(Moodys!BW11,'Converted Moodys'!$CZ$2:$DA$11,2,FALSE),"N/A")</f>
        <v>2</v>
      </c>
      <c r="BX11">
        <f>IFERROR(VLOOKUP(Moodys!BX11,'Converted Moodys'!$CZ$2:$DA$11,2,FALSE),"N/A")</f>
        <v>2</v>
      </c>
      <c r="BY11">
        <f>IFERROR(VLOOKUP(Moodys!BY11,'Converted Moodys'!$CZ$2:$DA$11,2,FALSE),"N/A")</f>
        <v>2</v>
      </c>
      <c r="BZ11">
        <f>IFERROR(VLOOKUP(Moodys!BZ11,'Converted Moodys'!$CZ$2:$DA$11,2,FALSE),"N/A")</f>
        <v>3</v>
      </c>
      <c r="CA11">
        <f>IFERROR(VLOOKUP(Moodys!CA11,'Converted Moodys'!$CZ$2:$DA$11,2,FALSE),"N/A")</f>
        <v>3</v>
      </c>
      <c r="CB11">
        <f>IFERROR(VLOOKUP(Moodys!CB11,'Converted Moodys'!$CZ$2:$DA$11,2,FALSE),"N/A")</f>
        <v>3</v>
      </c>
      <c r="CC11">
        <f>IFERROR(VLOOKUP(Moodys!CC11,'Converted Moodys'!$CZ$2:$DA$11,2,FALSE),"N/A")</f>
        <v>3</v>
      </c>
      <c r="CD11">
        <f>IFERROR(VLOOKUP(Moodys!CD11,'Converted Moodys'!$CZ$2:$DA$11,2,FALSE),"N/A")</f>
        <v>3</v>
      </c>
      <c r="CE11">
        <f>IFERROR(VLOOKUP(Moodys!CE11,'Converted Moodys'!$CZ$2:$DA$11,2,FALSE),"N/A")</f>
        <v>3</v>
      </c>
      <c r="CF11">
        <f>IFERROR(VLOOKUP(Moodys!CF11,'Converted Moodys'!$CZ$2:$DA$11,2,FALSE),"N/A")</f>
        <v>3</v>
      </c>
      <c r="CG11">
        <f>IFERROR(VLOOKUP(Moodys!CG11,'Converted Moodys'!$CZ$2:$DA$11,2,FALSE),"N/A")</f>
        <v>3</v>
      </c>
      <c r="CH11">
        <f>IFERROR(VLOOKUP(Moodys!CH11,'Converted Moodys'!$CZ$2:$DA$11,2,FALSE),"N/A")</f>
        <v>3</v>
      </c>
      <c r="CI11">
        <f>IFERROR(VLOOKUP(Moodys!CI11,'Converted Moodys'!$CZ$2:$DA$11,2,FALSE),"N/A")</f>
        <v>3</v>
      </c>
      <c r="CJ11">
        <f>IFERROR(VLOOKUP(Moodys!CJ11,'Converted Moodys'!$CZ$2:$DA$11,2,FALSE),"N/A")</f>
        <v>3</v>
      </c>
      <c r="CK11">
        <f>IFERROR(VLOOKUP(Moodys!CK11,'Converted Moodys'!$CZ$2:$DA$11,2,FALSE),"N/A")</f>
        <v>3</v>
      </c>
      <c r="CL11">
        <f>IFERROR(VLOOKUP(Moodys!CL11,'Converted Moodys'!$CZ$2:$DA$11,2,FALSE),"N/A")</f>
        <v>3</v>
      </c>
      <c r="CM11">
        <f>IFERROR(VLOOKUP(Moodys!CM11,'Converted Moodys'!$CZ$2:$DA$11,2,FALSE),"N/A")</f>
        <v>3</v>
      </c>
      <c r="CN11">
        <f>IFERROR(VLOOKUP(Moodys!CN11,'Converted Moodys'!$CZ$2:$DA$11,2,FALSE),"N/A")</f>
        <v>3</v>
      </c>
      <c r="CO11">
        <f>IFERROR(VLOOKUP(Moodys!CO11,'Converted Moodys'!$CZ$2:$DA$11,2,FALSE),"N/A")</f>
        <v>3</v>
      </c>
      <c r="CP11">
        <f>IFERROR(VLOOKUP(Moodys!CP11,'Converted Moodys'!$CZ$2:$DA$11,2,FALSE),"N/A")</f>
        <v>3</v>
      </c>
      <c r="CQ11">
        <f>IFERROR(VLOOKUP(Moodys!CQ11,'Converted Moodys'!$CZ$2:$DA$11,2,FALSE),"N/A")</f>
        <v>3</v>
      </c>
      <c r="CR11">
        <f>IFERROR(VLOOKUP(Moodys!CR11,'Converted Moodys'!$CZ$2:$DA$11,2,FALSE),"N/A")</f>
        <v>3</v>
      </c>
      <c r="CS11">
        <f>IFERROR(VLOOKUP(Moodys!CS11,'Converted Moodys'!$CZ$2:$DA$11,2,FALSE),"N/A")</f>
        <v>3</v>
      </c>
      <c r="CT11">
        <f>IFERROR(VLOOKUP(Moodys!CT11,'Converted Moodys'!$CZ$2:$DA$11,2,FALSE),"N/A")</f>
        <v>3</v>
      </c>
      <c r="CU11">
        <f>IFERROR(VLOOKUP(Moodys!CU11,'Converted Moodys'!$CZ$2:$DA$11,2,FALSE),"N/A")</f>
        <v>3</v>
      </c>
      <c r="CV11">
        <f>IFERROR(VLOOKUP(Moodys!CV11,'Converted Moodys'!$CZ$2:$DA$11,2,FALSE),"N/A")</f>
        <v>3</v>
      </c>
      <c r="CW11">
        <f>IFERROR(VLOOKUP(Moodys!CW11,'Converted Moodys'!$CZ$2:$DA$11,2,FALSE),"N/A")</f>
        <v>3</v>
      </c>
      <c r="CZ11" s="114" t="s">
        <v>202</v>
      </c>
      <c r="DA11" s="115">
        <v>1</v>
      </c>
    </row>
    <row r="12" spans="1:105" x14ac:dyDescent="0.45">
      <c r="A12" s="2" t="s">
        <v>18</v>
      </c>
      <c r="B12" t="s">
        <v>1</v>
      </c>
      <c r="C12">
        <f>IFERROR(VLOOKUP(Moodys!C12,'Converted Moodys'!$CZ$2:$DA$11,2,FALSE),"N/A")</f>
        <v>2</v>
      </c>
      <c r="D12">
        <f>IFERROR(VLOOKUP(Moodys!D12,'Converted Moodys'!$CZ$2:$DA$11,2,FALSE),"N/A")</f>
        <v>2</v>
      </c>
      <c r="E12">
        <f>IFERROR(VLOOKUP(Moodys!E12,'Converted Moodys'!$CZ$2:$DA$11,2,FALSE),"N/A")</f>
        <v>2</v>
      </c>
      <c r="F12">
        <f>IFERROR(VLOOKUP(Moodys!F12,'Converted Moodys'!$CZ$2:$DA$11,2,FALSE),"N/A")</f>
        <v>2</v>
      </c>
      <c r="G12">
        <f>IFERROR(VLOOKUP(Moodys!G12,'Converted Moodys'!$CZ$2:$DA$11,2,FALSE),"N/A")</f>
        <v>2</v>
      </c>
      <c r="H12">
        <f>IFERROR(VLOOKUP(Moodys!H12,'Converted Moodys'!$CZ$2:$DA$11,2,FALSE),"N/A")</f>
        <v>2</v>
      </c>
      <c r="I12">
        <f>IFERROR(VLOOKUP(Moodys!I12,'Converted Moodys'!$CZ$2:$DA$11,2,FALSE),"N/A")</f>
        <v>2</v>
      </c>
      <c r="J12">
        <f>IFERROR(VLOOKUP(Moodys!J12,'Converted Moodys'!$CZ$2:$DA$11,2,FALSE),"N/A")</f>
        <v>2</v>
      </c>
      <c r="K12">
        <f>IFERROR(VLOOKUP(Moodys!K12,'Converted Moodys'!$CZ$2:$DA$11,2,FALSE),"N/A")</f>
        <v>2</v>
      </c>
      <c r="L12">
        <f>IFERROR(VLOOKUP(Moodys!L12,'Converted Moodys'!$CZ$2:$DA$11,2,FALSE),"N/A")</f>
        <v>2</v>
      </c>
      <c r="M12">
        <f>IFERROR(VLOOKUP(Moodys!M12,'Converted Moodys'!$CZ$2:$DA$11,2,FALSE),"N/A")</f>
        <v>2</v>
      </c>
      <c r="N12">
        <f>IFERROR(VLOOKUP(Moodys!N12,'Converted Moodys'!$CZ$2:$DA$11,2,FALSE),"N/A")</f>
        <v>2</v>
      </c>
      <c r="O12">
        <f>IFERROR(VLOOKUP(Moodys!O12,'Converted Moodys'!$CZ$2:$DA$11,2,FALSE),"N/A")</f>
        <v>2</v>
      </c>
      <c r="P12">
        <f>IFERROR(VLOOKUP(Moodys!P12,'Converted Moodys'!$CZ$2:$DA$11,2,FALSE),"N/A")</f>
        <v>2</v>
      </c>
      <c r="Q12">
        <f>IFERROR(VLOOKUP(Moodys!Q12,'Converted Moodys'!$CZ$2:$DA$11,2,FALSE),"N/A")</f>
        <v>2</v>
      </c>
      <c r="R12">
        <f>IFERROR(VLOOKUP(Moodys!R12,'Converted Moodys'!$CZ$2:$DA$11,2,FALSE),"N/A")</f>
        <v>2</v>
      </c>
      <c r="S12">
        <f>IFERROR(VLOOKUP(Moodys!S12,'Converted Moodys'!$CZ$2:$DA$11,2,FALSE),"N/A")</f>
        <v>2</v>
      </c>
      <c r="T12">
        <f>IFERROR(VLOOKUP(Moodys!T12,'Converted Moodys'!$CZ$2:$DA$11,2,FALSE),"N/A")</f>
        <v>2</v>
      </c>
      <c r="U12">
        <f>IFERROR(VLOOKUP(Moodys!U12,'Converted Moodys'!$CZ$2:$DA$11,2,FALSE),"N/A")</f>
        <v>2</v>
      </c>
      <c r="V12">
        <f>IFERROR(VLOOKUP(Moodys!V12,'Converted Moodys'!$CZ$2:$DA$11,2,FALSE),"N/A")</f>
        <v>2</v>
      </c>
      <c r="W12">
        <f>IFERROR(VLOOKUP(Moodys!W12,'Converted Moodys'!$CZ$2:$DA$11,2,FALSE),"N/A")</f>
        <v>2</v>
      </c>
      <c r="X12">
        <f>IFERROR(VLOOKUP(Moodys!X12,'Converted Moodys'!$CZ$2:$DA$11,2,FALSE),"N/A")</f>
        <v>2</v>
      </c>
      <c r="Y12">
        <f>IFERROR(VLOOKUP(Moodys!Y12,'Converted Moodys'!$CZ$2:$DA$11,2,FALSE),"N/A")</f>
        <v>2</v>
      </c>
      <c r="Z12">
        <f>IFERROR(VLOOKUP(Moodys!Z12,'Converted Moodys'!$CZ$2:$DA$11,2,FALSE),"N/A")</f>
        <v>2</v>
      </c>
      <c r="AA12">
        <f>IFERROR(VLOOKUP(Moodys!AA12,'Converted Moodys'!$CZ$2:$DA$11,2,FALSE),"N/A")</f>
        <v>2</v>
      </c>
      <c r="AB12">
        <f>IFERROR(VLOOKUP(Moodys!AB12,'Converted Moodys'!$CZ$2:$DA$11,2,FALSE),"N/A")</f>
        <v>2</v>
      </c>
      <c r="AC12">
        <f>IFERROR(VLOOKUP(Moodys!AC12,'Converted Moodys'!$CZ$2:$DA$11,2,FALSE),"N/A")</f>
        <v>2</v>
      </c>
      <c r="AD12">
        <f>IFERROR(VLOOKUP(Moodys!AD12,'Converted Moodys'!$CZ$2:$DA$11,2,FALSE),"N/A")</f>
        <v>2</v>
      </c>
      <c r="AE12">
        <f>IFERROR(VLOOKUP(Moodys!AE12,'Converted Moodys'!$CZ$2:$DA$11,2,FALSE),"N/A")</f>
        <v>2</v>
      </c>
      <c r="AF12">
        <f>IFERROR(VLOOKUP(Moodys!AF12,'Converted Moodys'!$CZ$2:$DA$11,2,FALSE),"N/A")</f>
        <v>2</v>
      </c>
      <c r="AG12">
        <f>IFERROR(VLOOKUP(Moodys!AG12,'Converted Moodys'!$CZ$2:$DA$11,2,FALSE),"N/A")</f>
        <v>2</v>
      </c>
      <c r="AH12">
        <f>IFERROR(VLOOKUP(Moodys!AH12,'Converted Moodys'!$CZ$2:$DA$11,2,FALSE),"N/A")</f>
        <v>2</v>
      </c>
      <c r="AI12">
        <f>IFERROR(VLOOKUP(Moodys!AI12,'Converted Moodys'!$CZ$2:$DA$11,2,FALSE),"N/A")</f>
        <v>2</v>
      </c>
      <c r="AJ12">
        <f>IFERROR(VLOOKUP(Moodys!AJ12,'Converted Moodys'!$CZ$2:$DA$11,2,FALSE),"N/A")</f>
        <v>2</v>
      </c>
      <c r="AK12">
        <f>IFERROR(VLOOKUP(Moodys!AK12,'Converted Moodys'!$CZ$2:$DA$11,2,FALSE),"N/A")</f>
        <v>3</v>
      </c>
      <c r="AL12">
        <f>IFERROR(VLOOKUP(Moodys!AL12,'Converted Moodys'!$CZ$2:$DA$11,2,FALSE),"N/A")</f>
        <v>3</v>
      </c>
      <c r="AM12">
        <f>IFERROR(VLOOKUP(Moodys!AM12,'Converted Moodys'!$CZ$2:$DA$11,2,FALSE),"N/A")</f>
        <v>3</v>
      </c>
      <c r="AN12">
        <f>IFERROR(VLOOKUP(Moodys!AN12,'Converted Moodys'!$CZ$2:$DA$11,2,FALSE),"N/A")</f>
        <v>3</v>
      </c>
      <c r="AO12">
        <f>IFERROR(VLOOKUP(Moodys!AO12,'Converted Moodys'!$CZ$2:$DA$11,2,FALSE),"N/A")</f>
        <v>3</v>
      </c>
      <c r="AP12">
        <f>IFERROR(VLOOKUP(Moodys!AP12,'Converted Moodys'!$CZ$2:$DA$11,2,FALSE),"N/A")</f>
        <v>3</v>
      </c>
      <c r="AQ12">
        <f>IFERROR(VLOOKUP(Moodys!AQ12,'Converted Moodys'!$CZ$2:$DA$11,2,FALSE),"N/A")</f>
        <v>3</v>
      </c>
      <c r="AR12">
        <f>IFERROR(VLOOKUP(Moodys!AR12,'Converted Moodys'!$CZ$2:$DA$11,2,FALSE),"N/A")</f>
        <v>3</v>
      </c>
      <c r="AS12">
        <f>IFERROR(VLOOKUP(Moodys!AS12,'Converted Moodys'!$CZ$2:$DA$11,2,FALSE),"N/A")</f>
        <v>3</v>
      </c>
      <c r="AT12">
        <f>IFERROR(VLOOKUP(Moodys!AT12,'Converted Moodys'!$CZ$2:$DA$11,2,FALSE),"N/A")</f>
        <v>3</v>
      </c>
      <c r="AU12">
        <f>IFERROR(VLOOKUP(Moodys!AU12,'Converted Moodys'!$CZ$2:$DA$11,2,FALSE),"N/A")</f>
        <v>3</v>
      </c>
      <c r="AV12">
        <f>IFERROR(VLOOKUP(Moodys!AV12,'Converted Moodys'!$CZ$2:$DA$11,2,FALSE),"N/A")</f>
        <v>3</v>
      </c>
      <c r="AW12">
        <f>IFERROR(VLOOKUP(Moodys!AW12,'Converted Moodys'!$CZ$2:$DA$11,2,FALSE),"N/A")</f>
        <v>3</v>
      </c>
      <c r="AX12">
        <f>IFERROR(VLOOKUP(Moodys!AX12,'Converted Moodys'!$CZ$2:$DA$11,2,FALSE),"N/A")</f>
        <v>3</v>
      </c>
      <c r="AY12">
        <f>IFERROR(VLOOKUP(Moodys!AY12,'Converted Moodys'!$CZ$2:$DA$11,2,FALSE),"N/A")</f>
        <v>3</v>
      </c>
      <c r="AZ12">
        <f>IFERROR(VLOOKUP(Moodys!AZ12,'Converted Moodys'!$CZ$2:$DA$11,2,FALSE),"N/A")</f>
        <v>3</v>
      </c>
      <c r="BA12">
        <f>IFERROR(VLOOKUP(Moodys!BA12,'Converted Moodys'!$CZ$2:$DA$11,2,FALSE),"N/A")</f>
        <v>3</v>
      </c>
      <c r="BB12">
        <f>IFERROR(VLOOKUP(Moodys!BB12,'Converted Moodys'!$CZ$2:$DA$11,2,FALSE),"N/A")</f>
        <v>3</v>
      </c>
      <c r="BC12">
        <f>IFERROR(VLOOKUP(Moodys!BC12,'Converted Moodys'!$CZ$2:$DA$11,2,FALSE),"N/A")</f>
        <v>3</v>
      </c>
      <c r="BD12">
        <f>IFERROR(VLOOKUP(Moodys!BD12,'Converted Moodys'!$CZ$2:$DA$11,2,FALSE),"N/A")</f>
        <v>3</v>
      </c>
      <c r="BE12">
        <f>IFERROR(VLOOKUP(Moodys!BE12,'Converted Moodys'!$CZ$2:$DA$11,2,FALSE),"N/A")</f>
        <v>3</v>
      </c>
      <c r="BF12">
        <f>IFERROR(VLOOKUP(Moodys!BF12,'Converted Moodys'!$CZ$2:$DA$11,2,FALSE),"N/A")</f>
        <v>3</v>
      </c>
      <c r="BG12">
        <f>IFERROR(VLOOKUP(Moodys!BG12,'Converted Moodys'!$CZ$2:$DA$11,2,FALSE),"N/A")</f>
        <v>3</v>
      </c>
      <c r="BH12">
        <f>IFERROR(VLOOKUP(Moodys!BH12,'Converted Moodys'!$CZ$2:$DA$11,2,FALSE),"N/A")</f>
        <v>3</v>
      </c>
      <c r="BI12">
        <f>IFERROR(VLOOKUP(Moodys!BI12,'Converted Moodys'!$CZ$2:$DA$11,2,FALSE),"N/A")</f>
        <v>3</v>
      </c>
      <c r="BJ12">
        <f>IFERROR(VLOOKUP(Moodys!BJ12,'Converted Moodys'!$CZ$2:$DA$11,2,FALSE),"N/A")</f>
        <v>3</v>
      </c>
      <c r="BK12">
        <f>IFERROR(VLOOKUP(Moodys!BK12,'Converted Moodys'!$CZ$2:$DA$11,2,FALSE),"N/A")</f>
        <v>3</v>
      </c>
      <c r="BL12">
        <f>IFERROR(VLOOKUP(Moodys!BL12,'Converted Moodys'!$CZ$2:$DA$11,2,FALSE),"N/A")</f>
        <v>3</v>
      </c>
      <c r="BM12">
        <f>IFERROR(VLOOKUP(Moodys!BM12,'Converted Moodys'!$CZ$2:$DA$11,2,FALSE),"N/A")</f>
        <v>3</v>
      </c>
      <c r="BN12">
        <f>IFERROR(VLOOKUP(Moodys!BN12,'Converted Moodys'!$CZ$2:$DA$11,2,FALSE),"N/A")</f>
        <v>3</v>
      </c>
      <c r="BO12">
        <f>IFERROR(VLOOKUP(Moodys!BO12,'Converted Moodys'!$CZ$2:$DA$11,2,FALSE),"N/A")</f>
        <v>3</v>
      </c>
      <c r="BP12">
        <f>IFERROR(VLOOKUP(Moodys!BP12,'Converted Moodys'!$CZ$2:$DA$11,2,FALSE),"N/A")</f>
        <v>3</v>
      </c>
      <c r="BQ12">
        <f>IFERROR(VLOOKUP(Moodys!BQ12,'Converted Moodys'!$CZ$2:$DA$11,2,FALSE),"N/A")</f>
        <v>3</v>
      </c>
      <c r="BR12">
        <f>IFERROR(VLOOKUP(Moodys!BR12,'Converted Moodys'!$CZ$2:$DA$11,2,FALSE),"N/A")</f>
        <v>3</v>
      </c>
      <c r="BS12">
        <f>IFERROR(VLOOKUP(Moodys!BS12,'Converted Moodys'!$CZ$2:$DA$11,2,FALSE),"N/A")</f>
        <v>3</v>
      </c>
      <c r="BT12">
        <f>IFERROR(VLOOKUP(Moodys!BT12,'Converted Moodys'!$CZ$2:$DA$11,2,FALSE),"N/A")</f>
        <v>3</v>
      </c>
      <c r="BU12">
        <f>IFERROR(VLOOKUP(Moodys!BU12,'Converted Moodys'!$CZ$2:$DA$11,2,FALSE),"N/A")</f>
        <v>3</v>
      </c>
      <c r="BV12">
        <f>IFERROR(VLOOKUP(Moodys!BV12,'Converted Moodys'!$CZ$2:$DA$11,2,FALSE),"N/A")</f>
        <v>3</v>
      </c>
      <c r="BW12">
        <f>IFERROR(VLOOKUP(Moodys!BW12,'Converted Moodys'!$CZ$2:$DA$11,2,FALSE),"N/A")</f>
        <v>3</v>
      </c>
      <c r="BX12">
        <f>IFERROR(VLOOKUP(Moodys!BX12,'Converted Moodys'!$CZ$2:$DA$11,2,FALSE),"N/A")</f>
        <v>3</v>
      </c>
      <c r="BY12">
        <f>IFERROR(VLOOKUP(Moodys!BY12,'Converted Moodys'!$CZ$2:$DA$11,2,FALSE),"N/A")</f>
        <v>3</v>
      </c>
      <c r="BZ12">
        <f>IFERROR(VLOOKUP(Moodys!BZ12,'Converted Moodys'!$CZ$2:$DA$11,2,FALSE),"N/A")</f>
        <v>3</v>
      </c>
      <c r="CA12">
        <f>IFERROR(VLOOKUP(Moodys!CA12,'Converted Moodys'!$CZ$2:$DA$11,2,FALSE),"N/A")</f>
        <v>3</v>
      </c>
      <c r="CB12">
        <f>IFERROR(VLOOKUP(Moodys!CB12,'Converted Moodys'!$CZ$2:$DA$11,2,FALSE),"N/A")</f>
        <v>3</v>
      </c>
      <c r="CC12">
        <f>IFERROR(VLOOKUP(Moodys!CC12,'Converted Moodys'!$CZ$2:$DA$11,2,FALSE),"N/A")</f>
        <v>3</v>
      </c>
      <c r="CD12">
        <f>IFERROR(VLOOKUP(Moodys!CD12,'Converted Moodys'!$CZ$2:$DA$11,2,FALSE),"N/A")</f>
        <v>3</v>
      </c>
      <c r="CE12">
        <f>IFERROR(VLOOKUP(Moodys!CE12,'Converted Moodys'!$CZ$2:$DA$11,2,FALSE),"N/A")</f>
        <v>3</v>
      </c>
      <c r="CF12">
        <f>IFERROR(VLOOKUP(Moodys!CF12,'Converted Moodys'!$CZ$2:$DA$11,2,FALSE),"N/A")</f>
        <v>3</v>
      </c>
      <c r="CG12">
        <f>IFERROR(VLOOKUP(Moodys!CG12,'Converted Moodys'!$CZ$2:$DA$11,2,FALSE),"N/A")</f>
        <v>3</v>
      </c>
      <c r="CH12">
        <f>IFERROR(VLOOKUP(Moodys!CH12,'Converted Moodys'!$CZ$2:$DA$11,2,FALSE),"N/A")</f>
        <v>3</v>
      </c>
      <c r="CI12">
        <f>IFERROR(VLOOKUP(Moodys!CI12,'Converted Moodys'!$CZ$2:$DA$11,2,FALSE),"N/A")</f>
        <v>3</v>
      </c>
      <c r="CJ12">
        <f>IFERROR(VLOOKUP(Moodys!CJ12,'Converted Moodys'!$CZ$2:$DA$11,2,FALSE),"N/A")</f>
        <v>3</v>
      </c>
      <c r="CK12">
        <f>IFERROR(VLOOKUP(Moodys!CK12,'Converted Moodys'!$CZ$2:$DA$11,2,FALSE),"N/A")</f>
        <v>3</v>
      </c>
      <c r="CL12">
        <f>IFERROR(VLOOKUP(Moodys!CL12,'Converted Moodys'!$CZ$2:$DA$11,2,FALSE),"N/A")</f>
        <v>3</v>
      </c>
      <c r="CM12">
        <f>IFERROR(VLOOKUP(Moodys!CM12,'Converted Moodys'!$CZ$2:$DA$11,2,FALSE),"N/A")</f>
        <v>3</v>
      </c>
      <c r="CN12">
        <f>IFERROR(VLOOKUP(Moodys!CN12,'Converted Moodys'!$CZ$2:$DA$11,2,FALSE),"N/A")</f>
        <v>3</v>
      </c>
      <c r="CO12">
        <f>IFERROR(VLOOKUP(Moodys!CO12,'Converted Moodys'!$CZ$2:$DA$11,2,FALSE),"N/A")</f>
        <v>3</v>
      </c>
      <c r="CP12">
        <f>IFERROR(VLOOKUP(Moodys!CP12,'Converted Moodys'!$CZ$2:$DA$11,2,FALSE),"N/A")</f>
        <v>3</v>
      </c>
      <c r="CQ12">
        <f>IFERROR(VLOOKUP(Moodys!CQ12,'Converted Moodys'!$CZ$2:$DA$11,2,FALSE),"N/A")</f>
        <v>3</v>
      </c>
      <c r="CR12">
        <f>IFERROR(VLOOKUP(Moodys!CR12,'Converted Moodys'!$CZ$2:$DA$11,2,FALSE),"N/A")</f>
        <v>3</v>
      </c>
      <c r="CS12">
        <f>IFERROR(VLOOKUP(Moodys!CS12,'Converted Moodys'!$CZ$2:$DA$11,2,FALSE),"N/A")</f>
        <v>3</v>
      </c>
      <c r="CT12">
        <f>IFERROR(VLOOKUP(Moodys!CT12,'Converted Moodys'!$CZ$2:$DA$11,2,FALSE),"N/A")</f>
        <v>3</v>
      </c>
      <c r="CU12">
        <f>IFERROR(VLOOKUP(Moodys!CU12,'Converted Moodys'!$CZ$2:$DA$11,2,FALSE),"N/A")</f>
        <v>3</v>
      </c>
      <c r="CV12">
        <f>IFERROR(VLOOKUP(Moodys!CV12,'Converted Moodys'!$CZ$2:$DA$11,2,FALSE),"N/A")</f>
        <v>3</v>
      </c>
      <c r="CW12">
        <f>IFERROR(VLOOKUP(Moodys!CW12,'Converted Moodys'!$CZ$2:$DA$11,2,FALSE),"N/A")</f>
        <v>3</v>
      </c>
    </row>
    <row r="13" spans="1:105" x14ac:dyDescent="0.45">
      <c r="A13" s="3" t="s">
        <v>19</v>
      </c>
      <c r="B13" t="s">
        <v>1</v>
      </c>
      <c r="C13">
        <f>IFERROR(VLOOKUP(Moodys!C13,'Converted Moodys'!$CZ$2:$DA$11,2,FALSE),"N/A")</f>
        <v>2</v>
      </c>
      <c r="D13">
        <f>IFERROR(VLOOKUP(Moodys!D13,'Converted Moodys'!$CZ$2:$DA$11,2,FALSE),"N/A")</f>
        <v>2</v>
      </c>
      <c r="E13">
        <f>IFERROR(VLOOKUP(Moodys!E13,'Converted Moodys'!$CZ$2:$DA$11,2,FALSE),"N/A")</f>
        <v>2</v>
      </c>
      <c r="F13">
        <f>IFERROR(VLOOKUP(Moodys!F13,'Converted Moodys'!$CZ$2:$DA$11,2,FALSE),"N/A")</f>
        <v>2</v>
      </c>
      <c r="G13">
        <f>IFERROR(VLOOKUP(Moodys!G13,'Converted Moodys'!$CZ$2:$DA$11,2,FALSE),"N/A")</f>
        <v>2</v>
      </c>
      <c r="H13">
        <f>IFERROR(VLOOKUP(Moodys!H13,'Converted Moodys'!$CZ$2:$DA$11,2,FALSE),"N/A")</f>
        <v>2</v>
      </c>
      <c r="I13">
        <f>IFERROR(VLOOKUP(Moodys!I13,'Converted Moodys'!$CZ$2:$DA$11,2,FALSE),"N/A")</f>
        <v>2</v>
      </c>
      <c r="J13">
        <f>IFERROR(VLOOKUP(Moodys!J13,'Converted Moodys'!$CZ$2:$DA$11,2,FALSE),"N/A")</f>
        <v>2</v>
      </c>
      <c r="K13">
        <f>IFERROR(VLOOKUP(Moodys!K13,'Converted Moodys'!$CZ$2:$DA$11,2,FALSE),"N/A")</f>
        <v>2</v>
      </c>
      <c r="L13">
        <f>IFERROR(VLOOKUP(Moodys!L13,'Converted Moodys'!$CZ$2:$DA$11,2,FALSE),"N/A")</f>
        <v>2</v>
      </c>
      <c r="M13">
        <f>IFERROR(VLOOKUP(Moodys!M13,'Converted Moodys'!$CZ$2:$DA$11,2,FALSE),"N/A")</f>
        <v>2</v>
      </c>
      <c r="N13">
        <f>IFERROR(VLOOKUP(Moodys!N13,'Converted Moodys'!$CZ$2:$DA$11,2,FALSE),"N/A")</f>
        <v>2</v>
      </c>
      <c r="O13">
        <f>IFERROR(VLOOKUP(Moodys!O13,'Converted Moodys'!$CZ$2:$DA$11,2,FALSE),"N/A")</f>
        <v>2</v>
      </c>
      <c r="P13">
        <f>IFERROR(VLOOKUP(Moodys!P13,'Converted Moodys'!$CZ$2:$DA$11,2,FALSE),"N/A")</f>
        <v>2</v>
      </c>
      <c r="Q13">
        <f>IFERROR(VLOOKUP(Moodys!Q13,'Converted Moodys'!$CZ$2:$DA$11,2,FALSE),"N/A")</f>
        <v>2</v>
      </c>
      <c r="R13">
        <f>IFERROR(VLOOKUP(Moodys!R13,'Converted Moodys'!$CZ$2:$DA$11,2,FALSE),"N/A")</f>
        <v>2</v>
      </c>
      <c r="S13">
        <f>IFERROR(VLOOKUP(Moodys!S13,'Converted Moodys'!$CZ$2:$DA$11,2,FALSE),"N/A")</f>
        <v>2</v>
      </c>
      <c r="T13">
        <f>IFERROR(VLOOKUP(Moodys!T13,'Converted Moodys'!$CZ$2:$DA$11,2,FALSE),"N/A")</f>
        <v>2</v>
      </c>
      <c r="U13">
        <f>IFERROR(VLOOKUP(Moodys!U13,'Converted Moodys'!$CZ$2:$DA$11,2,FALSE),"N/A")</f>
        <v>2</v>
      </c>
      <c r="V13">
        <f>IFERROR(VLOOKUP(Moodys!V13,'Converted Moodys'!$CZ$2:$DA$11,2,FALSE),"N/A")</f>
        <v>2</v>
      </c>
      <c r="W13">
        <f>IFERROR(VLOOKUP(Moodys!W13,'Converted Moodys'!$CZ$2:$DA$11,2,FALSE),"N/A")</f>
        <v>2</v>
      </c>
      <c r="X13">
        <f>IFERROR(VLOOKUP(Moodys!X13,'Converted Moodys'!$CZ$2:$DA$11,2,FALSE),"N/A")</f>
        <v>2</v>
      </c>
      <c r="Y13">
        <f>IFERROR(VLOOKUP(Moodys!Y13,'Converted Moodys'!$CZ$2:$DA$11,2,FALSE),"N/A")</f>
        <v>2</v>
      </c>
      <c r="Z13">
        <f>IFERROR(VLOOKUP(Moodys!Z13,'Converted Moodys'!$CZ$2:$DA$11,2,FALSE),"N/A")</f>
        <v>2</v>
      </c>
      <c r="AA13">
        <f>IFERROR(VLOOKUP(Moodys!AA13,'Converted Moodys'!$CZ$2:$DA$11,2,FALSE),"N/A")</f>
        <v>2</v>
      </c>
      <c r="AB13">
        <f>IFERROR(VLOOKUP(Moodys!AB13,'Converted Moodys'!$CZ$2:$DA$11,2,FALSE),"N/A")</f>
        <v>2</v>
      </c>
      <c r="AC13">
        <f>IFERROR(VLOOKUP(Moodys!AC13,'Converted Moodys'!$CZ$2:$DA$11,2,FALSE),"N/A")</f>
        <v>2</v>
      </c>
      <c r="AD13">
        <f>IFERROR(VLOOKUP(Moodys!AD13,'Converted Moodys'!$CZ$2:$DA$11,2,FALSE),"N/A")</f>
        <v>2</v>
      </c>
      <c r="AE13">
        <f>IFERROR(VLOOKUP(Moodys!AE13,'Converted Moodys'!$CZ$2:$DA$11,2,FALSE),"N/A")</f>
        <v>2</v>
      </c>
      <c r="AF13">
        <f>IFERROR(VLOOKUP(Moodys!AF13,'Converted Moodys'!$CZ$2:$DA$11,2,FALSE),"N/A")</f>
        <v>2</v>
      </c>
      <c r="AG13">
        <f>IFERROR(VLOOKUP(Moodys!AG13,'Converted Moodys'!$CZ$2:$DA$11,2,FALSE),"N/A")</f>
        <v>2</v>
      </c>
      <c r="AH13">
        <f>IFERROR(VLOOKUP(Moodys!AH13,'Converted Moodys'!$CZ$2:$DA$11,2,FALSE),"N/A")</f>
        <v>2</v>
      </c>
      <c r="AI13">
        <f>IFERROR(VLOOKUP(Moodys!AI13,'Converted Moodys'!$CZ$2:$DA$11,2,FALSE),"N/A")</f>
        <v>2</v>
      </c>
      <c r="AJ13">
        <f>IFERROR(VLOOKUP(Moodys!AJ13,'Converted Moodys'!$CZ$2:$DA$11,2,FALSE),"N/A")</f>
        <v>2</v>
      </c>
      <c r="AK13">
        <f>IFERROR(VLOOKUP(Moodys!AK13,'Converted Moodys'!$CZ$2:$DA$11,2,FALSE),"N/A")</f>
        <v>2</v>
      </c>
      <c r="AL13">
        <f>IFERROR(VLOOKUP(Moodys!AL13,'Converted Moodys'!$CZ$2:$DA$11,2,FALSE),"N/A")</f>
        <v>2</v>
      </c>
      <c r="AM13">
        <f>IFERROR(VLOOKUP(Moodys!AM13,'Converted Moodys'!$CZ$2:$DA$11,2,FALSE),"N/A")</f>
        <v>2</v>
      </c>
      <c r="AN13">
        <f>IFERROR(VLOOKUP(Moodys!AN13,'Converted Moodys'!$CZ$2:$DA$11,2,FALSE),"N/A")</f>
        <v>2</v>
      </c>
      <c r="AO13">
        <f>IFERROR(VLOOKUP(Moodys!AO13,'Converted Moodys'!$CZ$2:$DA$11,2,FALSE),"N/A")</f>
        <v>2</v>
      </c>
      <c r="AP13">
        <f>IFERROR(VLOOKUP(Moodys!AP13,'Converted Moodys'!$CZ$2:$DA$11,2,FALSE),"N/A")</f>
        <v>2</v>
      </c>
      <c r="AQ13">
        <f>IFERROR(VLOOKUP(Moodys!AQ13,'Converted Moodys'!$CZ$2:$DA$11,2,FALSE),"N/A")</f>
        <v>2</v>
      </c>
      <c r="AR13">
        <f>IFERROR(VLOOKUP(Moodys!AR13,'Converted Moodys'!$CZ$2:$DA$11,2,FALSE),"N/A")</f>
        <v>2</v>
      </c>
      <c r="AS13">
        <f>IFERROR(VLOOKUP(Moodys!AS13,'Converted Moodys'!$CZ$2:$DA$11,2,FALSE),"N/A")</f>
        <v>2</v>
      </c>
      <c r="AT13">
        <f>IFERROR(VLOOKUP(Moodys!AT13,'Converted Moodys'!$CZ$2:$DA$11,2,FALSE),"N/A")</f>
        <v>2</v>
      </c>
      <c r="AU13">
        <f>IFERROR(VLOOKUP(Moodys!AU13,'Converted Moodys'!$CZ$2:$DA$11,2,FALSE),"N/A")</f>
        <v>2</v>
      </c>
      <c r="AV13">
        <f>IFERROR(VLOOKUP(Moodys!AV13,'Converted Moodys'!$CZ$2:$DA$11,2,FALSE),"N/A")</f>
        <v>2</v>
      </c>
      <c r="AW13">
        <f>IFERROR(VLOOKUP(Moodys!AW13,'Converted Moodys'!$CZ$2:$DA$11,2,FALSE),"N/A")</f>
        <v>2</v>
      </c>
      <c r="AX13">
        <f>IFERROR(VLOOKUP(Moodys!AX13,'Converted Moodys'!$CZ$2:$DA$11,2,FALSE),"N/A")</f>
        <v>2</v>
      </c>
      <c r="AY13">
        <f>IFERROR(VLOOKUP(Moodys!AY13,'Converted Moodys'!$CZ$2:$DA$11,2,FALSE),"N/A")</f>
        <v>2</v>
      </c>
      <c r="AZ13">
        <f>IFERROR(VLOOKUP(Moodys!AZ13,'Converted Moodys'!$CZ$2:$DA$11,2,FALSE),"N/A")</f>
        <v>2</v>
      </c>
      <c r="BA13">
        <f>IFERROR(VLOOKUP(Moodys!BA13,'Converted Moodys'!$CZ$2:$DA$11,2,FALSE),"N/A")</f>
        <v>2</v>
      </c>
      <c r="BB13">
        <f>IFERROR(VLOOKUP(Moodys!BB13,'Converted Moodys'!$CZ$2:$DA$11,2,FALSE),"N/A")</f>
        <v>2</v>
      </c>
      <c r="BC13">
        <f>IFERROR(VLOOKUP(Moodys!BC13,'Converted Moodys'!$CZ$2:$DA$11,2,FALSE),"N/A")</f>
        <v>2</v>
      </c>
      <c r="BD13">
        <f>IFERROR(VLOOKUP(Moodys!BD13,'Converted Moodys'!$CZ$2:$DA$11,2,FALSE),"N/A")</f>
        <v>2</v>
      </c>
      <c r="BE13">
        <f>IFERROR(VLOOKUP(Moodys!BE13,'Converted Moodys'!$CZ$2:$DA$11,2,FALSE),"N/A")</f>
        <v>2</v>
      </c>
      <c r="BF13">
        <f>IFERROR(VLOOKUP(Moodys!BF13,'Converted Moodys'!$CZ$2:$DA$11,2,FALSE),"N/A")</f>
        <v>2</v>
      </c>
      <c r="BG13">
        <f>IFERROR(VLOOKUP(Moodys!BG13,'Converted Moodys'!$CZ$2:$DA$11,2,FALSE),"N/A")</f>
        <v>2</v>
      </c>
      <c r="BH13">
        <f>IFERROR(VLOOKUP(Moodys!BH13,'Converted Moodys'!$CZ$2:$DA$11,2,FALSE),"N/A")</f>
        <v>2</v>
      </c>
      <c r="BI13">
        <f>IFERROR(VLOOKUP(Moodys!BI13,'Converted Moodys'!$CZ$2:$DA$11,2,FALSE),"N/A")</f>
        <v>2</v>
      </c>
      <c r="BJ13">
        <f>IFERROR(VLOOKUP(Moodys!BJ13,'Converted Moodys'!$CZ$2:$DA$11,2,FALSE),"N/A")</f>
        <v>2</v>
      </c>
      <c r="BK13">
        <f>IFERROR(VLOOKUP(Moodys!BK13,'Converted Moodys'!$CZ$2:$DA$11,2,FALSE),"N/A")</f>
        <v>2</v>
      </c>
      <c r="BL13">
        <f>IFERROR(VLOOKUP(Moodys!BL13,'Converted Moodys'!$CZ$2:$DA$11,2,FALSE),"N/A")</f>
        <v>2</v>
      </c>
      <c r="BM13">
        <f>IFERROR(VLOOKUP(Moodys!BM13,'Converted Moodys'!$CZ$2:$DA$11,2,FALSE),"N/A")</f>
        <v>2</v>
      </c>
      <c r="BN13">
        <f>IFERROR(VLOOKUP(Moodys!BN13,'Converted Moodys'!$CZ$2:$DA$11,2,FALSE),"N/A")</f>
        <v>2</v>
      </c>
      <c r="BO13">
        <f>IFERROR(VLOOKUP(Moodys!BO13,'Converted Moodys'!$CZ$2:$DA$11,2,FALSE),"N/A")</f>
        <v>2</v>
      </c>
      <c r="BP13">
        <f>IFERROR(VLOOKUP(Moodys!BP13,'Converted Moodys'!$CZ$2:$DA$11,2,FALSE),"N/A")</f>
        <v>2</v>
      </c>
      <c r="BQ13">
        <f>IFERROR(VLOOKUP(Moodys!BQ13,'Converted Moodys'!$CZ$2:$DA$11,2,FALSE),"N/A")</f>
        <v>2</v>
      </c>
      <c r="BR13">
        <f>IFERROR(VLOOKUP(Moodys!BR13,'Converted Moodys'!$CZ$2:$DA$11,2,FALSE),"N/A")</f>
        <v>2</v>
      </c>
      <c r="BS13">
        <f>IFERROR(VLOOKUP(Moodys!BS13,'Converted Moodys'!$CZ$2:$DA$11,2,FALSE),"N/A")</f>
        <v>2</v>
      </c>
      <c r="BT13">
        <f>IFERROR(VLOOKUP(Moodys!BT13,'Converted Moodys'!$CZ$2:$DA$11,2,FALSE),"N/A")</f>
        <v>2</v>
      </c>
      <c r="BU13">
        <f>IFERROR(VLOOKUP(Moodys!BU13,'Converted Moodys'!$CZ$2:$DA$11,2,FALSE),"N/A")</f>
        <v>2</v>
      </c>
      <c r="BV13">
        <f>IFERROR(VLOOKUP(Moodys!BV13,'Converted Moodys'!$CZ$2:$DA$11,2,FALSE),"N/A")</f>
        <v>2</v>
      </c>
      <c r="BW13">
        <f>IFERROR(VLOOKUP(Moodys!BW13,'Converted Moodys'!$CZ$2:$DA$11,2,FALSE),"N/A")</f>
        <v>2</v>
      </c>
      <c r="BX13">
        <f>IFERROR(VLOOKUP(Moodys!BX13,'Converted Moodys'!$CZ$2:$DA$11,2,FALSE),"N/A")</f>
        <v>2</v>
      </c>
      <c r="BY13">
        <f>IFERROR(VLOOKUP(Moodys!BY13,'Converted Moodys'!$CZ$2:$DA$11,2,FALSE),"N/A")</f>
        <v>2</v>
      </c>
      <c r="BZ13">
        <f>IFERROR(VLOOKUP(Moodys!BZ13,'Converted Moodys'!$CZ$2:$DA$11,2,FALSE),"N/A")</f>
        <v>3</v>
      </c>
      <c r="CA13">
        <f>IFERROR(VLOOKUP(Moodys!CA13,'Converted Moodys'!$CZ$2:$DA$11,2,FALSE),"N/A")</f>
        <v>3</v>
      </c>
      <c r="CB13">
        <f>IFERROR(VLOOKUP(Moodys!CB13,'Converted Moodys'!$CZ$2:$DA$11,2,FALSE),"N/A")</f>
        <v>3</v>
      </c>
      <c r="CC13">
        <f>IFERROR(VLOOKUP(Moodys!CC13,'Converted Moodys'!$CZ$2:$DA$11,2,FALSE),"N/A")</f>
        <v>3</v>
      </c>
      <c r="CD13">
        <f>IFERROR(VLOOKUP(Moodys!CD13,'Converted Moodys'!$CZ$2:$DA$11,2,FALSE),"N/A")</f>
        <v>3</v>
      </c>
      <c r="CE13">
        <f>IFERROR(VLOOKUP(Moodys!CE13,'Converted Moodys'!$CZ$2:$DA$11,2,FALSE),"N/A")</f>
        <v>3</v>
      </c>
      <c r="CF13">
        <f>IFERROR(VLOOKUP(Moodys!CF13,'Converted Moodys'!$CZ$2:$DA$11,2,FALSE),"N/A")</f>
        <v>3</v>
      </c>
      <c r="CG13">
        <f>IFERROR(VLOOKUP(Moodys!CG13,'Converted Moodys'!$CZ$2:$DA$11,2,FALSE),"N/A")</f>
        <v>3</v>
      </c>
      <c r="CH13">
        <f>IFERROR(VLOOKUP(Moodys!CH13,'Converted Moodys'!$CZ$2:$DA$11,2,FALSE),"N/A")</f>
        <v>3</v>
      </c>
      <c r="CI13">
        <f>IFERROR(VLOOKUP(Moodys!CI13,'Converted Moodys'!$CZ$2:$DA$11,2,FALSE),"N/A")</f>
        <v>3</v>
      </c>
      <c r="CJ13">
        <f>IFERROR(VLOOKUP(Moodys!CJ13,'Converted Moodys'!$CZ$2:$DA$11,2,FALSE),"N/A")</f>
        <v>3</v>
      </c>
      <c r="CK13">
        <f>IFERROR(VLOOKUP(Moodys!CK13,'Converted Moodys'!$CZ$2:$DA$11,2,FALSE),"N/A")</f>
        <v>3</v>
      </c>
      <c r="CL13">
        <f>IFERROR(VLOOKUP(Moodys!CL13,'Converted Moodys'!$CZ$2:$DA$11,2,FALSE),"N/A")</f>
        <v>3</v>
      </c>
      <c r="CM13">
        <f>IFERROR(VLOOKUP(Moodys!CM13,'Converted Moodys'!$CZ$2:$DA$11,2,FALSE),"N/A")</f>
        <v>3</v>
      </c>
      <c r="CN13">
        <f>IFERROR(VLOOKUP(Moodys!CN13,'Converted Moodys'!$CZ$2:$DA$11,2,FALSE),"N/A")</f>
        <v>3</v>
      </c>
      <c r="CO13">
        <f>IFERROR(VLOOKUP(Moodys!CO13,'Converted Moodys'!$CZ$2:$DA$11,2,FALSE),"N/A")</f>
        <v>3</v>
      </c>
      <c r="CP13">
        <f>IFERROR(VLOOKUP(Moodys!CP13,'Converted Moodys'!$CZ$2:$DA$11,2,FALSE),"N/A")</f>
        <v>3</v>
      </c>
      <c r="CQ13">
        <f>IFERROR(VLOOKUP(Moodys!CQ13,'Converted Moodys'!$CZ$2:$DA$11,2,FALSE),"N/A")</f>
        <v>3</v>
      </c>
      <c r="CR13">
        <f>IFERROR(VLOOKUP(Moodys!CR13,'Converted Moodys'!$CZ$2:$DA$11,2,FALSE),"N/A")</f>
        <v>3</v>
      </c>
      <c r="CS13">
        <f>IFERROR(VLOOKUP(Moodys!CS13,'Converted Moodys'!$CZ$2:$DA$11,2,FALSE),"N/A")</f>
        <v>3</v>
      </c>
      <c r="CT13">
        <f>IFERROR(VLOOKUP(Moodys!CT13,'Converted Moodys'!$CZ$2:$DA$11,2,FALSE),"N/A")</f>
        <v>3</v>
      </c>
      <c r="CU13">
        <f>IFERROR(VLOOKUP(Moodys!CU13,'Converted Moodys'!$CZ$2:$DA$11,2,FALSE),"N/A")</f>
        <v>3</v>
      </c>
      <c r="CV13">
        <f>IFERROR(VLOOKUP(Moodys!CV13,'Converted Moodys'!$CZ$2:$DA$11,2,FALSE),"N/A")</f>
        <v>3</v>
      </c>
      <c r="CW13">
        <f>IFERROR(VLOOKUP(Moodys!CW13,'Converted Moodys'!$CZ$2:$DA$11,2,FALSE),"N/A")</f>
        <v>3</v>
      </c>
    </row>
    <row r="14" spans="1:105" x14ac:dyDescent="0.45">
      <c r="A14" s="2" t="s">
        <v>20</v>
      </c>
      <c r="B14" t="s">
        <v>1</v>
      </c>
      <c r="C14">
        <f>IFERROR(VLOOKUP(Moodys!C14,'Converted Moodys'!$CZ$2:$DA$11,2,FALSE),"N/A")</f>
        <v>6</v>
      </c>
      <c r="D14">
        <f>IFERROR(VLOOKUP(Moodys!D14,'Converted Moodys'!$CZ$2:$DA$11,2,FALSE),"N/A")</f>
        <v>6</v>
      </c>
      <c r="E14">
        <f>IFERROR(VLOOKUP(Moodys!E14,'Converted Moodys'!$CZ$2:$DA$11,2,FALSE),"N/A")</f>
        <v>6</v>
      </c>
      <c r="F14">
        <f>IFERROR(VLOOKUP(Moodys!F14,'Converted Moodys'!$CZ$2:$DA$11,2,FALSE),"N/A")</f>
        <v>6</v>
      </c>
      <c r="G14">
        <f>IFERROR(VLOOKUP(Moodys!G14,'Converted Moodys'!$CZ$2:$DA$11,2,FALSE),"N/A")</f>
        <v>6</v>
      </c>
      <c r="H14">
        <f>IFERROR(VLOOKUP(Moodys!H14,'Converted Moodys'!$CZ$2:$DA$11,2,FALSE),"N/A")</f>
        <v>6</v>
      </c>
      <c r="I14">
        <f>IFERROR(VLOOKUP(Moodys!I14,'Converted Moodys'!$CZ$2:$DA$11,2,FALSE),"N/A")</f>
        <v>6</v>
      </c>
      <c r="J14">
        <f>IFERROR(VLOOKUP(Moodys!J14,'Converted Moodys'!$CZ$2:$DA$11,2,FALSE),"N/A")</f>
        <v>6</v>
      </c>
      <c r="K14">
        <f>IFERROR(VLOOKUP(Moodys!K14,'Converted Moodys'!$CZ$2:$DA$11,2,FALSE),"N/A")</f>
        <v>6</v>
      </c>
      <c r="L14">
        <f>IFERROR(VLOOKUP(Moodys!L14,'Converted Moodys'!$CZ$2:$DA$11,2,FALSE),"N/A")</f>
        <v>6</v>
      </c>
      <c r="M14">
        <f>IFERROR(VLOOKUP(Moodys!M14,'Converted Moodys'!$CZ$2:$DA$11,2,FALSE),"N/A")</f>
        <v>6</v>
      </c>
      <c r="N14">
        <f>IFERROR(VLOOKUP(Moodys!N14,'Converted Moodys'!$CZ$2:$DA$11,2,FALSE),"N/A")</f>
        <v>6</v>
      </c>
      <c r="O14">
        <f>IFERROR(VLOOKUP(Moodys!O14,'Converted Moodys'!$CZ$2:$DA$11,2,FALSE),"N/A")</f>
        <v>6</v>
      </c>
      <c r="P14">
        <f>IFERROR(VLOOKUP(Moodys!P14,'Converted Moodys'!$CZ$2:$DA$11,2,FALSE),"N/A")</f>
        <v>6</v>
      </c>
      <c r="Q14">
        <f>IFERROR(VLOOKUP(Moodys!Q14,'Converted Moodys'!$CZ$2:$DA$11,2,FALSE),"N/A")</f>
        <v>6</v>
      </c>
      <c r="R14">
        <f>IFERROR(VLOOKUP(Moodys!R14,'Converted Moodys'!$CZ$2:$DA$11,2,FALSE),"N/A")</f>
        <v>6</v>
      </c>
      <c r="S14">
        <f>IFERROR(VLOOKUP(Moodys!S14,'Converted Moodys'!$CZ$2:$DA$11,2,FALSE),"N/A")</f>
        <v>6</v>
      </c>
      <c r="T14">
        <f>IFERROR(VLOOKUP(Moodys!T14,'Converted Moodys'!$CZ$2:$DA$11,2,FALSE),"N/A")</f>
        <v>6</v>
      </c>
      <c r="U14">
        <f>IFERROR(VLOOKUP(Moodys!U14,'Converted Moodys'!$CZ$2:$DA$11,2,FALSE),"N/A")</f>
        <v>5</v>
      </c>
      <c r="V14">
        <f>IFERROR(VLOOKUP(Moodys!V14,'Converted Moodys'!$CZ$2:$DA$11,2,FALSE),"N/A")</f>
        <v>5</v>
      </c>
      <c r="W14">
        <f>IFERROR(VLOOKUP(Moodys!W14,'Converted Moodys'!$CZ$2:$DA$11,2,FALSE),"N/A")</f>
        <v>5</v>
      </c>
      <c r="X14">
        <f>IFERROR(VLOOKUP(Moodys!X14,'Converted Moodys'!$CZ$2:$DA$11,2,FALSE),"N/A")</f>
        <v>5</v>
      </c>
      <c r="Y14">
        <f>IFERROR(VLOOKUP(Moodys!Y14,'Converted Moodys'!$CZ$2:$DA$11,2,FALSE),"N/A")</f>
        <v>5</v>
      </c>
      <c r="Z14">
        <f>IFERROR(VLOOKUP(Moodys!Z14,'Converted Moodys'!$CZ$2:$DA$11,2,FALSE),"N/A")</f>
        <v>5</v>
      </c>
      <c r="AA14">
        <f>IFERROR(VLOOKUP(Moodys!AA14,'Converted Moodys'!$CZ$2:$DA$11,2,FALSE),"N/A")</f>
        <v>5</v>
      </c>
      <c r="AB14">
        <f>IFERROR(VLOOKUP(Moodys!AB14,'Converted Moodys'!$CZ$2:$DA$11,2,FALSE),"N/A")</f>
        <v>5</v>
      </c>
      <c r="AC14">
        <f>IFERROR(VLOOKUP(Moodys!AC14,'Converted Moodys'!$CZ$2:$DA$11,2,FALSE),"N/A")</f>
        <v>5</v>
      </c>
      <c r="AD14">
        <f>IFERROR(VLOOKUP(Moodys!AD14,'Converted Moodys'!$CZ$2:$DA$11,2,FALSE),"N/A")</f>
        <v>5</v>
      </c>
      <c r="AE14">
        <f>IFERROR(VLOOKUP(Moodys!AE14,'Converted Moodys'!$CZ$2:$DA$11,2,FALSE),"N/A")</f>
        <v>6</v>
      </c>
      <c r="AF14">
        <f>IFERROR(VLOOKUP(Moodys!AF14,'Converted Moodys'!$CZ$2:$DA$11,2,FALSE),"N/A")</f>
        <v>6</v>
      </c>
      <c r="AG14">
        <f>IFERROR(VLOOKUP(Moodys!AG14,'Converted Moodys'!$CZ$2:$DA$11,2,FALSE),"N/A")</f>
        <v>6</v>
      </c>
      <c r="AH14">
        <f>IFERROR(VLOOKUP(Moodys!AH14,'Converted Moodys'!$CZ$2:$DA$11,2,FALSE),"N/A")</f>
        <v>6</v>
      </c>
      <c r="AI14">
        <f>IFERROR(VLOOKUP(Moodys!AI14,'Converted Moodys'!$CZ$2:$DA$11,2,FALSE),"N/A")</f>
        <v>6</v>
      </c>
      <c r="AJ14">
        <f>IFERROR(VLOOKUP(Moodys!AJ14,'Converted Moodys'!$CZ$2:$DA$11,2,FALSE),"N/A")</f>
        <v>6</v>
      </c>
      <c r="AK14">
        <f>IFERROR(VLOOKUP(Moodys!AK14,'Converted Moodys'!$CZ$2:$DA$11,2,FALSE),"N/A")</f>
        <v>6</v>
      </c>
      <c r="AL14">
        <f>IFERROR(VLOOKUP(Moodys!AL14,'Converted Moodys'!$CZ$2:$DA$11,2,FALSE),"N/A")</f>
        <v>5</v>
      </c>
      <c r="AM14">
        <f>IFERROR(VLOOKUP(Moodys!AM14,'Converted Moodys'!$CZ$2:$DA$11,2,FALSE),"N/A")</f>
        <v>4</v>
      </c>
      <c r="AN14">
        <f>IFERROR(VLOOKUP(Moodys!AN14,'Converted Moodys'!$CZ$2:$DA$11,2,FALSE),"N/A")</f>
        <v>2</v>
      </c>
      <c r="AO14">
        <f>IFERROR(VLOOKUP(Moodys!AO14,'Converted Moodys'!$CZ$2:$DA$11,2,FALSE),"N/A")</f>
        <v>2</v>
      </c>
      <c r="AP14">
        <f>IFERROR(VLOOKUP(Moodys!AP14,'Converted Moodys'!$CZ$2:$DA$11,2,FALSE),"N/A")</f>
        <v>2</v>
      </c>
      <c r="AQ14">
        <f>IFERROR(VLOOKUP(Moodys!AQ14,'Converted Moodys'!$CZ$2:$DA$11,2,FALSE),"N/A")</f>
        <v>2</v>
      </c>
      <c r="AR14">
        <f>IFERROR(VLOOKUP(Moodys!AR14,'Converted Moodys'!$CZ$2:$DA$11,2,FALSE),"N/A")</f>
        <v>2</v>
      </c>
      <c r="AS14">
        <f>IFERROR(VLOOKUP(Moodys!AS14,'Converted Moodys'!$CZ$2:$DA$11,2,FALSE),"N/A")</f>
        <v>2</v>
      </c>
      <c r="AT14">
        <f>IFERROR(VLOOKUP(Moodys!AT14,'Converted Moodys'!$CZ$2:$DA$11,2,FALSE),"N/A")</f>
        <v>2</v>
      </c>
      <c r="AU14">
        <f>IFERROR(VLOOKUP(Moodys!AU14,'Converted Moodys'!$CZ$2:$DA$11,2,FALSE),"N/A")</f>
        <v>2</v>
      </c>
      <c r="AV14">
        <f>IFERROR(VLOOKUP(Moodys!AV14,'Converted Moodys'!$CZ$2:$DA$11,2,FALSE),"N/A")</f>
        <v>2</v>
      </c>
      <c r="AW14">
        <f>IFERROR(VLOOKUP(Moodys!AW14,'Converted Moodys'!$CZ$2:$DA$11,2,FALSE),"N/A")</f>
        <v>2</v>
      </c>
      <c r="AX14">
        <f>IFERROR(VLOOKUP(Moodys!AX14,'Converted Moodys'!$CZ$2:$DA$11,2,FALSE),"N/A")</f>
        <v>2</v>
      </c>
      <c r="AY14">
        <f>IFERROR(VLOOKUP(Moodys!AY14,'Converted Moodys'!$CZ$2:$DA$11,2,FALSE),"N/A")</f>
        <v>2</v>
      </c>
      <c r="AZ14">
        <f>IFERROR(VLOOKUP(Moodys!AZ14,'Converted Moodys'!$CZ$2:$DA$11,2,FALSE),"N/A")</f>
        <v>2</v>
      </c>
      <c r="BA14">
        <f>IFERROR(VLOOKUP(Moodys!BA14,'Converted Moodys'!$CZ$2:$DA$11,2,FALSE),"N/A")</f>
        <v>2</v>
      </c>
      <c r="BB14">
        <f>IFERROR(VLOOKUP(Moodys!BB14,'Converted Moodys'!$CZ$2:$DA$11,2,FALSE),"N/A")</f>
        <v>2</v>
      </c>
      <c r="BC14">
        <f>IFERROR(VLOOKUP(Moodys!BC14,'Converted Moodys'!$CZ$2:$DA$11,2,FALSE),"N/A")</f>
        <v>2</v>
      </c>
      <c r="BD14">
        <f>IFERROR(VLOOKUP(Moodys!BD14,'Converted Moodys'!$CZ$2:$DA$11,2,FALSE),"N/A")</f>
        <v>2</v>
      </c>
      <c r="BE14">
        <f>IFERROR(VLOOKUP(Moodys!BE14,'Converted Moodys'!$CZ$2:$DA$11,2,FALSE),"N/A")</f>
        <v>2</v>
      </c>
      <c r="BF14">
        <f>IFERROR(VLOOKUP(Moodys!BF14,'Converted Moodys'!$CZ$2:$DA$11,2,FALSE),"N/A")</f>
        <v>2</v>
      </c>
      <c r="BG14">
        <f>IFERROR(VLOOKUP(Moodys!BG14,'Converted Moodys'!$CZ$2:$DA$11,2,FALSE),"N/A")</f>
        <v>2</v>
      </c>
      <c r="BH14">
        <f>IFERROR(VLOOKUP(Moodys!BH14,'Converted Moodys'!$CZ$2:$DA$11,2,FALSE),"N/A")</f>
        <v>2</v>
      </c>
      <c r="BI14">
        <f>IFERROR(VLOOKUP(Moodys!BI14,'Converted Moodys'!$CZ$2:$DA$11,2,FALSE),"N/A")</f>
        <v>2</v>
      </c>
      <c r="BJ14">
        <f>IFERROR(VLOOKUP(Moodys!BJ14,'Converted Moodys'!$CZ$2:$DA$11,2,FALSE),"N/A")</f>
        <v>2</v>
      </c>
      <c r="BK14">
        <f>IFERROR(VLOOKUP(Moodys!BK14,'Converted Moodys'!$CZ$2:$DA$11,2,FALSE),"N/A")</f>
        <v>2</v>
      </c>
      <c r="BL14">
        <f>IFERROR(VLOOKUP(Moodys!BL14,'Converted Moodys'!$CZ$2:$DA$11,2,FALSE),"N/A")</f>
        <v>2</v>
      </c>
      <c r="BM14">
        <f>IFERROR(VLOOKUP(Moodys!BM14,'Converted Moodys'!$CZ$2:$DA$11,2,FALSE),"N/A")</f>
        <v>3</v>
      </c>
      <c r="BN14">
        <f>IFERROR(VLOOKUP(Moodys!BN14,'Converted Moodys'!$CZ$2:$DA$11,2,FALSE),"N/A")</f>
        <v>3</v>
      </c>
      <c r="BO14">
        <f>IFERROR(VLOOKUP(Moodys!BO14,'Converted Moodys'!$CZ$2:$DA$11,2,FALSE),"N/A")</f>
        <v>3</v>
      </c>
      <c r="BP14">
        <f>IFERROR(VLOOKUP(Moodys!BP14,'Converted Moodys'!$CZ$2:$DA$11,2,FALSE),"N/A")</f>
        <v>3</v>
      </c>
      <c r="BQ14">
        <f>IFERROR(VLOOKUP(Moodys!BQ14,'Converted Moodys'!$CZ$2:$DA$11,2,FALSE),"N/A")</f>
        <v>3</v>
      </c>
      <c r="BR14">
        <f>IFERROR(VLOOKUP(Moodys!BR14,'Converted Moodys'!$CZ$2:$DA$11,2,FALSE),"N/A")</f>
        <v>3</v>
      </c>
      <c r="BS14">
        <f>IFERROR(VLOOKUP(Moodys!BS14,'Converted Moodys'!$CZ$2:$DA$11,2,FALSE),"N/A")</f>
        <v>3</v>
      </c>
      <c r="BT14">
        <f>IFERROR(VLOOKUP(Moodys!BT14,'Converted Moodys'!$CZ$2:$DA$11,2,FALSE),"N/A")</f>
        <v>3</v>
      </c>
      <c r="BU14">
        <f>IFERROR(VLOOKUP(Moodys!BU14,'Converted Moodys'!$CZ$2:$DA$11,2,FALSE),"N/A")</f>
        <v>3</v>
      </c>
      <c r="BV14">
        <f>IFERROR(VLOOKUP(Moodys!BV14,'Converted Moodys'!$CZ$2:$DA$11,2,FALSE),"N/A")</f>
        <v>3</v>
      </c>
      <c r="BW14">
        <f>IFERROR(VLOOKUP(Moodys!BW14,'Converted Moodys'!$CZ$2:$DA$11,2,FALSE),"N/A")</f>
        <v>3</v>
      </c>
      <c r="BX14">
        <f>IFERROR(VLOOKUP(Moodys!BX14,'Converted Moodys'!$CZ$2:$DA$11,2,FALSE),"N/A")</f>
        <v>3</v>
      </c>
      <c r="BY14">
        <f>IFERROR(VLOOKUP(Moodys!BY14,'Converted Moodys'!$CZ$2:$DA$11,2,FALSE),"N/A")</f>
        <v>3</v>
      </c>
      <c r="BZ14">
        <f>IFERROR(VLOOKUP(Moodys!BZ14,'Converted Moodys'!$CZ$2:$DA$11,2,FALSE),"N/A")</f>
        <v>4</v>
      </c>
      <c r="CA14">
        <f>IFERROR(VLOOKUP(Moodys!CA14,'Converted Moodys'!$CZ$2:$DA$11,2,FALSE),"N/A")</f>
        <v>4</v>
      </c>
      <c r="CB14">
        <f>IFERROR(VLOOKUP(Moodys!CB14,'Converted Moodys'!$CZ$2:$DA$11,2,FALSE),"N/A")</f>
        <v>4</v>
      </c>
      <c r="CC14">
        <f>IFERROR(VLOOKUP(Moodys!CC14,'Converted Moodys'!$CZ$2:$DA$11,2,FALSE),"N/A")</f>
        <v>4</v>
      </c>
      <c r="CD14">
        <f>IFERROR(VLOOKUP(Moodys!CD14,'Converted Moodys'!$CZ$2:$DA$11,2,FALSE),"N/A")</f>
        <v>4</v>
      </c>
      <c r="CE14">
        <f>IFERROR(VLOOKUP(Moodys!CE14,'Converted Moodys'!$CZ$2:$DA$11,2,FALSE),"N/A")</f>
        <v>4</v>
      </c>
      <c r="CF14">
        <f>IFERROR(VLOOKUP(Moodys!CF14,'Converted Moodys'!$CZ$2:$DA$11,2,FALSE),"N/A")</f>
        <v>4</v>
      </c>
      <c r="CG14">
        <f>IFERROR(VLOOKUP(Moodys!CG14,'Converted Moodys'!$CZ$2:$DA$11,2,FALSE),"N/A")</f>
        <v>4</v>
      </c>
      <c r="CH14">
        <f>IFERROR(VLOOKUP(Moodys!CH14,'Converted Moodys'!$CZ$2:$DA$11,2,FALSE),"N/A")</f>
        <v>4</v>
      </c>
      <c r="CI14">
        <f>IFERROR(VLOOKUP(Moodys!CI14,'Converted Moodys'!$CZ$2:$DA$11,2,FALSE),"N/A")</f>
        <v>4</v>
      </c>
      <c r="CJ14">
        <f>IFERROR(VLOOKUP(Moodys!CJ14,'Converted Moodys'!$CZ$2:$DA$11,2,FALSE),"N/A")</f>
        <v>4</v>
      </c>
      <c r="CK14">
        <f>IFERROR(VLOOKUP(Moodys!CK14,'Converted Moodys'!$CZ$2:$DA$11,2,FALSE),"N/A")</f>
        <v>4</v>
      </c>
      <c r="CL14">
        <f>IFERROR(VLOOKUP(Moodys!CL14,'Converted Moodys'!$CZ$2:$DA$11,2,FALSE),"N/A")</f>
        <v>4</v>
      </c>
      <c r="CM14">
        <f>IFERROR(VLOOKUP(Moodys!CM14,'Converted Moodys'!$CZ$2:$DA$11,2,FALSE),"N/A")</f>
        <v>4</v>
      </c>
      <c r="CN14">
        <f>IFERROR(VLOOKUP(Moodys!CN14,'Converted Moodys'!$CZ$2:$DA$11,2,FALSE),"N/A")</f>
        <v>4</v>
      </c>
      <c r="CO14">
        <f>IFERROR(VLOOKUP(Moodys!CO14,'Converted Moodys'!$CZ$2:$DA$11,2,FALSE),"N/A")</f>
        <v>4</v>
      </c>
      <c r="CP14">
        <f>IFERROR(VLOOKUP(Moodys!CP14,'Converted Moodys'!$CZ$2:$DA$11,2,FALSE),"N/A")</f>
        <v>4</v>
      </c>
      <c r="CQ14">
        <f>IFERROR(VLOOKUP(Moodys!CQ14,'Converted Moodys'!$CZ$2:$DA$11,2,FALSE),"N/A")</f>
        <v>4</v>
      </c>
      <c r="CR14">
        <f>IFERROR(VLOOKUP(Moodys!CR14,'Converted Moodys'!$CZ$2:$DA$11,2,FALSE),"N/A")</f>
        <v>4</v>
      </c>
      <c r="CS14">
        <f>IFERROR(VLOOKUP(Moodys!CS14,'Converted Moodys'!$CZ$2:$DA$11,2,FALSE),"N/A")</f>
        <v>4</v>
      </c>
      <c r="CT14">
        <f>IFERROR(VLOOKUP(Moodys!CT14,'Converted Moodys'!$CZ$2:$DA$11,2,FALSE),"N/A")</f>
        <v>4</v>
      </c>
      <c r="CU14">
        <f>IFERROR(VLOOKUP(Moodys!CU14,'Converted Moodys'!$CZ$2:$DA$11,2,FALSE),"N/A")</f>
        <v>4</v>
      </c>
      <c r="CV14">
        <f>IFERROR(VLOOKUP(Moodys!CV14,'Converted Moodys'!$CZ$2:$DA$11,2,FALSE),"N/A")</f>
        <v>4</v>
      </c>
      <c r="CW14">
        <f>IFERROR(VLOOKUP(Moodys!CW14,'Converted Moodys'!$CZ$2:$DA$11,2,FALSE),"N/A")</f>
        <v>4</v>
      </c>
    </row>
    <row r="15" spans="1:105" x14ac:dyDescent="0.45">
      <c r="A15" s="3" t="s">
        <v>21</v>
      </c>
      <c r="B15" t="s">
        <v>1</v>
      </c>
      <c r="C15" t="str">
        <f>IFERROR(VLOOKUP(Moodys!C15,'Converted Moodys'!$CZ$2:$DA$11,2,FALSE),"N/A")</f>
        <v>N/A</v>
      </c>
      <c r="D15" t="str">
        <f>IFERROR(VLOOKUP(Moodys!D15,'Converted Moodys'!$CZ$2:$DA$11,2,FALSE),"N/A")</f>
        <v>N/A</v>
      </c>
      <c r="E15" t="str">
        <f>IFERROR(VLOOKUP(Moodys!E15,'Converted Moodys'!$CZ$2:$DA$11,2,FALSE),"N/A")</f>
        <v>N/A</v>
      </c>
      <c r="F15" t="str">
        <f>IFERROR(VLOOKUP(Moodys!F15,'Converted Moodys'!$CZ$2:$DA$11,2,FALSE),"N/A")</f>
        <v>N/A</v>
      </c>
      <c r="G15" t="str">
        <f>IFERROR(VLOOKUP(Moodys!G15,'Converted Moodys'!$CZ$2:$DA$11,2,FALSE),"N/A")</f>
        <v>N/A</v>
      </c>
      <c r="H15" t="str">
        <f>IFERROR(VLOOKUP(Moodys!H15,'Converted Moodys'!$CZ$2:$DA$11,2,FALSE),"N/A")</f>
        <v>N/A</v>
      </c>
      <c r="I15" t="str">
        <f>IFERROR(VLOOKUP(Moodys!I15,'Converted Moodys'!$CZ$2:$DA$11,2,FALSE),"N/A")</f>
        <v>N/A</v>
      </c>
      <c r="J15" t="str">
        <f>IFERROR(VLOOKUP(Moodys!J15,'Converted Moodys'!$CZ$2:$DA$11,2,FALSE),"N/A")</f>
        <v>N/A</v>
      </c>
      <c r="K15" t="str">
        <f>IFERROR(VLOOKUP(Moodys!K15,'Converted Moodys'!$CZ$2:$DA$11,2,FALSE),"N/A")</f>
        <v>N/A</v>
      </c>
      <c r="L15" t="str">
        <f>IFERROR(VLOOKUP(Moodys!L15,'Converted Moodys'!$CZ$2:$DA$11,2,FALSE),"N/A")</f>
        <v>N/A</v>
      </c>
      <c r="M15" t="str">
        <f>IFERROR(VLOOKUP(Moodys!M15,'Converted Moodys'!$CZ$2:$DA$11,2,FALSE),"N/A")</f>
        <v>N/A</v>
      </c>
      <c r="N15" t="str">
        <f>IFERROR(VLOOKUP(Moodys!N15,'Converted Moodys'!$CZ$2:$DA$11,2,FALSE),"N/A")</f>
        <v>N/A</v>
      </c>
      <c r="O15" t="str">
        <f>IFERROR(VLOOKUP(Moodys!O15,'Converted Moodys'!$CZ$2:$DA$11,2,FALSE),"N/A")</f>
        <v>N/A</v>
      </c>
      <c r="P15" t="str">
        <f>IFERROR(VLOOKUP(Moodys!P15,'Converted Moodys'!$CZ$2:$DA$11,2,FALSE),"N/A")</f>
        <v>N/A</v>
      </c>
      <c r="Q15" t="str">
        <f>IFERROR(VLOOKUP(Moodys!Q15,'Converted Moodys'!$CZ$2:$DA$11,2,FALSE),"N/A")</f>
        <v>N/A</v>
      </c>
      <c r="R15" t="str">
        <f>IFERROR(VLOOKUP(Moodys!R15,'Converted Moodys'!$CZ$2:$DA$11,2,FALSE),"N/A")</f>
        <v>N/A</v>
      </c>
      <c r="S15" t="str">
        <f>IFERROR(VLOOKUP(Moodys!S15,'Converted Moodys'!$CZ$2:$DA$11,2,FALSE),"N/A")</f>
        <v>N/A</v>
      </c>
      <c r="T15" t="str">
        <f>IFERROR(VLOOKUP(Moodys!T15,'Converted Moodys'!$CZ$2:$DA$11,2,FALSE),"N/A")</f>
        <v>N/A</v>
      </c>
      <c r="U15" t="str">
        <f>IFERROR(VLOOKUP(Moodys!U15,'Converted Moodys'!$CZ$2:$DA$11,2,FALSE),"N/A")</f>
        <v>N/A</v>
      </c>
      <c r="V15" t="str">
        <f>IFERROR(VLOOKUP(Moodys!V15,'Converted Moodys'!$CZ$2:$DA$11,2,FALSE),"N/A")</f>
        <v>N/A</v>
      </c>
      <c r="W15" t="str">
        <f>IFERROR(VLOOKUP(Moodys!W15,'Converted Moodys'!$CZ$2:$DA$11,2,FALSE),"N/A")</f>
        <v>N/A</v>
      </c>
      <c r="X15" t="str">
        <f>IFERROR(VLOOKUP(Moodys!X15,'Converted Moodys'!$CZ$2:$DA$11,2,FALSE),"N/A")</f>
        <v>N/A</v>
      </c>
      <c r="Y15" t="str">
        <f>IFERROR(VLOOKUP(Moodys!Y15,'Converted Moodys'!$CZ$2:$DA$11,2,FALSE),"N/A")</f>
        <v>N/A</v>
      </c>
      <c r="Z15" t="str">
        <f>IFERROR(VLOOKUP(Moodys!Z15,'Converted Moodys'!$CZ$2:$DA$11,2,FALSE),"N/A")</f>
        <v>N/A</v>
      </c>
      <c r="AA15" t="str">
        <f>IFERROR(VLOOKUP(Moodys!AA15,'Converted Moodys'!$CZ$2:$DA$11,2,FALSE),"N/A")</f>
        <v>N/A</v>
      </c>
      <c r="AB15" t="str">
        <f>IFERROR(VLOOKUP(Moodys!AB15,'Converted Moodys'!$CZ$2:$DA$11,2,FALSE),"N/A")</f>
        <v>N/A</v>
      </c>
      <c r="AC15" t="str">
        <f>IFERROR(VLOOKUP(Moodys!AC15,'Converted Moodys'!$CZ$2:$DA$11,2,FALSE),"N/A")</f>
        <v>N/A</v>
      </c>
      <c r="AD15" t="str">
        <f>IFERROR(VLOOKUP(Moodys!AD15,'Converted Moodys'!$CZ$2:$DA$11,2,FALSE),"N/A")</f>
        <v>N/A</v>
      </c>
      <c r="AE15" t="str">
        <f>IFERROR(VLOOKUP(Moodys!AE15,'Converted Moodys'!$CZ$2:$DA$11,2,FALSE),"N/A")</f>
        <v>N/A</v>
      </c>
      <c r="AF15" t="str">
        <f>IFERROR(VLOOKUP(Moodys!AF15,'Converted Moodys'!$CZ$2:$DA$11,2,FALSE),"N/A")</f>
        <v>N/A</v>
      </c>
      <c r="AG15" t="str">
        <f>IFERROR(VLOOKUP(Moodys!AG15,'Converted Moodys'!$CZ$2:$DA$11,2,FALSE),"N/A")</f>
        <v>N/A</v>
      </c>
      <c r="AH15" t="str">
        <f>IFERROR(VLOOKUP(Moodys!AH15,'Converted Moodys'!$CZ$2:$DA$11,2,FALSE),"N/A")</f>
        <v>N/A</v>
      </c>
      <c r="AI15" t="str">
        <f>IFERROR(VLOOKUP(Moodys!AI15,'Converted Moodys'!$CZ$2:$DA$11,2,FALSE),"N/A")</f>
        <v>N/A</v>
      </c>
      <c r="AJ15" t="str">
        <f>IFERROR(VLOOKUP(Moodys!AJ15,'Converted Moodys'!$CZ$2:$DA$11,2,FALSE),"N/A")</f>
        <v>N/A</v>
      </c>
      <c r="AK15" t="str">
        <f>IFERROR(VLOOKUP(Moodys!AK15,'Converted Moodys'!$CZ$2:$DA$11,2,FALSE),"N/A")</f>
        <v>N/A</v>
      </c>
      <c r="AL15" t="str">
        <f>IFERROR(VLOOKUP(Moodys!AL15,'Converted Moodys'!$CZ$2:$DA$11,2,FALSE),"N/A")</f>
        <v>N/A</v>
      </c>
      <c r="AM15" t="str">
        <f>IFERROR(VLOOKUP(Moodys!AM15,'Converted Moodys'!$CZ$2:$DA$11,2,FALSE),"N/A")</f>
        <v>N/A</v>
      </c>
      <c r="AN15" t="str">
        <f>IFERROR(VLOOKUP(Moodys!AN15,'Converted Moodys'!$CZ$2:$DA$11,2,FALSE),"N/A")</f>
        <v>N/A</v>
      </c>
      <c r="AO15" t="str">
        <f>IFERROR(VLOOKUP(Moodys!AO15,'Converted Moodys'!$CZ$2:$DA$11,2,FALSE),"N/A")</f>
        <v>N/A</v>
      </c>
      <c r="AP15" t="str">
        <f>IFERROR(VLOOKUP(Moodys!AP15,'Converted Moodys'!$CZ$2:$DA$11,2,FALSE),"N/A")</f>
        <v>N/A</v>
      </c>
      <c r="AQ15" t="str">
        <f>IFERROR(VLOOKUP(Moodys!AQ15,'Converted Moodys'!$CZ$2:$DA$11,2,FALSE),"N/A")</f>
        <v>N/A</v>
      </c>
      <c r="AR15" t="str">
        <f>IFERROR(VLOOKUP(Moodys!AR15,'Converted Moodys'!$CZ$2:$DA$11,2,FALSE),"N/A")</f>
        <v>N/A</v>
      </c>
      <c r="AS15" t="str">
        <f>IFERROR(VLOOKUP(Moodys!AS15,'Converted Moodys'!$CZ$2:$DA$11,2,FALSE),"N/A")</f>
        <v>N/A</v>
      </c>
      <c r="AT15" t="str">
        <f>IFERROR(VLOOKUP(Moodys!AT15,'Converted Moodys'!$CZ$2:$DA$11,2,FALSE),"N/A")</f>
        <v>N/A</v>
      </c>
      <c r="AU15" t="str">
        <f>IFERROR(VLOOKUP(Moodys!AU15,'Converted Moodys'!$CZ$2:$DA$11,2,FALSE),"N/A")</f>
        <v>N/A</v>
      </c>
      <c r="AV15" t="str">
        <f>IFERROR(VLOOKUP(Moodys!AV15,'Converted Moodys'!$CZ$2:$DA$11,2,FALSE),"N/A")</f>
        <v>N/A</v>
      </c>
      <c r="AW15" t="str">
        <f>IFERROR(VLOOKUP(Moodys!AW15,'Converted Moodys'!$CZ$2:$DA$11,2,FALSE),"N/A")</f>
        <v>N/A</v>
      </c>
      <c r="AX15" t="str">
        <f>IFERROR(VLOOKUP(Moodys!AX15,'Converted Moodys'!$CZ$2:$DA$11,2,FALSE),"N/A")</f>
        <v>N/A</v>
      </c>
      <c r="AY15" t="str">
        <f>IFERROR(VLOOKUP(Moodys!AY15,'Converted Moodys'!$CZ$2:$DA$11,2,FALSE),"N/A")</f>
        <v>N/A</v>
      </c>
      <c r="AZ15" t="str">
        <f>IFERROR(VLOOKUP(Moodys!AZ15,'Converted Moodys'!$CZ$2:$DA$11,2,FALSE),"N/A")</f>
        <v>N/A</v>
      </c>
      <c r="BA15" t="str">
        <f>IFERROR(VLOOKUP(Moodys!BA15,'Converted Moodys'!$CZ$2:$DA$11,2,FALSE),"N/A")</f>
        <v>N/A</v>
      </c>
      <c r="BB15" t="str">
        <f>IFERROR(VLOOKUP(Moodys!BB15,'Converted Moodys'!$CZ$2:$DA$11,2,FALSE),"N/A")</f>
        <v>N/A</v>
      </c>
      <c r="BC15" t="str">
        <f>IFERROR(VLOOKUP(Moodys!BC15,'Converted Moodys'!$CZ$2:$DA$11,2,FALSE),"N/A")</f>
        <v>N/A</v>
      </c>
      <c r="BD15" t="str">
        <f>IFERROR(VLOOKUP(Moodys!BD15,'Converted Moodys'!$CZ$2:$DA$11,2,FALSE),"N/A")</f>
        <v>N/A</v>
      </c>
      <c r="BE15" t="str">
        <f>IFERROR(VLOOKUP(Moodys!BE15,'Converted Moodys'!$CZ$2:$DA$11,2,FALSE),"N/A")</f>
        <v>N/A</v>
      </c>
      <c r="BF15" t="str">
        <f>IFERROR(VLOOKUP(Moodys!BF15,'Converted Moodys'!$CZ$2:$DA$11,2,FALSE),"N/A")</f>
        <v>N/A</v>
      </c>
      <c r="BG15" t="str">
        <f>IFERROR(VLOOKUP(Moodys!BG15,'Converted Moodys'!$CZ$2:$DA$11,2,FALSE),"N/A")</f>
        <v>N/A</v>
      </c>
      <c r="BH15" t="str">
        <f>IFERROR(VLOOKUP(Moodys!BH15,'Converted Moodys'!$CZ$2:$DA$11,2,FALSE),"N/A")</f>
        <v>N/A</v>
      </c>
      <c r="BI15" t="str">
        <f>IFERROR(VLOOKUP(Moodys!BI15,'Converted Moodys'!$CZ$2:$DA$11,2,FALSE),"N/A")</f>
        <v>N/A</v>
      </c>
      <c r="BJ15" t="str">
        <f>IFERROR(VLOOKUP(Moodys!BJ15,'Converted Moodys'!$CZ$2:$DA$11,2,FALSE),"N/A")</f>
        <v>N/A</v>
      </c>
      <c r="BK15" s="139">
        <v>2</v>
      </c>
      <c r="BL15" s="139">
        <v>2</v>
      </c>
      <c r="BM15">
        <f>IFERROR(VLOOKUP(Moodys!BM15,'Converted Moodys'!$CZ$2:$DA$11,2,FALSE),"N/A")</f>
        <v>2</v>
      </c>
      <c r="BN15">
        <f>IFERROR(VLOOKUP(Moodys!BN15,'Converted Moodys'!$CZ$2:$DA$11,2,FALSE),"N/A")</f>
        <v>2</v>
      </c>
      <c r="BO15">
        <f>IFERROR(VLOOKUP(Moodys!BO15,'Converted Moodys'!$CZ$2:$DA$11,2,FALSE),"N/A")</f>
        <v>2</v>
      </c>
      <c r="BP15">
        <f>IFERROR(VLOOKUP(Moodys!BP15,'Converted Moodys'!$CZ$2:$DA$11,2,FALSE),"N/A")</f>
        <v>2</v>
      </c>
      <c r="BQ15">
        <f>IFERROR(VLOOKUP(Moodys!BQ15,'Converted Moodys'!$CZ$2:$DA$11,2,FALSE),"N/A")</f>
        <v>2</v>
      </c>
      <c r="BR15">
        <f>IFERROR(VLOOKUP(Moodys!BR15,'Converted Moodys'!$CZ$2:$DA$11,2,FALSE),"N/A")</f>
        <v>2</v>
      </c>
      <c r="BS15">
        <f>IFERROR(VLOOKUP(Moodys!BS15,'Converted Moodys'!$CZ$2:$DA$11,2,FALSE),"N/A")</f>
        <v>2</v>
      </c>
      <c r="BT15">
        <f>IFERROR(VLOOKUP(Moodys!BT15,'Converted Moodys'!$CZ$2:$DA$11,2,FALSE),"N/A")</f>
        <v>2</v>
      </c>
      <c r="BU15">
        <f>IFERROR(VLOOKUP(Moodys!BU15,'Converted Moodys'!$CZ$2:$DA$11,2,FALSE),"N/A")</f>
        <v>2</v>
      </c>
      <c r="BV15">
        <f>IFERROR(VLOOKUP(Moodys!BV15,'Converted Moodys'!$CZ$2:$DA$11,2,FALSE),"N/A")</f>
        <v>2</v>
      </c>
      <c r="BW15">
        <f>IFERROR(VLOOKUP(Moodys!BW15,'Converted Moodys'!$CZ$2:$DA$11,2,FALSE),"N/A")</f>
        <v>2</v>
      </c>
      <c r="BX15">
        <f>IFERROR(VLOOKUP(Moodys!BX15,'Converted Moodys'!$CZ$2:$DA$11,2,FALSE),"N/A")</f>
        <v>2</v>
      </c>
      <c r="BY15">
        <f>IFERROR(VLOOKUP(Moodys!BY15,'Converted Moodys'!$CZ$2:$DA$11,2,FALSE),"N/A")</f>
        <v>2</v>
      </c>
      <c r="BZ15">
        <f>IFERROR(VLOOKUP(Moodys!BZ15,'Converted Moodys'!$CZ$2:$DA$11,2,FALSE),"N/A")</f>
        <v>2</v>
      </c>
      <c r="CA15">
        <f>IFERROR(VLOOKUP(Moodys!CA15,'Converted Moodys'!$CZ$2:$DA$11,2,FALSE),"N/A")</f>
        <v>2</v>
      </c>
      <c r="CB15">
        <f>IFERROR(VLOOKUP(Moodys!CB15,'Converted Moodys'!$CZ$2:$DA$11,2,FALSE),"N/A")</f>
        <v>2</v>
      </c>
      <c r="CC15">
        <f>IFERROR(VLOOKUP(Moodys!CC15,'Converted Moodys'!$CZ$2:$DA$11,2,FALSE),"N/A")</f>
        <v>2</v>
      </c>
      <c r="CD15">
        <f>IFERROR(VLOOKUP(Moodys!CD15,'Converted Moodys'!$CZ$2:$DA$11,2,FALSE),"N/A")</f>
        <v>2</v>
      </c>
      <c r="CE15">
        <f>IFERROR(VLOOKUP(Moodys!CE15,'Converted Moodys'!$CZ$2:$DA$11,2,FALSE),"N/A")</f>
        <v>2</v>
      </c>
      <c r="CF15">
        <f>IFERROR(VLOOKUP(Moodys!CF15,'Converted Moodys'!$CZ$2:$DA$11,2,FALSE),"N/A")</f>
        <v>2</v>
      </c>
      <c r="CG15">
        <f>IFERROR(VLOOKUP(Moodys!CG15,'Converted Moodys'!$CZ$2:$DA$11,2,FALSE),"N/A")</f>
        <v>2</v>
      </c>
      <c r="CH15">
        <f>IFERROR(VLOOKUP(Moodys!CH15,'Converted Moodys'!$CZ$2:$DA$11,2,FALSE),"N/A")</f>
        <v>2</v>
      </c>
      <c r="CI15">
        <f>IFERROR(VLOOKUP(Moodys!CI15,'Converted Moodys'!$CZ$2:$DA$11,2,FALSE),"N/A")</f>
        <v>2</v>
      </c>
      <c r="CJ15">
        <f>IFERROR(VLOOKUP(Moodys!CJ15,'Converted Moodys'!$CZ$2:$DA$11,2,FALSE),"N/A")</f>
        <v>2</v>
      </c>
      <c r="CK15">
        <f>IFERROR(VLOOKUP(Moodys!CK15,'Converted Moodys'!$CZ$2:$DA$11,2,FALSE),"N/A")</f>
        <v>2</v>
      </c>
      <c r="CL15">
        <f>IFERROR(VLOOKUP(Moodys!CL15,'Converted Moodys'!$CZ$2:$DA$11,2,FALSE),"N/A")</f>
        <v>2</v>
      </c>
      <c r="CM15">
        <f>IFERROR(VLOOKUP(Moodys!CM15,'Converted Moodys'!$CZ$2:$DA$11,2,FALSE),"N/A")</f>
        <v>2</v>
      </c>
      <c r="CN15">
        <f>IFERROR(VLOOKUP(Moodys!CN15,'Converted Moodys'!$CZ$2:$DA$11,2,FALSE),"N/A")</f>
        <v>2</v>
      </c>
      <c r="CO15">
        <f>IFERROR(VLOOKUP(Moodys!CO15,'Converted Moodys'!$CZ$2:$DA$11,2,FALSE),"N/A")</f>
        <v>2</v>
      </c>
      <c r="CP15">
        <f>IFERROR(VLOOKUP(Moodys!CP15,'Converted Moodys'!$CZ$2:$DA$11,2,FALSE),"N/A")</f>
        <v>2</v>
      </c>
      <c r="CQ15">
        <f>IFERROR(VLOOKUP(Moodys!CQ15,'Converted Moodys'!$CZ$2:$DA$11,2,FALSE),"N/A")</f>
        <v>2</v>
      </c>
      <c r="CR15">
        <f>IFERROR(VLOOKUP(Moodys!CR15,'Converted Moodys'!$CZ$2:$DA$11,2,FALSE),"N/A")</f>
        <v>2</v>
      </c>
      <c r="CS15">
        <f>IFERROR(VLOOKUP(Moodys!CS15,'Converted Moodys'!$CZ$2:$DA$11,2,FALSE),"N/A")</f>
        <v>2</v>
      </c>
      <c r="CT15">
        <f>IFERROR(VLOOKUP(Moodys!CT15,'Converted Moodys'!$CZ$2:$DA$11,2,FALSE),"N/A")</f>
        <v>2</v>
      </c>
      <c r="CU15">
        <f>IFERROR(VLOOKUP(Moodys!CU15,'Converted Moodys'!$CZ$2:$DA$11,2,FALSE),"N/A")</f>
        <v>2</v>
      </c>
      <c r="CV15">
        <f>IFERROR(VLOOKUP(Moodys!CV15,'Converted Moodys'!$CZ$2:$DA$11,2,FALSE),"N/A")</f>
        <v>2</v>
      </c>
      <c r="CW15">
        <f>IFERROR(VLOOKUP(Moodys!CW15,'Converted Moodys'!$CZ$2:$DA$11,2,FALSE),"N/A")</f>
        <v>2</v>
      </c>
    </row>
    <row r="16" spans="1:105" x14ac:dyDescent="0.45">
      <c r="A16" s="2" t="s">
        <v>22</v>
      </c>
      <c r="B16" t="s">
        <v>1</v>
      </c>
      <c r="C16" t="str">
        <f>IFERROR(VLOOKUP(Moodys!C16,'Converted Moodys'!$CZ$2:$DA$11,2,FALSE),"N/A")</f>
        <v>N/A</v>
      </c>
      <c r="D16" t="str">
        <f>IFERROR(VLOOKUP(Moodys!D16,'Converted Moodys'!$CZ$2:$DA$11,2,FALSE),"N/A")</f>
        <v>N/A</v>
      </c>
      <c r="E16" t="str">
        <f>IFERROR(VLOOKUP(Moodys!E16,'Converted Moodys'!$CZ$2:$DA$11,2,FALSE),"N/A")</f>
        <v>N/A</v>
      </c>
      <c r="F16" t="str">
        <f>IFERROR(VLOOKUP(Moodys!F16,'Converted Moodys'!$CZ$2:$DA$11,2,FALSE),"N/A")</f>
        <v>N/A</v>
      </c>
      <c r="G16" t="str">
        <f>IFERROR(VLOOKUP(Moodys!G16,'Converted Moodys'!$CZ$2:$DA$11,2,FALSE),"N/A")</f>
        <v>N/A</v>
      </c>
      <c r="H16" t="str">
        <f>IFERROR(VLOOKUP(Moodys!H16,'Converted Moodys'!$CZ$2:$DA$11,2,FALSE),"N/A")</f>
        <v>N/A</v>
      </c>
      <c r="I16" t="str">
        <f>IFERROR(VLOOKUP(Moodys!I16,'Converted Moodys'!$CZ$2:$DA$11,2,FALSE),"N/A")</f>
        <v>N/A</v>
      </c>
      <c r="J16" t="str">
        <f>IFERROR(VLOOKUP(Moodys!J16,'Converted Moodys'!$CZ$2:$DA$11,2,FALSE),"N/A")</f>
        <v>N/A</v>
      </c>
      <c r="K16" t="str">
        <f>IFERROR(VLOOKUP(Moodys!K16,'Converted Moodys'!$CZ$2:$DA$11,2,FALSE),"N/A")</f>
        <v>N/A</v>
      </c>
      <c r="L16" t="str">
        <f>IFERROR(VLOOKUP(Moodys!L16,'Converted Moodys'!$CZ$2:$DA$11,2,FALSE),"N/A")</f>
        <v>N/A</v>
      </c>
      <c r="M16" t="str">
        <f>IFERROR(VLOOKUP(Moodys!M16,'Converted Moodys'!$CZ$2:$DA$11,2,FALSE),"N/A")</f>
        <v>N/A</v>
      </c>
      <c r="N16" t="str">
        <f>IFERROR(VLOOKUP(Moodys!N16,'Converted Moodys'!$CZ$2:$DA$11,2,FALSE),"N/A")</f>
        <v>N/A</v>
      </c>
      <c r="O16" t="str">
        <f>IFERROR(VLOOKUP(Moodys!O16,'Converted Moodys'!$CZ$2:$DA$11,2,FALSE),"N/A")</f>
        <v>N/A</v>
      </c>
      <c r="P16" t="str">
        <f>IFERROR(VLOOKUP(Moodys!P16,'Converted Moodys'!$CZ$2:$DA$11,2,FALSE),"N/A")</f>
        <v>N/A</v>
      </c>
      <c r="Q16" t="str">
        <f>IFERROR(VLOOKUP(Moodys!Q16,'Converted Moodys'!$CZ$2:$DA$11,2,FALSE),"N/A")</f>
        <v>N/A</v>
      </c>
      <c r="R16" t="str">
        <f>IFERROR(VLOOKUP(Moodys!R16,'Converted Moodys'!$CZ$2:$DA$11,2,FALSE),"N/A")</f>
        <v>N/A</v>
      </c>
      <c r="S16" t="str">
        <f>IFERROR(VLOOKUP(Moodys!S16,'Converted Moodys'!$CZ$2:$DA$11,2,FALSE),"N/A")</f>
        <v>N/A</v>
      </c>
      <c r="T16">
        <f>IFERROR(VLOOKUP(Moodys!T16,'Converted Moodys'!$CZ$2:$DA$11,2,FALSE),"N/A")</f>
        <v>3</v>
      </c>
      <c r="U16">
        <f>IFERROR(VLOOKUP(Moodys!U16,'Converted Moodys'!$CZ$2:$DA$11,2,FALSE),"N/A")</f>
        <v>3</v>
      </c>
      <c r="V16">
        <f>IFERROR(VLOOKUP(Moodys!V16,'Converted Moodys'!$CZ$2:$DA$11,2,FALSE),"N/A")</f>
        <v>3</v>
      </c>
      <c r="W16">
        <f>IFERROR(VLOOKUP(Moodys!W16,'Converted Moodys'!$CZ$2:$DA$11,2,FALSE),"N/A")</f>
        <v>3</v>
      </c>
      <c r="X16">
        <f>IFERROR(VLOOKUP(Moodys!X16,'Converted Moodys'!$CZ$2:$DA$11,2,FALSE),"N/A")</f>
        <v>3</v>
      </c>
      <c r="Y16">
        <f>IFERROR(VLOOKUP(Moodys!Y16,'Converted Moodys'!$CZ$2:$DA$11,2,FALSE),"N/A")</f>
        <v>3</v>
      </c>
      <c r="Z16">
        <f>IFERROR(VLOOKUP(Moodys!Z16,'Converted Moodys'!$CZ$2:$DA$11,2,FALSE),"N/A")</f>
        <v>3</v>
      </c>
      <c r="AA16">
        <f>IFERROR(VLOOKUP(Moodys!AA16,'Converted Moodys'!$CZ$2:$DA$11,2,FALSE),"N/A")</f>
        <v>3</v>
      </c>
      <c r="AB16">
        <f>IFERROR(VLOOKUP(Moodys!AB16,'Converted Moodys'!$CZ$2:$DA$11,2,FALSE),"N/A")</f>
        <v>3</v>
      </c>
      <c r="AC16">
        <f>IFERROR(VLOOKUP(Moodys!AC16,'Converted Moodys'!$CZ$2:$DA$11,2,FALSE),"N/A")</f>
        <v>4</v>
      </c>
      <c r="AD16">
        <f>IFERROR(VLOOKUP(Moodys!AD16,'Converted Moodys'!$CZ$2:$DA$11,2,FALSE),"N/A")</f>
        <v>4</v>
      </c>
      <c r="AE16">
        <f>IFERROR(VLOOKUP(Moodys!AE16,'Converted Moodys'!$CZ$2:$DA$11,2,FALSE),"N/A")</f>
        <v>4</v>
      </c>
      <c r="AF16">
        <f>IFERROR(VLOOKUP(Moodys!AF16,'Converted Moodys'!$CZ$2:$DA$11,2,FALSE),"N/A")</f>
        <v>4</v>
      </c>
      <c r="AG16">
        <f>IFERROR(VLOOKUP(Moodys!AG16,'Converted Moodys'!$CZ$2:$DA$11,2,FALSE),"N/A")</f>
        <v>4</v>
      </c>
      <c r="AH16">
        <f>IFERROR(VLOOKUP(Moodys!AH16,'Converted Moodys'!$CZ$2:$DA$11,2,FALSE),"N/A")</f>
        <v>4</v>
      </c>
      <c r="AI16">
        <f>IFERROR(VLOOKUP(Moodys!AI16,'Converted Moodys'!$CZ$2:$DA$11,2,FALSE),"N/A")</f>
        <v>4</v>
      </c>
      <c r="AJ16">
        <f>IFERROR(VLOOKUP(Moodys!AJ16,'Converted Moodys'!$CZ$2:$DA$11,2,FALSE),"N/A")</f>
        <v>4</v>
      </c>
      <c r="AK16">
        <f>IFERROR(VLOOKUP(Moodys!AK16,'Converted Moodys'!$CZ$2:$DA$11,2,FALSE),"N/A")</f>
        <v>4</v>
      </c>
      <c r="AL16">
        <f>IFERROR(VLOOKUP(Moodys!AL16,'Converted Moodys'!$CZ$2:$DA$11,2,FALSE),"N/A")</f>
        <v>4</v>
      </c>
      <c r="AM16">
        <f>IFERROR(VLOOKUP(Moodys!AM16,'Converted Moodys'!$CZ$2:$DA$11,2,FALSE),"N/A")</f>
        <v>4</v>
      </c>
      <c r="AN16">
        <f>IFERROR(VLOOKUP(Moodys!AN16,'Converted Moodys'!$CZ$2:$DA$11,2,FALSE),"N/A")</f>
        <v>4</v>
      </c>
      <c r="AO16">
        <f>IFERROR(VLOOKUP(Moodys!AO16,'Converted Moodys'!$CZ$2:$DA$11,2,FALSE),"N/A")</f>
        <v>4</v>
      </c>
      <c r="AP16">
        <f>IFERROR(VLOOKUP(Moodys!AP16,'Converted Moodys'!$CZ$2:$DA$11,2,FALSE),"N/A")</f>
        <v>4</v>
      </c>
      <c r="AQ16">
        <f>IFERROR(VLOOKUP(Moodys!AQ16,'Converted Moodys'!$CZ$2:$DA$11,2,FALSE),"N/A")</f>
        <v>4</v>
      </c>
      <c r="AR16">
        <f>IFERROR(VLOOKUP(Moodys!AR16,'Converted Moodys'!$CZ$2:$DA$11,2,FALSE),"N/A")</f>
        <v>4</v>
      </c>
      <c r="AS16">
        <f>IFERROR(VLOOKUP(Moodys!AS16,'Converted Moodys'!$CZ$2:$DA$11,2,FALSE),"N/A")</f>
        <v>4</v>
      </c>
      <c r="AT16">
        <f>IFERROR(VLOOKUP(Moodys!AT16,'Converted Moodys'!$CZ$2:$DA$11,2,FALSE),"N/A")</f>
        <v>4</v>
      </c>
      <c r="AU16">
        <f>IFERROR(VLOOKUP(Moodys!AU16,'Converted Moodys'!$CZ$2:$DA$11,2,FALSE),"N/A")</f>
        <v>3</v>
      </c>
      <c r="AV16">
        <f>IFERROR(VLOOKUP(Moodys!AV16,'Converted Moodys'!$CZ$2:$DA$11,2,FALSE),"N/A")</f>
        <v>3</v>
      </c>
      <c r="AW16">
        <f>IFERROR(VLOOKUP(Moodys!AW16,'Converted Moodys'!$CZ$2:$DA$11,2,FALSE),"N/A")</f>
        <v>3</v>
      </c>
      <c r="AX16">
        <f>IFERROR(VLOOKUP(Moodys!AX16,'Converted Moodys'!$CZ$2:$DA$11,2,FALSE),"N/A")</f>
        <v>3</v>
      </c>
      <c r="AY16">
        <f>IFERROR(VLOOKUP(Moodys!AY16,'Converted Moodys'!$CZ$2:$DA$11,2,FALSE),"N/A")</f>
        <v>3</v>
      </c>
      <c r="AZ16">
        <f>IFERROR(VLOOKUP(Moodys!AZ16,'Converted Moodys'!$CZ$2:$DA$11,2,FALSE),"N/A")</f>
        <v>3</v>
      </c>
      <c r="BA16">
        <f>IFERROR(VLOOKUP(Moodys!BA16,'Converted Moodys'!$CZ$2:$DA$11,2,FALSE),"N/A")</f>
        <v>3</v>
      </c>
      <c r="BB16">
        <f>IFERROR(VLOOKUP(Moodys!BB16,'Converted Moodys'!$CZ$2:$DA$11,2,FALSE),"N/A")</f>
        <v>3</v>
      </c>
      <c r="BC16">
        <f>IFERROR(VLOOKUP(Moodys!BC16,'Converted Moodys'!$CZ$2:$DA$11,2,FALSE),"N/A")</f>
        <v>3</v>
      </c>
      <c r="BD16">
        <f>IFERROR(VLOOKUP(Moodys!BD16,'Converted Moodys'!$CZ$2:$DA$11,2,FALSE),"N/A")</f>
        <v>3</v>
      </c>
      <c r="BE16">
        <f>IFERROR(VLOOKUP(Moodys!BE16,'Converted Moodys'!$CZ$2:$DA$11,2,FALSE),"N/A")</f>
        <v>3</v>
      </c>
      <c r="BF16">
        <f>IFERROR(VLOOKUP(Moodys!BF16,'Converted Moodys'!$CZ$2:$DA$11,2,FALSE),"N/A")</f>
        <v>3</v>
      </c>
      <c r="BG16">
        <f>IFERROR(VLOOKUP(Moodys!BG16,'Converted Moodys'!$CZ$2:$DA$11,2,FALSE),"N/A")</f>
        <v>3</v>
      </c>
      <c r="BH16">
        <f>IFERROR(VLOOKUP(Moodys!BH16,'Converted Moodys'!$CZ$2:$DA$11,2,FALSE),"N/A")</f>
        <v>3</v>
      </c>
      <c r="BI16">
        <f>IFERROR(VLOOKUP(Moodys!BI16,'Converted Moodys'!$CZ$2:$DA$11,2,FALSE),"N/A")</f>
        <v>3</v>
      </c>
      <c r="BJ16">
        <f>IFERROR(VLOOKUP(Moodys!BJ16,'Converted Moodys'!$CZ$2:$DA$11,2,FALSE),"N/A")</f>
        <v>3</v>
      </c>
      <c r="BK16">
        <f>IFERROR(VLOOKUP(Moodys!BK16,'Converted Moodys'!$CZ$2:$DA$11,2,FALSE),"N/A")</f>
        <v>3</v>
      </c>
      <c r="BL16">
        <f>IFERROR(VLOOKUP(Moodys!BL16,'Converted Moodys'!$CZ$2:$DA$11,2,FALSE),"N/A")</f>
        <v>3</v>
      </c>
      <c r="BM16">
        <f>IFERROR(VLOOKUP(Moodys!BM16,'Converted Moodys'!$CZ$2:$DA$11,2,FALSE),"N/A")</f>
        <v>3</v>
      </c>
      <c r="BN16">
        <f>IFERROR(VLOOKUP(Moodys!BN16,'Converted Moodys'!$CZ$2:$DA$11,2,FALSE),"N/A")</f>
        <v>3</v>
      </c>
      <c r="BO16">
        <f>IFERROR(VLOOKUP(Moodys!BO16,'Converted Moodys'!$CZ$2:$DA$11,2,FALSE),"N/A")</f>
        <v>3</v>
      </c>
      <c r="BP16">
        <f>IFERROR(VLOOKUP(Moodys!BP16,'Converted Moodys'!$CZ$2:$DA$11,2,FALSE),"N/A")</f>
        <v>3</v>
      </c>
      <c r="BQ16">
        <f>IFERROR(VLOOKUP(Moodys!BQ16,'Converted Moodys'!$CZ$2:$DA$11,2,FALSE),"N/A")</f>
        <v>3</v>
      </c>
      <c r="BR16">
        <f>IFERROR(VLOOKUP(Moodys!BR16,'Converted Moodys'!$CZ$2:$DA$11,2,FALSE),"N/A")</f>
        <v>3</v>
      </c>
      <c r="BS16">
        <f>IFERROR(VLOOKUP(Moodys!BS16,'Converted Moodys'!$CZ$2:$DA$11,2,FALSE),"N/A")</f>
        <v>3</v>
      </c>
      <c r="BT16">
        <f>IFERROR(VLOOKUP(Moodys!BT16,'Converted Moodys'!$CZ$2:$DA$11,2,FALSE),"N/A")</f>
        <v>3</v>
      </c>
      <c r="BU16">
        <f>IFERROR(VLOOKUP(Moodys!BU16,'Converted Moodys'!$CZ$2:$DA$11,2,FALSE),"N/A")</f>
        <v>3</v>
      </c>
      <c r="BV16">
        <f>IFERROR(VLOOKUP(Moodys!BV16,'Converted Moodys'!$CZ$2:$DA$11,2,FALSE),"N/A")</f>
        <v>3</v>
      </c>
      <c r="BW16">
        <f>IFERROR(VLOOKUP(Moodys!BW16,'Converted Moodys'!$CZ$2:$DA$11,2,FALSE),"N/A")</f>
        <v>3</v>
      </c>
      <c r="BX16">
        <f>IFERROR(VLOOKUP(Moodys!BX16,'Converted Moodys'!$CZ$2:$DA$11,2,FALSE),"N/A")</f>
        <v>3</v>
      </c>
      <c r="BY16">
        <f>IFERROR(VLOOKUP(Moodys!BY16,'Converted Moodys'!$CZ$2:$DA$11,2,FALSE),"N/A")</f>
        <v>3</v>
      </c>
      <c r="BZ16">
        <f>IFERROR(VLOOKUP(Moodys!BZ16,'Converted Moodys'!$CZ$2:$DA$11,2,FALSE),"N/A")</f>
        <v>2</v>
      </c>
      <c r="CA16">
        <f>IFERROR(VLOOKUP(Moodys!CA16,'Converted Moodys'!$CZ$2:$DA$11,2,FALSE),"N/A")</f>
        <v>2</v>
      </c>
      <c r="CB16">
        <f>IFERROR(VLOOKUP(Moodys!CB16,'Converted Moodys'!$CZ$2:$DA$11,2,FALSE),"N/A")</f>
        <v>2</v>
      </c>
      <c r="CC16">
        <f>IFERROR(VLOOKUP(Moodys!CC16,'Converted Moodys'!$CZ$2:$DA$11,2,FALSE),"N/A")</f>
        <v>2</v>
      </c>
      <c r="CD16">
        <f>IFERROR(VLOOKUP(Moodys!CD16,'Converted Moodys'!$CZ$2:$DA$11,2,FALSE),"N/A")</f>
        <v>2</v>
      </c>
      <c r="CE16">
        <f>IFERROR(VLOOKUP(Moodys!CE16,'Converted Moodys'!$CZ$2:$DA$11,2,FALSE),"N/A")</f>
        <v>2</v>
      </c>
      <c r="CF16">
        <f>IFERROR(VLOOKUP(Moodys!CF16,'Converted Moodys'!$CZ$2:$DA$11,2,FALSE),"N/A")</f>
        <v>2</v>
      </c>
      <c r="CG16">
        <f>IFERROR(VLOOKUP(Moodys!CG16,'Converted Moodys'!$CZ$2:$DA$11,2,FALSE),"N/A")</f>
        <v>2</v>
      </c>
      <c r="CH16">
        <f>IFERROR(VLOOKUP(Moodys!CH16,'Converted Moodys'!$CZ$2:$DA$11,2,FALSE),"N/A")</f>
        <v>2</v>
      </c>
      <c r="CI16">
        <f>IFERROR(VLOOKUP(Moodys!CI16,'Converted Moodys'!$CZ$2:$DA$11,2,FALSE),"N/A")</f>
        <v>2</v>
      </c>
      <c r="CJ16">
        <f>IFERROR(VLOOKUP(Moodys!CJ16,'Converted Moodys'!$CZ$2:$DA$11,2,FALSE),"N/A")</f>
        <v>2</v>
      </c>
      <c r="CK16">
        <f>IFERROR(VLOOKUP(Moodys!CK16,'Converted Moodys'!$CZ$2:$DA$11,2,FALSE),"N/A")</f>
        <v>2</v>
      </c>
      <c r="CL16">
        <f>IFERROR(VLOOKUP(Moodys!CL16,'Converted Moodys'!$CZ$2:$DA$11,2,FALSE),"N/A")</f>
        <v>2</v>
      </c>
      <c r="CM16">
        <f>IFERROR(VLOOKUP(Moodys!CM16,'Converted Moodys'!$CZ$2:$DA$11,2,FALSE),"N/A")</f>
        <v>2</v>
      </c>
      <c r="CN16">
        <f>IFERROR(VLOOKUP(Moodys!CN16,'Converted Moodys'!$CZ$2:$DA$11,2,FALSE),"N/A")</f>
        <v>2</v>
      </c>
      <c r="CO16">
        <f>IFERROR(VLOOKUP(Moodys!CO16,'Converted Moodys'!$CZ$2:$DA$11,2,FALSE),"N/A")</f>
        <v>2</v>
      </c>
      <c r="CP16">
        <f>IFERROR(VLOOKUP(Moodys!CP16,'Converted Moodys'!$CZ$2:$DA$11,2,FALSE),"N/A")</f>
        <v>3</v>
      </c>
      <c r="CQ16">
        <f>IFERROR(VLOOKUP(Moodys!CQ16,'Converted Moodys'!$CZ$2:$DA$11,2,FALSE),"N/A")</f>
        <v>3</v>
      </c>
      <c r="CR16">
        <f>IFERROR(VLOOKUP(Moodys!CR16,'Converted Moodys'!$CZ$2:$DA$11,2,FALSE),"N/A")</f>
        <v>3</v>
      </c>
      <c r="CS16">
        <f>IFERROR(VLOOKUP(Moodys!CS16,'Converted Moodys'!$CZ$2:$DA$11,2,FALSE),"N/A")</f>
        <v>3</v>
      </c>
      <c r="CT16">
        <f>IFERROR(VLOOKUP(Moodys!CT16,'Converted Moodys'!$CZ$2:$DA$11,2,FALSE),"N/A")</f>
        <v>3</v>
      </c>
      <c r="CU16">
        <f>IFERROR(VLOOKUP(Moodys!CU16,'Converted Moodys'!$CZ$2:$DA$11,2,FALSE),"N/A")</f>
        <v>3</v>
      </c>
      <c r="CV16">
        <f>IFERROR(VLOOKUP(Moodys!CV16,'Converted Moodys'!$CZ$2:$DA$11,2,FALSE),"N/A")</f>
        <v>3</v>
      </c>
      <c r="CW16">
        <f>IFERROR(VLOOKUP(Moodys!CW16,'Converted Moodys'!$CZ$2:$DA$11,2,FALSE),"N/A")</f>
        <v>3</v>
      </c>
    </row>
    <row r="17" spans="1:101" x14ac:dyDescent="0.45">
      <c r="A17" s="3" t="s">
        <v>23</v>
      </c>
      <c r="B17" t="s">
        <v>1</v>
      </c>
      <c r="C17">
        <f>IFERROR(VLOOKUP(Moodys!C17,'Converted Moodys'!$CZ$2:$DA$11,2,FALSE),"N/A")</f>
        <v>6</v>
      </c>
      <c r="D17">
        <f>IFERROR(VLOOKUP(Moodys!D17,'Converted Moodys'!$CZ$2:$DA$11,2,FALSE),"N/A")</f>
        <v>6</v>
      </c>
      <c r="E17">
        <f>IFERROR(VLOOKUP(Moodys!E17,'Converted Moodys'!$CZ$2:$DA$11,2,FALSE),"N/A")</f>
        <v>6</v>
      </c>
      <c r="F17">
        <f>IFERROR(VLOOKUP(Moodys!F17,'Converted Moodys'!$CZ$2:$DA$11,2,FALSE),"N/A")</f>
        <v>6</v>
      </c>
      <c r="G17">
        <f>IFERROR(VLOOKUP(Moodys!G17,'Converted Moodys'!$CZ$2:$DA$11,2,FALSE),"N/A")</f>
        <v>6</v>
      </c>
      <c r="H17">
        <f>IFERROR(VLOOKUP(Moodys!H17,'Converted Moodys'!$CZ$2:$DA$11,2,FALSE),"N/A")</f>
        <v>6</v>
      </c>
      <c r="I17">
        <f>IFERROR(VLOOKUP(Moodys!I17,'Converted Moodys'!$CZ$2:$DA$11,2,FALSE),"N/A")</f>
        <v>6</v>
      </c>
      <c r="J17">
        <f>IFERROR(VLOOKUP(Moodys!J17,'Converted Moodys'!$CZ$2:$DA$11,2,FALSE),"N/A")</f>
        <v>6</v>
      </c>
      <c r="K17">
        <f>IFERROR(VLOOKUP(Moodys!K17,'Converted Moodys'!$CZ$2:$DA$11,2,FALSE),"N/A")</f>
        <v>6</v>
      </c>
      <c r="L17">
        <f>IFERROR(VLOOKUP(Moodys!L17,'Converted Moodys'!$CZ$2:$DA$11,2,FALSE),"N/A")</f>
        <v>6</v>
      </c>
      <c r="M17">
        <f>IFERROR(VLOOKUP(Moodys!M17,'Converted Moodys'!$CZ$2:$DA$11,2,FALSE),"N/A")</f>
        <v>6</v>
      </c>
      <c r="N17">
        <f>IFERROR(VLOOKUP(Moodys!N17,'Converted Moodys'!$CZ$2:$DA$11,2,FALSE),"N/A")</f>
        <v>6</v>
      </c>
      <c r="O17">
        <f>IFERROR(VLOOKUP(Moodys!O17,'Converted Moodys'!$CZ$2:$DA$11,2,FALSE),"N/A")</f>
        <v>6</v>
      </c>
      <c r="P17">
        <f>IFERROR(VLOOKUP(Moodys!P17,'Converted Moodys'!$CZ$2:$DA$11,2,FALSE),"N/A")</f>
        <v>6</v>
      </c>
      <c r="Q17">
        <f>IFERROR(VLOOKUP(Moodys!Q17,'Converted Moodys'!$CZ$2:$DA$11,2,FALSE),"N/A")</f>
        <v>6</v>
      </c>
      <c r="R17">
        <f>IFERROR(VLOOKUP(Moodys!R17,'Converted Moodys'!$CZ$2:$DA$11,2,FALSE),"N/A")</f>
        <v>6</v>
      </c>
      <c r="S17">
        <f>IFERROR(VLOOKUP(Moodys!S17,'Converted Moodys'!$CZ$2:$DA$11,2,FALSE),"N/A")</f>
        <v>6</v>
      </c>
      <c r="T17">
        <f>IFERROR(VLOOKUP(Moodys!T17,'Converted Moodys'!$CZ$2:$DA$11,2,FALSE),"N/A")</f>
        <v>6</v>
      </c>
      <c r="U17">
        <f>IFERROR(VLOOKUP(Moodys!U17,'Converted Moodys'!$CZ$2:$DA$11,2,FALSE),"N/A")</f>
        <v>6</v>
      </c>
      <c r="V17">
        <f>IFERROR(VLOOKUP(Moodys!V17,'Converted Moodys'!$CZ$2:$DA$11,2,FALSE),"N/A")</f>
        <v>6</v>
      </c>
      <c r="W17">
        <f>IFERROR(VLOOKUP(Moodys!W17,'Converted Moodys'!$CZ$2:$DA$11,2,FALSE),"N/A")</f>
        <v>6</v>
      </c>
      <c r="X17">
        <f>IFERROR(VLOOKUP(Moodys!X17,'Converted Moodys'!$CZ$2:$DA$11,2,FALSE),"N/A")</f>
        <v>6</v>
      </c>
      <c r="Y17">
        <f>IFERROR(VLOOKUP(Moodys!Y17,'Converted Moodys'!$CZ$2:$DA$11,2,FALSE),"N/A")</f>
        <v>6</v>
      </c>
      <c r="Z17">
        <f>IFERROR(VLOOKUP(Moodys!Z17,'Converted Moodys'!$CZ$2:$DA$11,2,FALSE),"N/A")</f>
        <v>6</v>
      </c>
      <c r="AA17">
        <f>IFERROR(VLOOKUP(Moodys!AA17,'Converted Moodys'!$CZ$2:$DA$11,2,FALSE),"N/A")</f>
        <v>6</v>
      </c>
      <c r="AB17">
        <f>IFERROR(VLOOKUP(Moodys!AB17,'Converted Moodys'!$CZ$2:$DA$11,2,FALSE),"N/A")</f>
        <v>6</v>
      </c>
      <c r="AC17">
        <f>IFERROR(VLOOKUP(Moodys!AC17,'Converted Moodys'!$CZ$2:$DA$11,2,FALSE),"N/A")</f>
        <v>6</v>
      </c>
      <c r="AD17">
        <f>IFERROR(VLOOKUP(Moodys!AD17,'Converted Moodys'!$CZ$2:$DA$11,2,FALSE),"N/A")</f>
        <v>6</v>
      </c>
      <c r="AE17">
        <f>IFERROR(VLOOKUP(Moodys!AE17,'Converted Moodys'!$CZ$2:$DA$11,2,FALSE),"N/A")</f>
        <v>6</v>
      </c>
      <c r="AF17">
        <f>IFERROR(VLOOKUP(Moodys!AF17,'Converted Moodys'!$CZ$2:$DA$11,2,FALSE),"N/A")</f>
        <v>6</v>
      </c>
      <c r="AG17">
        <f>IFERROR(VLOOKUP(Moodys!AG17,'Converted Moodys'!$CZ$2:$DA$11,2,FALSE),"N/A")</f>
        <v>6</v>
      </c>
      <c r="AH17">
        <f>IFERROR(VLOOKUP(Moodys!AH17,'Converted Moodys'!$CZ$2:$DA$11,2,FALSE),"N/A")</f>
        <v>6</v>
      </c>
      <c r="AI17">
        <f>IFERROR(VLOOKUP(Moodys!AI17,'Converted Moodys'!$CZ$2:$DA$11,2,FALSE),"N/A")</f>
        <v>6</v>
      </c>
      <c r="AJ17">
        <f>IFERROR(VLOOKUP(Moodys!AJ17,'Converted Moodys'!$CZ$2:$DA$11,2,FALSE),"N/A")</f>
        <v>6</v>
      </c>
      <c r="AK17">
        <f>IFERROR(VLOOKUP(Moodys!AK17,'Converted Moodys'!$CZ$2:$DA$11,2,FALSE),"N/A")</f>
        <v>6</v>
      </c>
      <c r="AL17">
        <f>IFERROR(VLOOKUP(Moodys!AL17,'Converted Moodys'!$CZ$2:$DA$11,2,FALSE),"N/A")</f>
        <v>6</v>
      </c>
      <c r="AM17">
        <f>IFERROR(VLOOKUP(Moodys!AM17,'Converted Moodys'!$CZ$2:$DA$11,2,FALSE),"N/A")</f>
        <v>6</v>
      </c>
      <c r="AN17">
        <f>IFERROR(VLOOKUP(Moodys!AN17,'Converted Moodys'!$CZ$2:$DA$11,2,FALSE),"N/A")</f>
        <v>6</v>
      </c>
      <c r="AO17">
        <f>IFERROR(VLOOKUP(Moodys!AO17,'Converted Moodys'!$CZ$2:$DA$11,2,FALSE),"N/A")</f>
        <v>6</v>
      </c>
      <c r="AP17">
        <f>IFERROR(VLOOKUP(Moodys!AP17,'Converted Moodys'!$CZ$2:$DA$11,2,FALSE),"N/A")</f>
        <v>6</v>
      </c>
      <c r="AQ17">
        <f>IFERROR(VLOOKUP(Moodys!AQ17,'Converted Moodys'!$CZ$2:$DA$11,2,FALSE),"N/A")</f>
        <v>6</v>
      </c>
      <c r="AR17">
        <f>IFERROR(VLOOKUP(Moodys!AR17,'Converted Moodys'!$CZ$2:$DA$11,2,FALSE),"N/A")</f>
        <v>6</v>
      </c>
      <c r="AS17">
        <f>IFERROR(VLOOKUP(Moodys!AS17,'Converted Moodys'!$CZ$2:$DA$11,2,FALSE),"N/A")</f>
        <v>6</v>
      </c>
      <c r="AT17">
        <f>IFERROR(VLOOKUP(Moodys!AT17,'Converted Moodys'!$CZ$2:$DA$11,2,FALSE),"N/A")</f>
        <v>6</v>
      </c>
      <c r="AU17">
        <f>IFERROR(VLOOKUP(Moodys!AU17,'Converted Moodys'!$CZ$2:$DA$11,2,FALSE),"N/A")</f>
        <v>6</v>
      </c>
      <c r="AV17">
        <f>IFERROR(VLOOKUP(Moodys!AV17,'Converted Moodys'!$CZ$2:$DA$11,2,FALSE),"N/A")</f>
        <v>6</v>
      </c>
      <c r="AW17">
        <f>IFERROR(VLOOKUP(Moodys!AW17,'Converted Moodys'!$CZ$2:$DA$11,2,FALSE),"N/A")</f>
        <v>6</v>
      </c>
      <c r="AX17">
        <f>IFERROR(VLOOKUP(Moodys!AX17,'Converted Moodys'!$CZ$2:$DA$11,2,FALSE),"N/A")</f>
        <v>6</v>
      </c>
      <c r="AY17">
        <f>IFERROR(VLOOKUP(Moodys!AY17,'Converted Moodys'!$CZ$2:$DA$11,2,FALSE),"N/A")</f>
        <v>5</v>
      </c>
      <c r="AZ17">
        <f>IFERROR(VLOOKUP(Moodys!AZ17,'Converted Moodys'!$CZ$2:$DA$11,2,FALSE),"N/A")</f>
        <v>5</v>
      </c>
      <c r="BA17">
        <f>IFERROR(VLOOKUP(Moodys!BA17,'Converted Moodys'!$CZ$2:$DA$11,2,FALSE),"N/A")</f>
        <v>5</v>
      </c>
      <c r="BB17">
        <f>IFERROR(VLOOKUP(Moodys!BB17,'Converted Moodys'!$CZ$2:$DA$11,2,FALSE),"N/A")</f>
        <v>5</v>
      </c>
      <c r="BC17">
        <f>IFERROR(VLOOKUP(Moodys!BC17,'Converted Moodys'!$CZ$2:$DA$11,2,FALSE),"N/A")</f>
        <v>5</v>
      </c>
      <c r="BD17">
        <f>IFERROR(VLOOKUP(Moodys!BD17,'Converted Moodys'!$CZ$2:$DA$11,2,FALSE),"N/A")</f>
        <v>5</v>
      </c>
      <c r="BE17">
        <f>IFERROR(VLOOKUP(Moodys!BE17,'Converted Moodys'!$CZ$2:$DA$11,2,FALSE),"N/A")</f>
        <v>5</v>
      </c>
      <c r="BF17">
        <f>IFERROR(VLOOKUP(Moodys!BF17,'Converted Moodys'!$CZ$2:$DA$11,2,FALSE),"N/A")</f>
        <v>5</v>
      </c>
      <c r="BG17">
        <f>IFERROR(VLOOKUP(Moodys!BG17,'Converted Moodys'!$CZ$2:$DA$11,2,FALSE),"N/A")</f>
        <v>5</v>
      </c>
      <c r="BH17">
        <f>IFERROR(VLOOKUP(Moodys!BH17,'Converted Moodys'!$CZ$2:$DA$11,2,FALSE),"N/A")</f>
        <v>5</v>
      </c>
      <c r="BI17">
        <f>IFERROR(VLOOKUP(Moodys!BI17,'Converted Moodys'!$CZ$2:$DA$11,2,FALSE),"N/A")</f>
        <v>5</v>
      </c>
      <c r="BJ17">
        <f>IFERROR(VLOOKUP(Moodys!BJ17,'Converted Moodys'!$CZ$2:$DA$11,2,FALSE),"N/A")</f>
        <v>5</v>
      </c>
      <c r="BK17">
        <f>IFERROR(VLOOKUP(Moodys!BK17,'Converted Moodys'!$CZ$2:$DA$11,2,FALSE),"N/A")</f>
        <v>5</v>
      </c>
      <c r="BL17">
        <f>IFERROR(VLOOKUP(Moodys!BL17,'Converted Moodys'!$CZ$2:$DA$11,2,FALSE),"N/A")</f>
        <v>5</v>
      </c>
      <c r="BM17">
        <f>IFERROR(VLOOKUP(Moodys!BM17,'Converted Moodys'!$CZ$2:$DA$11,2,FALSE),"N/A")</f>
        <v>5</v>
      </c>
      <c r="BN17">
        <f>IFERROR(VLOOKUP(Moodys!BN17,'Converted Moodys'!$CZ$2:$DA$11,2,FALSE),"N/A")</f>
        <v>5</v>
      </c>
      <c r="BO17">
        <f>IFERROR(VLOOKUP(Moodys!BO17,'Converted Moodys'!$CZ$2:$DA$11,2,FALSE),"N/A")</f>
        <v>5</v>
      </c>
      <c r="BP17">
        <f>IFERROR(VLOOKUP(Moodys!BP17,'Converted Moodys'!$CZ$2:$DA$11,2,FALSE),"N/A")</f>
        <v>5</v>
      </c>
      <c r="BQ17">
        <f>IFERROR(VLOOKUP(Moodys!BQ17,'Converted Moodys'!$CZ$2:$DA$11,2,FALSE),"N/A")</f>
        <v>5</v>
      </c>
      <c r="BR17">
        <f>IFERROR(VLOOKUP(Moodys!BR17,'Converted Moodys'!$CZ$2:$DA$11,2,FALSE),"N/A")</f>
        <v>5</v>
      </c>
      <c r="BS17">
        <f>IFERROR(VLOOKUP(Moodys!BS17,'Converted Moodys'!$CZ$2:$DA$11,2,FALSE),"N/A")</f>
        <v>5</v>
      </c>
      <c r="BT17">
        <f>IFERROR(VLOOKUP(Moodys!BT17,'Converted Moodys'!$CZ$2:$DA$11,2,FALSE),"N/A")</f>
        <v>5</v>
      </c>
      <c r="BU17">
        <f>IFERROR(VLOOKUP(Moodys!BU17,'Converted Moodys'!$CZ$2:$DA$11,2,FALSE),"N/A")</f>
        <v>5</v>
      </c>
      <c r="BV17">
        <f>IFERROR(VLOOKUP(Moodys!BV17,'Converted Moodys'!$CZ$2:$DA$11,2,FALSE),"N/A")</f>
        <v>5</v>
      </c>
      <c r="BW17">
        <f>IFERROR(VLOOKUP(Moodys!BW17,'Converted Moodys'!$CZ$2:$DA$11,2,FALSE),"N/A")</f>
        <v>5</v>
      </c>
      <c r="BX17">
        <f>IFERROR(VLOOKUP(Moodys!BX17,'Converted Moodys'!$CZ$2:$DA$11,2,FALSE),"N/A")</f>
        <v>5</v>
      </c>
      <c r="BY17">
        <f>IFERROR(VLOOKUP(Moodys!BY17,'Converted Moodys'!$CZ$2:$DA$11,2,FALSE),"N/A")</f>
        <v>5</v>
      </c>
      <c r="BZ17">
        <f>IFERROR(VLOOKUP(Moodys!BZ17,'Converted Moodys'!$CZ$2:$DA$11,2,FALSE),"N/A")</f>
        <v>5</v>
      </c>
      <c r="CA17">
        <f>IFERROR(VLOOKUP(Moodys!CA17,'Converted Moodys'!$CZ$2:$DA$11,2,FALSE),"N/A")</f>
        <v>5</v>
      </c>
      <c r="CB17">
        <f>IFERROR(VLOOKUP(Moodys!CB17,'Converted Moodys'!$CZ$2:$DA$11,2,FALSE),"N/A")</f>
        <v>5</v>
      </c>
      <c r="CC17">
        <f>IFERROR(VLOOKUP(Moodys!CC17,'Converted Moodys'!$CZ$2:$DA$11,2,FALSE),"N/A")</f>
        <v>5</v>
      </c>
      <c r="CD17">
        <f>IFERROR(VLOOKUP(Moodys!CD17,'Converted Moodys'!$CZ$2:$DA$11,2,FALSE),"N/A")</f>
        <v>5</v>
      </c>
      <c r="CE17">
        <f>IFERROR(VLOOKUP(Moodys!CE17,'Converted Moodys'!$CZ$2:$DA$11,2,FALSE),"N/A")</f>
        <v>5</v>
      </c>
      <c r="CF17">
        <f>IFERROR(VLOOKUP(Moodys!CF17,'Converted Moodys'!$CZ$2:$DA$11,2,FALSE),"N/A")</f>
        <v>5</v>
      </c>
      <c r="CG17">
        <f>IFERROR(VLOOKUP(Moodys!CG17,'Converted Moodys'!$CZ$2:$DA$11,2,FALSE),"N/A")</f>
        <v>5</v>
      </c>
      <c r="CH17">
        <f>IFERROR(VLOOKUP(Moodys!CH17,'Converted Moodys'!$CZ$2:$DA$11,2,FALSE),"N/A")</f>
        <v>5</v>
      </c>
      <c r="CI17">
        <f>IFERROR(VLOOKUP(Moodys!CI17,'Converted Moodys'!$CZ$2:$DA$11,2,FALSE),"N/A")</f>
        <v>5</v>
      </c>
      <c r="CJ17">
        <f>IFERROR(VLOOKUP(Moodys!CJ17,'Converted Moodys'!$CZ$2:$DA$11,2,FALSE),"N/A")</f>
        <v>5</v>
      </c>
      <c r="CK17">
        <f>IFERROR(VLOOKUP(Moodys!CK17,'Converted Moodys'!$CZ$2:$DA$11,2,FALSE),"N/A")</f>
        <v>5</v>
      </c>
      <c r="CL17">
        <f>IFERROR(VLOOKUP(Moodys!CL17,'Converted Moodys'!$CZ$2:$DA$11,2,FALSE),"N/A")</f>
        <v>5</v>
      </c>
      <c r="CM17">
        <f>IFERROR(VLOOKUP(Moodys!CM17,'Converted Moodys'!$CZ$2:$DA$11,2,FALSE),"N/A")</f>
        <v>5</v>
      </c>
      <c r="CN17">
        <f>IFERROR(VLOOKUP(Moodys!CN17,'Converted Moodys'!$CZ$2:$DA$11,2,FALSE),"N/A")</f>
        <v>5</v>
      </c>
      <c r="CO17">
        <f>IFERROR(VLOOKUP(Moodys!CO17,'Converted Moodys'!$CZ$2:$DA$11,2,FALSE),"N/A")</f>
        <v>5</v>
      </c>
      <c r="CP17">
        <f>IFERROR(VLOOKUP(Moodys!CP17,'Converted Moodys'!$CZ$2:$DA$11,2,FALSE),"N/A")</f>
        <v>5</v>
      </c>
      <c r="CQ17">
        <f>IFERROR(VLOOKUP(Moodys!CQ17,'Converted Moodys'!$CZ$2:$DA$11,2,FALSE),"N/A")</f>
        <v>5</v>
      </c>
      <c r="CR17">
        <f>IFERROR(VLOOKUP(Moodys!CR17,'Converted Moodys'!$CZ$2:$DA$11,2,FALSE),"N/A")</f>
        <v>5</v>
      </c>
      <c r="CS17">
        <f>IFERROR(VLOOKUP(Moodys!CS17,'Converted Moodys'!$CZ$2:$DA$11,2,FALSE),"N/A")</f>
        <v>5</v>
      </c>
      <c r="CT17">
        <f>IFERROR(VLOOKUP(Moodys!CT17,'Converted Moodys'!$CZ$2:$DA$11,2,FALSE),"N/A")</f>
        <v>5</v>
      </c>
      <c r="CU17">
        <f>IFERROR(VLOOKUP(Moodys!CU17,'Converted Moodys'!$CZ$2:$DA$11,2,FALSE),"N/A")</f>
        <v>5</v>
      </c>
      <c r="CV17">
        <f>IFERROR(VLOOKUP(Moodys!CV17,'Converted Moodys'!$CZ$2:$DA$11,2,FALSE),"N/A")</f>
        <v>5</v>
      </c>
      <c r="CW17">
        <f>IFERROR(VLOOKUP(Moodys!CW17,'Converted Moodys'!$CZ$2:$DA$11,2,FALSE),"N/A")</f>
        <v>5</v>
      </c>
    </row>
    <row r="18" spans="1:101" x14ac:dyDescent="0.45">
      <c r="A18" s="2" t="s">
        <v>24</v>
      </c>
      <c r="B18" t="s">
        <v>1</v>
      </c>
      <c r="C18">
        <f>IFERROR(VLOOKUP(Moodys!C18,'Converted Moodys'!$CZ$2:$DA$11,2,FALSE),"N/A")</f>
        <v>5</v>
      </c>
      <c r="D18">
        <f>IFERROR(VLOOKUP(Moodys!D18,'Converted Moodys'!$CZ$2:$DA$11,2,FALSE),"N/A")</f>
        <v>5</v>
      </c>
      <c r="E18">
        <f>IFERROR(VLOOKUP(Moodys!E18,'Converted Moodys'!$CZ$2:$DA$11,2,FALSE),"N/A")</f>
        <v>5</v>
      </c>
      <c r="F18">
        <f>IFERROR(VLOOKUP(Moodys!F18,'Converted Moodys'!$CZ$2:$DA$11,2,FALSE),"N/A")</f>
        <v>4</v>
      </c>
      <c r="G18">
        <f>IFERROR(VLOOKUP(Moodys!G18,'Converted Moodys'!$CZ$2:$DA$11,2,FALSE),"N/A")</f>
        <v>4</v>
      </c>
      <c r="H18">
        <f>IFERROR(VLOOKUP(Moodys!H18,'Converted Moodys'!$CZ$2:$DA$11,2,FALSE),"N/A")</f>
        <v>4</v>
      </c>
      <c r="I18">
        <f>IFERROR(VLOOKUP(Moodys!I18,'Converted Moodys'!$CZ$2:$DA$11,2,FALSE),"N/A")</f>
        <v>4</v>
      </c>
      <c r="J18">
        <f>IFERROR(VLOOKUP(Moodys!J18,'Converted Moodys'!$CZ$2:$DA$11,2,FALSE),"N/A")</f>
        <v>4</v>
      </c>
      <c r="K18">
        <f>IFERROR(VLOOKUP(Moodys!K18,'Converted Moodys'!$CZ$2:$DA$11,2,FALSE),"N/A")</f>
        <v>4</v>
      </c>
      <c r="L18">
        <f>IFERROR(VLOOKUP(Moodys!L18,'Converted Moodys'!$CZ$2:$DA$11,2,FALSE),"N/A")</f>
        <v>4</v>
      </c>
      <c r="M18">
        <f>IFERROR(VLOOKUP(Moodys!M18,'Converted Moodys'!$CZ$2:$DA$11,2,FALSE),"N/A")</f>
        <v>4</v>
      </c>
      <c r="N18">
        <f>IFERROR(VLOOKUP(Moodys!N18,'Converted Moodys'!$CZ$2:$DA$11,2,FALSE),"N/A")</f>
        <v>3</v>
      </c>
      <c r="O18">
        <f>IFERROR(VLOOKUP(Moodys!O18,'Converted Moodys'!$CZ$2:$DA$11,2,FALSE),"N/A")</f>
        <v>3</v>
      </c>
      <c r="P18">
        <f>IFERROR(VLOOKUP(Moodys!P18,'Converted Moodys'!$CZ$2:$DA$11,2,FALSE),"N/A")</f>
        <v>2</v>
      </c>
      <c r="Q18">
        <f>IFERROR(VLOOKUP(Moodys!Q18,'Converted Moodys'!$CZ$2:$DA$11,2,FALSE),"N/A")</f>
        <v>2</v>
      </c>
      <c r="R18">
        <f>IFERROR(VLOOKUP(Moodys!R18,'Converted Moodys'!$CZ$2:$DA$11,2,FALSE),"N/A")</f>
        <v>2</v>
      </c>
      <c r="S18">
        <f>IFERROR(VLOOKUP(Moodys!S18,'Converted Moodys'!$CZ$2:$DA$11,2,FALSE),"N/A")</f>
        <v>2</v>
      </c>
      <c r="T18">
        <f>IFERROR(VLOOKUP(Moodys!T18,'Converted Moodys'!$CZ$2:$DA$11,2,FALSE),"N/A")</f>
        <v>2</v>
      </c>
      <c r="U18">
        <f>IFERROR(VLOOKUP(Moodys!U18,'Converted Moodys'!$CZ$2:$DA$11,2,FALSE),"N/A")</f>
        <v>2</v>
      </c>
      <c r="V18" t="str">
        <f>IFERROR(VLOOKUP(Moodys!V18,'Converted Moodys'!$CZ$2:$DA$11,2,FALSE),"N/A")</f>
        <v>N/A</v>
      </c>
      <c r="W18" t="str">
        <f>IFERROR(VLOOKUP(Moodys!W18,'Converted Moodys'!$CZ$2:$DA$11,2,FALSE),"N/A")</f>
        <v>N/A</v>
      </c>
      <c r="X18" t="str">
        <f>IFERROR(VLOOKUP(Moodys!X18,'Converted Moodys'!$CZ$2:$DA$11,2,FALSE),"N/A")</f>
        <v>N/A</v>
      </c>
      <c r="Y18" t="str">
        <f>IFERROR(VLOOKUP(Moodys!Y18,'Converted Moodys'!$CZ$2:$DA$11,2,FALSE),"N/A")</f>
        <v>N/A</v>
      </c>
      <c r="Z18" t="str">
        <f>IFERROR(VLOOKUP(Moodys!Z18,'Converted Moodys'!$CZ$2:$DA$11,2,FALSE),"N/A")</f>
        <v>N/A</v>
      </c>
      <c r="AA18" t="str">
        <f>IFERROR(VLOOKUP(Moodys!AA18,'Converted Moodys'!$CZ$2:$DA$11,2,FALSE),"N/A")</f>
        <v>N/A</v>
      </c>
      <c r="AB18" t="str">
        <f>IFERROR(VLOOKUP(Moodys!AB18,'Converted Moodys'!$CZ$2:$DA$11,2,FALSE),"N/A")</f>
        <v>N/A</v>
      </c>
      <c r="AC18" t="str">
        <f>IFERROR(VLOOKUP(Moodys!AC18,'Converted Moodys'!$CZ$2:$DA$11,2,FALSE),"N/A")</f>
        <v>N/A</v>
      </c>
      <c r="AD18" t="str">
        <f>IFERROR(VLOOKUP(Moodys!AD18,'Converted Moodys'!$CZ$2:$DA$11,2,FALSE),"N/A")</f>
        <v>N/A</v>
      </c>
      <c r="AE18" t="str">
        <f>IFERROR(VLOOKUP(Moodys!AE18,'Converted Moodys'!$CZ$2:$DA$11,2,FALSE),"N/A")</f>
        <v>N/A</v>
      </c>
      <c r="AF18" t="str">
        <f>IFERROR(VLOOKUP(Moodys!AF18,'Converted Moodys'!$CZ$2:$DA$11,2,FALSE),"N/A")</f>
        <v>N/A</v>
      </c>
      <c r="AG18" t="str">
        <f>IFERROR(VLOOKUP(Moodys!AG18,'Converted Moodys'!$CZ$2:$DA$11,2,FALSE),"N/A")</f>
        <v>N/A</v>
      </c>
      <c r="AH18" t="str">
        <f>IFERROR(VLOOKUP(Moodys!AH18,'Converted Moodys'!$CZ$2:$DA$11,2,FALSE),"N/A")</f>
        <v>N/A</v>
      </c>
      <c r="AI18" t="str">
        <f>IFERROR(VLOOKUP(Moodys!AI18,'Converted Moodys'!$CZ$2:$DA$11,2,FALSE),"N/A")</f>
        <v>N/A</v>
      </c>
      <c r="AJ18" t="str">
        <f>IFERROR(VLOOKUP(Moodys!AJ18,'Converted Moodys'!$CZ$2:$DA$11,2,FALSE),"N/A")</f>
        <v>N/A</v>
      </c>
      <c r="AK18" t="str">
        <f>IFERROR(VLOOKUP(Moodys!AK18,'Converted Moodys'!$CZ$2:$DA$11,2,FALSE),"N/A")</f>
        <v>N/A</v>
      </c>
      <c r="AL18" t="str">
        <f>IFERROR(VLOOKUP(Moodys!AL18,'Converted Moodys'!$CZ$2:$DA$11,2,FALSE),"N/A")</f>
        <v>N/A</v>
      </c>
      <c r="AM18" t="str">
        <f>IFERROR(VLOOKUP(Moodys!AM18,'Converted Moodys'!$CZ$2:$DA$11,2,FALSE),"N/A")</f>
        <v>N/A</v>
      </c>
      <c r="AN18" t="str">
        <f>IFERROR(VLOOKUP(Moodys!AN18,'Converted Moodys'!$CZ$2:$DA$11,2,FALSE),"N/A")</f>
        <v>N/A</v>
      </c>
      <c r="AO18" t="str">
        <f>IFERROR(VLOOKUP(Moodys!AO18,'Converted Moodys'!$CZ$2:$DA$11,2,FALSE),"N/A")</f>
        <v>N/A</v>
      </c>
      <c r="AP18" t="str">
        <f>IFERROR(VLOOKUP(Moodys!AP18,'Converted Moodys'!$CZ$2:$DA$11,2,FALSE),"N/A")</f>
        <v>N/A</v>
      </c>
      <c r="AQ18" t="str">
        <f>IFERROR(VLOOKUP(Moodys!AQ18,'Converted Moodys'!$CZ$2:$DA$11,2,FALSE),"N/A")</f>
        <v>N/A</v>
      </c>
      <c r="AR18" t="str">
        <f>IFERROR(VLOOKUP(Moodys!AR18,'Converted Moodys'!$CZ$2:$DA$11,2,FALSE),"N/A")</f>
        <v>N/A</v>
      </c>
      <c r="AS18" t="str">
        <f>IFERROR(VLOOKUP(Moodys!AS18,'Converted Moodys'!$CZ$2:$DA$11,2,FALSE),"N/A")</f>
        <v>N/A</v>
      </c>
      <c r="AT18">
        <f>IFERROR(VLOOKUP(Moodys!AT18,'Converted Moodys'!$CZ$2:$DA$11,2,FALSE),"N/A")</f>
        <v>2</v>
      </c>
      <c r="AU18">
        <f>IFERROR(VLOOKUP(Moodys!AU18,'Converted Moodys'!$CZ$2:$DA$11,2,FALSE),"N/A")</f>
        <v>2</v>
      </c>
      <c r="AV18">
        <f>IFERROR(VLOOKUP(Moodys!AV18,'Converted Moodys'!$CZ$2:$DA$11,2,FALSE),"N/A")</f>
        <v>2</v>
      </c>
      <c r="AW18">
        <f>IFERROR(VLOOKUP(Moodys!AW18,'Converted Moodys'!$CZ$2:$DA$11,2,FALSE),"N/A")</f>
        <v>2</v>
      </c>
      <c r="AX18">
        <f>IFERROR(VLOOKUP(Moodys!AX18,'Converted Moodys'!$CZ$2:$DA$11,2,FALSE),"N/A")</f>
        <v>2</v>
      </c>
      <c r="AY18">
        <f>IFERROR(VLOOKUP(Moodys!AY18,'Converted Moodys'!$CZ$2:$DA$11,2,FALSE),"N/A")</f>
        <v>2</v>
      </c>
      <c r="AZ18">
        <f>IFERROR(VLOOKUP(Moodys!AZ18,'Converted Moodys'!$CZ$2:$DA$11,2,FALSE),"N/A")</f>
        <v>2</v>
      </c>
      <c r="BA18">
        <f>IFERROR(VLOOKUP(Moodys!BA18,'Converted Moodys'!$CZ$2:$DA$11,2,FALSE),"N/A")</f>
        <v>2</v>
      </c>
      <c r="BB18">
        <f>IFERROR(VLOOKUP(Moodys!BB18,'Converted Moodys'!$CZ$2:$DA$11,2,FALSE),"N/A")</f>
        <v>3</v>
      </c>
      <c r="BC18">
        <f>IFERROR(VLOOKUP(Moodys!BC18,'Converted Moodys'!$CZ$2:$DA$11,2,FALSE),"N/A")</f>
        <v>3</v>
      </c>
      <c r="BD18">
        <f>IFERROR(VLOOKUP(Moodys!BD18,'Converted Moodys'!$CZ$2:$DA$11,2,FALSE),"N/A")</f>
        <v>3</v>
      </c>
      <c r="BE18">
        <f>IFERROR(VLOOKUP(Moodys!BE18,'Converted Moodys'!$CZ$2:$DA$11,2,FALSE),"N/A")</f>
        <v>3</v>
      </c>
      <c r="BF18">
        <f>IFERROR(VLOOKUP(Moodys!BF18,'Converted Moodys'!$CZ$2:$DA$11,2,FALSE),"N/A")</f>
        <v>3</v>
      </c>
      <c r="BG18">
        <f>IFERROR(VLOOKUP(Moodys!BG18,'Converted Moodys'!$CZ$2:$DA$11,2,FALSE),"N/A")</f>
        <v>3</v>
      </c>
      <c r="BH18">
        <f>IFERROR(VLOOKUP(Moodys!BH18,'Converted Moodys'!$CZ$2:$DA$11,2,FALSE),"N/A")</f>
        <v>3</v>
      </c>
      <c r="BI18">
        <f>IFERROR(VLOOKUP(Moodys!BI18,'Converted Moodys'!$CZ$2:$DA$11,2,FALSE),"N/A")</f>
        <v>3</v>
      </c>
      <c r="BJ18">
        <f>IFERROR(VLOOKUP(Moodys!BJ18,'Converted Moodys'!$CZ$2:$DA$11,2,FALSE),"N/A")</f>
        <v>3</v>
      </c>
      <c r="BK18">
        <f>IFERROR(VLOOKUP(Moodys!BK18,'Converted Moodys'!$CZ$2:$DA$11,2,FALSE),"N/A")</f>
        <v>3</v>
      </c>
      <c r="BL18">
        <f>IFERROR(VLOOKUP(Moodys!BL18,'Converted Moodys'!$CZ$2:$DA$11,2,FALSE),"N/A")</f>
        <v>3</v>
      </c>
      <c r="BM18">
        <f>IFERROR(VLOOKUP(Moodys!BM18,'Converted Moodys'!$CZ$2:$DA$11,2,FALSE),"N/A")</f>
        <v>3</v>
      </c>
      <c r="BN18">
        <f>IFERROR(VLOOKUP(Moodys!BN18,'Converted Moodys'!$CZ$2:$DA$11,2,FALSE),"N/A")</f>
        <v>3</v>
      </c>
      <c r="BO18">
        <f>IFERROR(VLOOKUP(Moodys!BO18,'Converted Moodys'!$CZ$2:$DA$11,2,FALSE),"N/A")</f>
        <v>3</v>
      </c>
      <c r="BP18">
        <f>IFERROR(VLOOKUP(Moodys!BP18,'Converted Moodys'!$CZ$2:$DA$11,2,FALSE),"N/A")</f>
        <v>3</v>
      </c>
      <c r="BQ18">
        <f>IFERROR(VLOOKUP(Moodys!BQ18,'Converted Moodys'!$CZ$2:$DA$11,2,FALSE),"N/A")</f>
        <v>3</v>
      </c>
      <c r="BR18">
        <f>IFERROR(VLOOKUP(Moodys!BR18,'Converted Moodys'!$CZ$2:$DA$11,2,FALSE),"N/A")</f>
        <v>3</v>
      </c>
      <c r="BS18">
        <f>IFERROR(VLOOKUP(Moodys!BS18,'Converted Moodys'!$CZ$2:$DA$11,2,FALSE),"N/A")</f>
        <v>3</v>
      </c>
      <c r="BT18">
        <f>IFERROR(VLOOKUP(Moodys!BT18,'Converted Moodys'!$CZ$2:$DA$11,2,FALSE),"N/A")</f>
        <v>3</v>
      </c>
      <c r="BU18">
        <f>IFERROR(VLOOKUP(Moodys!BU18,'Converted Moodys'!$CZ$2:$DA$11,2,FALSE),"N/A")</f>
        <v>3</v>
      </c>
      <c r="BV18">
        <f>IFERROR(VLOOKUP(Moodys!BV18,'Converted Moodys'!$CZ$2:$DA$11,2,FALSE),"N/A")</f>
        <v>3</v>
      </c>
      <c r="BW18">
        <f>IFERROR(VLOOKUP(Moodys!BW18,'Converted Moodys'!$CZ$2:$DA$11,2,FALSE),"N/A")</f>
        <v>3</v>
      </c>
      <c r="BX18">
        <f>IFERROR(VLOOKUP(Moodys!BX18,'Converted Moodys'!$CZ$2:$DA$11,2,FALSE),"N/A")</f>
        <v>3</v>
      </c>
      <c r="BY18">
        <f>IFERROR(VLOOKUP(Moodys!BY18,'Converted Moodys'!$CZ$2:$DA$11,2,FALSE),"N/A")</f>
        <v>3</v>
      </c>
      <c r="BZ18">
        <f>IFERROR(VLOOKUP(Moodys!BZ18,'Converted Moodys'!$CZ$2:$DA$11,2,FALSE),"N/A")</f>
        <v>3</v>
      </c>
      <c r="CA18">
        <f>IFERROR(VLOOKUP(Moodys!CA18,'Converted Moodys'!$CZ$2:$DA$11,2,FALSE),"N/A")</f>
        <v>3</v>
      </c>
      <c r="CB18">
        <f>IFERROR(VLOOKUP(Moodys!CB18,'Converted Moodys'!$CZ$2:$DA$11,2,FALSE),"N/A")</f>
        <v>3</v>
      </c>
      <c r="CC18">
        <f>IFERROR(VLOOKUP(Moodys!CC18,'Converted Moodys'!$CZ$2:$DA$11,2,FALSE),"N/A")</f>
        <v>3</v>
      </c>
      <c r="CD18">
        <f>IFERROR(VLOOKUP(Moodys!CD18,'Converted Moodys'!$CZ$2:$DA$11,2,FALSE),"N/A")</f>
        <v>3</v>
      </c>
      <c r="CE18">
        <f>IFERROR(VLOOKUP(Moodys!CE18,'Converted Moodys'!$CZ$2:$DA$11,2,FALSE),"N/A")</f>
        <v>3</v>
      </c>
      <c r="CF18">
        <f>IFERROR(VLOOKUP(Moodys!CF18,'Converted Moodys'!$CZ$2:$DA$11,2,FALSE),"N/A")</f>
        <v>3</v>
      </c>
      <c r="CG18">
        <f>IFERROR(VLOOKUP(Moodys!CG18,'Converted Moodys'!$CZ$2:$DA$11,2,FALSE),"N/A")</f>
        <v>2</v>
      </c>
      <c r="CH18">
        <f>IFERROR(VLOOKUP(Moodys!CH18,'Converted Moodys'!$CZ$2:$DA$11,2,FALSE),"N/A")</f>
        <v>2</v>
      </c>
      <c r="CI18">
        <f>IFERROR(VLOOKUP(Moodys!CI18,'Converted Moodys'!$CZ$2:$DA$11,2,FALSE),"N/A")</f>
        <v>2</v>
      </c>
      <c r="CJ18">
        <f>IFERROR(VLOOKUP(Moodys!CJ18,'Converted Moodys'!$CZ$2:$DA$11,2,FALSE),"N/A")</f>
        <v>2</v>
      </c>
      <c r="CK18">
        <f>IFERROR(VLOOKUP(Moodys!CK18,'Converted Moodys'!$CZ$2:$DA$11,2,FALSE),"N/A")</f>
        <v>2</v>
      </c>
      <c r="CL18">
        <f>IFERROR(VLOOKUP(Moodys!CL18,'Converted Moodys'!$CZ$2:$DA$11,2,FALSE),"N/A")</f>
        <v>2</v>
      </c>
      <c r="CM18">
        <f>IFERROR(VLOOKUP(Moodys!CM18,'Converted Moodys'!$CZ$2:$DA$11,2,FALSE),"N/A")</f>
        <v>2</v>
      </c>
      <c r="CN18">
        <f>IFERROR(VLOOKUP(Moodys!CN18,'Converted Moodys'!$CZ$2:$DA$11,2,FALSE),"N/A")</f>
        <v>2</v>
      </c>
      <c r="CO18">
        <f>IFERROR(VLOOKUP(Moodys!CO18,'Converted Moodys'!$CZ$2:$DA$11,2,FALSE),"N/A")</f>
        <v>2</v>
      </c>
      <c r="CP18">
        <f>IFERROR(VLOOKUP(Moodys!CP18,'Converted Moodys'!$CZ$2:$DA$11,2,FALSE),"N/A")</f>
        <v>2</v>
      </c>
      <c r="CQ18">
        <f>IFERROR(VLOOKUP(Moodys!CQ18,'Converted Moodys'!$CZ$2:$DA$11,2,FALSE),"N/A")</f>
        <v>2</v>
      </c>
      <c r="CR18">
        <f>IFERROR(VLOOKUP(Moodys!CR18,'Converted Moodys'!$CZ$2:$DA$11,2,FALSE),"N/A")</f>
        <v>2</v>
      </c>
      <c r="CS18">
        <f>IFERROR(VLOOKUP(Moodys!CS18,'Converted Moodys'!$CZ$2:$DA$11,2,FALSE),"N/A")</f>
        <v>2</v>
      </c>
      <c r="CT18">
        <f>IFERROR(VLOOKUP(Moodys!CT18,'Converted Moodys'!$CZ$2:$DA$11,2,FALSE),"N/A")</f>
        <v>2</v>
      </c>
      <c r="CU18">
        <f>IFERROR(VLOOKUP(Moodys!CU18,'Converted Moodys'!$CZ$2:$DA$11,2,FALSE),"N/A")</f>
        <v>2</v>
      </c>
      <c r="CV18">
        <f>IFERROR(VLOOKUP(Moodys!CV18,'Converted Moodys'!$CZ$2:$DA$11,2,FALSE),"N/A")</f>
        <v>2</v>
      </c>
      <c r="CW18">
        <f>IFERROR(VLOOKUP(Moodys!CW18,'Converted Moodys'!$CZ$2:$DA$11,2,FALSE),"N/A")</f>
        <v>3</v>
      </c>
    </row>
    <row r="19" spans="1:101" x14ac:dyDescent="0.45">
      <c r="A19" s="3" t="s">
        <v>25</v>
      </c>
    </row>
    <row r="20" spans="1:101" x14ac:dyDescent="0.45">
      <c r="A20" s="2" t="s">
        <v>26</v>
      </c>
    </row>
    <row r="21" spans="1:101" x14ac:dyDescent="0.45">
      <c r="A21" s="3" t="s">
        <v>27</v>
      </c>
    </row>
    <row r="22" spans="1:101" x14ac:dyDescent="0.45">
      <c r="A22" s="2" t="s">
        <v>28</v>
      </c>
    </row>
    <row r="23" spans="1:101" x14ac:dyDescent="0.45">
      <c r="A23" s="3" t="s">
        <v>29</v>
      </c>
    </row>
    <row r="24" spans="1:101" x14ac:dyDescent="0.45">
      <c r="A24" s="2" t="s">
        <v>30</v>
      </c>
    </row>
    <row r="25" spans="1:101" x14ac:dyDescent="0.45">
      <c r="A25" s="3" t="s">
        <v>31</v>
      </c>
    </row>
    <row r="26" spans="1:101" x14ac:dyDescent="0.45">
      <c r="A26" s="2" t="s">
        <v>32</v>
      </c>
    </row>
    <row r="27" spans="1:101" x14ac:dyDescent="0.45">
      <c r="A27" s="3" t="s">
        <v>33</v>
      </c>
    </row>
    <row r="28" spans="1:101" x14ac:dyDescent="0.45">
      <c r="A28" s="2" t="s">
        <v>34</v>
      </c>
    </row>
    <row r="29" spans="1:101" x14ac:dyDescent="0.45">
      <c r="A29" s="3" t="s">
        <v>35</v>
      </c>
    </row>
    <row r="30" spans="1:101" x14ac:dyDescent="0.45">
      <c r="A30" s="2" t="s">
        <v>36</v>
      </c>
    </row>
    <row r="31" spans="1:101" x14ac:dyDescent="0.45">
      <c r="A31" s="3" t="s">
        <v>37</v>
      </c>
    </row>
    <row r="32" spans="1:101" x14ac:dyDescent="0.45">
      <c r="A32" s="2" t="s">
        <v>38</v>
      </c>
    </row>
    <row r="33" spans="1:1" x14ac:dyDescent="0.45">
      <c r="A33" s="3" t="s">
        <v>39</v>
      </c>
    </row>
    <row r="34" spans="1:1" x14ac:dyDescent="0.45">
      <c r="A34" s="2" t="s">
        <v>40</v>
      </c>
    </row>
    <row r="35" spans="1:1" x14ac:dyDescent="0.45">
      <c r="A35" s="3" t="s">
        <v>41</v>
      </c>
    </row>
    <row r="36" spans="1:1" x14ac:dyDescent="0.45">
      <c r="A36" s="2" t="s">
        <v>42</v>
      </c>
    </row>
    <row r="37" spans="1:1" x14ac:dyDescent="0.45">
      <c r="A37" s="3" t="s">
        <v>43</v>
      </c>
    </row>
    <row r="38" spans="1:1" x14ac:dyDescent="0.45">
      <c r="A38" s="2" t="s">
        <v>44</v>
      </c>
    </row>
    <row r="39" spans="1:1" x14ac:dyDescent="0.45">
      <c r="A39" s="3" t="s">
        <v>45</v>
      </c>
    </row>
    <row r="40" spans="1:1" x14ac:dyDescent="0.45">
      <c r="A40" s="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9695-9D49-40E3-A101-658A7FEC0CD4}">
  <dimension ref="A1:DK964"/>
  <sheetViews>
    <sheetView topLeftCell="A2" workbookViewId="0">
      <pane xSplit="3" ySplit="4" topLeftCell="D514" activePane="bottomRight" state="frozen"/>
      <selection activeCell="A2" sqref="A2"/>
      <selection pane="topRight" activeCell="D2" sqref="D2"/>
      <selection pane="bottomLeft" activeCell="A6" sqref="A6"/>
      <selection pane="bottomRight" activeCell="D522" sqref="D522"/>
    </sheetView>
  </sheetViews>
  <sheetFormatPr defaultRowHeight="14.25" x14ac:dyDescent="0.45"/>
  <cols>
    <col min="1" max="1" width="4.3984375" bestFit="1" customWidth="1"/>
    <col min="2" max="2" width="4.3984375" style="42" customWidth="1"/>
    <col min="3" max="3" width="36.86328125" bestFit="1" customWidth="1"/>
    <col min="4" max="4" width="13.86328125" customWidth="1"/>
    <col min="5" max="5" width="13.3984375" bestFit="1" customWidth="1"/>
    <col min="6" max="6" width="13" bestFit="1" customWidth="1"/>
    <col min="7" max="7" width="12.59765625" bestFit="1" customWidth="1"/>
    <col min="8" max="9" width="13.3984375" bestFit="1" customWidth="1"/>
    <col min="10" max="10" width="13" bestFit="1" customWidth="1"/>
    <col min="11" max="11" width="12.59765625" bestFit="1" customWidth="1"/>
    <col min="12" max="13" width="13.3984375" bestFit="1" customWidth="1"/>
    <col min="14" max="14" width="13" bestFit="1" customWidth="1"/>
    <col min="15" max="15" width="12.59765625" bestFit="1" customWidth="1"/>
    <col min="16" max="17" width="13.3984375" bestFit="1" customWidth="1"/>
    <col min="18" max="18" width="13" bestFit="1" customWidth="1"/>
    <col min="19" max="19" width="12.59765625" bestFit="1" customWidth="1"/>
    <col min="20" max="21" width="13.3984375" bestFit="1" customWidth="1"/>
    <col min="22" max="22" width="13" bestFit="1" customWidth="1"/>
    <col min="23" max="23" width="12.59765625" bestFit="1" customWidth="1"/>
    <col min="24" max="25" width="13.3984375" bestFit="1" customWidth="1"/>
    <col min="26" max="26" width="13" bestFit="1" customWidth="1"/>
    <col min="27" max="27" width="12.59765625" bestFit="1" customWidth="1"/>
    <col min="28" max="29" width="13.3984375" bestFit="1" customWidth="1"/>
    <col min="30" max="30" width="13" bestFit="1" customWidth="1"/>
    <col min="31" max="31" width="12.59765625" bestFit="1" customWidth="1"/>
    <col min="32" max="33" width="13.3984375" bestFit="1" customWidth="1"/>
    <col min="34" max="34" width="13" bestFit="1" customWidth="1"/>
    <col min="35" max="35" width="15.73046875" bestFit="1" customWidth="1"/>
    <col min="36" max="37" width="13.3984375" bestFit="1" customWidth="1"/>
    <col min="38" max="38" width="13" bestFit="1" customWidth="1"/>
    <col min="39" max="39" width="12.59765625" bestFit="1" customWidth="1"/>
    <col min="40" max="41" width="13.3984375" bestFit="1" customWidth="1"/>
    <col min="42" max="42" width="13" bestFit="1" customWidth="1"/>
    <col min="43" max="43" width="18" bestFit="1" customWidth="1"/>
    <col min="44" max="115" width="10.3984375" bestFit="1" customWidth="1"/>
  </cols>
  <sheetData>
    <row r="1" spans="1:115" x14ac:dyDescent="0.45">
      <c r="D1" s="5" t="s">
        <v>94</v>
      </c>
    </row>
    <row r="2" spans="1:115" x14ac:dyDescent="0.45">
      <c r="C2" t="s">
        <v>199</v>
      </c>
      <c r="D2" t="s">
        <v>70</v>
      </c>
    </row>
    <row r="3" spans="1:115" x14ac:dyDescent="0.45">
      <c r="D3" t="s">
        <v>71</v>
      </c>
    </row>
    <row r="5" spans="1:115" ht="16.149999999999999" thickBot="1" x14ac:dyDescent="0.55000000000000004">
      <c r="C5" s="9"/>
      <c r="D5" s="14" t="s">
        <v>96</v>
      </c>
      <c r="E5" s="14" t="s">
        <v>97</v>
      </c>
      <c r="F5" s="14" t="s">
        <v>98</v>
      </c>
      <c r="G5" s="14" t="s">
        <v>99</v>
      </c>
      <c r="H5" s="14" t="s">
        <v>100</v>
      </c>
      <c r="I5" s="14" t="s">
        <v>101</v>
      </c>
      <c r="J5" s="14" t="s">
        <v>102</v>
      </c>
      <c r="K5" s="14" t="s">
        <v>103</v>
      </c>
      <c r="L5" s="14" t="s">
        <v>104</v>
      </c>
      <c r="M5" s="14" t="s">
        <v>105</v>
      </c>
      <c r="N5" s="14" t="s">
        <v>106</v>
      </c>
      <c r="O5" s="14" t="s">
        <v>107</v>
      </c>
      <c r="P5" s="14" t="s">
        <v>108</v>
      </c>
      <c r="Q5" s="14" t="s">
        <v>109</v>
      </c>
      <c r="R5" s="14" t="s">
        <v>110</v>
      </c>
      <c r="S5" s="14" t="s">
        <v>111</v>
      </c>
      <c r="T5" s="14" t="s">
        <v>112</v>
      </c>
      <c r="U5" s="14" t="s">
        <v>113</v>
      </c>
      <c r="V5" s="14" t="s">
        <v>114</v>
      </c>
      <c r="W5" s="14" t="s">
        <v>115</v>
      </c>
      <c r="X5" s="14" t="s">
        <v>116</v>
      </c>
      <c r="Y5" s="14" t="s">
        <v>117</v>
      </c>
      <c r="Z5" s="14" t="s">
        <v>118</v>
      </c>
      <c r="AA5" s="14" t="s">
        <v>119</v>
      </c>
      <c r="AB5" s="14" t="s">
        <v>120</v>
      </c>
      <c r="AC5" s="14" t="s">
        <v>121</v>
      </c>
      <c r="AD5" s="14" t="s">
        <v>122</v>
      </c>
      <c r="AE5" s="14" t="s">
        <v>123</v>
      </c>
      <c r="AF5" s="14" t="s">
        <v>124</v>
      </c>
      <c r="AG5" s="14" t="s">
        <v>125</v>
      </c>
      <c r="AH5" s="14" t="s">
        <v>126</v>
      </c>
      <c r="AI5" s="14" t="s">
        <v>127</v>
      </c>
      <c r="AJ5" s="14" t="s">
        <v>128</v>
      </c>
      <c r="AK5" s="14" t="s">
        <v>129</v>
      </c>
      <c r="AL5" s="14" t="s">
        <v>130</v>
      </c>
      <c r="AM5" s="14" t="s">
        <v>131</v>
      </c>
      <c r="AN5" s="14" t="s">
        <v>132</v>
      </c>
      <c r="AO5" s="14" t="s">
        <v>133</v>
      </c>
      <c r="AP5" s="14" t="s">
        <v>134</v>
      </c>
      <c r="AQ5" s="15" t="s">
        <v>135</v>
      </c>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row>
    <row r="6" spans="1:115" ht="16.149999999999999" thickBot="1" x14ac:dyDescent="0.55000000000000004">
      <c r="A6" t="s">
        <v>0</v>
      </c>
      <c r="C6" s="13" t="s">
        <v>95</v>
      </c>
      <c r="D6" s="14" t="s">
        <v>96</v>
      </c>
      <c r="E6" s="14" t="s">
        <v>97</v>
      </c>
      <c r="F6" s="14" t="s">
        <v>98</v>
      </c>
      <c r="G6" s="14" t="s">
        <v>99</v>
      </c>
      <c r="H6" s="14" t="s">
        <v>100</v>
      </c>
      <c r="I6" s="14" t="s">
        <v>101</v>
      </c>
      <c r="J6" s="14" t="s">
        <v>102</v>
      </c>
      <c r="K6" s="14" t="s">
        <v>103</v>
      </c>
      <c r="L6" s="14" t="s">
        <v>104</v>
      </c>
      <c r="M6" s="14" t="s">
        <v>105</v>
      </c>
      <c r="N6" s="14" t="s">
        <v>106</v>
      </c>
      <c r="O6" s="14" t="s">
        <v>107</v>
      </c>
      <c r="P6" s="14" t="s">
        <v>108</v>
      </c>
      <c r="Q6" s="14" t="s">
        <v>109</v>
      </c>
      <c r="R6" s="14" t="s">
        <v>110</v>
      </c>
      <c r="S6" s="14" t="s">
        <v>111</v>
      </c>
      <c r="T6" s="14" t="s">
        <v>112</v>
      </c>
      <c r="U6" s="14" t="s">
        <v>113</v>
      </c>
      <c r="V6" s="14" t="s">
        <v>114</v>
      </c>
      <c r="W6" s="14" t="s">
        <v>115</v>
      </c>
      <c r="X6" s="14" t="s">
        <v>116</v>
      </c>
      <c r="Y6" s="14" t="s">
        <v>117</v>
      </c>
      <c r="Z6" s="14" t="s">
        <v>118</v>
      </c>
      <c r="AA6" s="14" t="s">
        <v>119</v>
      </c>
      <c r="AB6" s="14" t="s">
        <v>120</v>
      </c>
      <c r="AC6" s="14" t="s">
        <v>121</v>
      </c>
      <c r="AD6" s="14" t="s">
        <v>122</v>
      </c>
      <c r="AE6" s="14" t="s">
        <v>123</v>
      </c>
      <c r="AF6" s="14" t="s">
        <v>124</v>
      </c>
      <c r="AG6" s="14" t="s">
        <v>125</v>
      </c>
      <c r="AH6" s="14" t="s">
        <v>126</v>
      </c>
      <c r="AI6" s="14" t="s">
        <v>127</v>
      </c>
      <c r="AJ6" s="14" t="s">
        <v>128</v>
      </c>
      <c r="AK6" s="14" t="s">
        <v>129</v>
      </c>
      <c r="AL6" s="14" t="s">
        <v>130</v>
      </c>
      <c r="AM6" s="14" t="s">
        <v>131</v>
      </c>
      <c r="AN6" s="14" t="s">
        <v>132</v>
      </c>
      <c r="AO6" s="14" t="s">
        <v>133</v>
      </c>
      <c r="AP6" s="14" t="s">
        <v>134</v>
      </c>
      <c r="AQ6" s="15" t="s">
        <v>135</v>
      </c>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row>
    <row r="7" spans="1:115" ht="16.149999999999999" thickBot="1" x14ac:dyDescent="0.55000000000000004">
      <c r="A7" t="s">
        <v>0</v>
      </c>
      <c r="C7" s="13" t="s">
        <v>136</v>
      </c>
      <c r="D7" s="16">
        <v>41912</v>
      </c>
      <c r="E7" s="16">
        <v>42004</v>
      </c>
      <c r="F7" s="16">
        <v>42094</v>
      </c>
      <c r="G7" s="16">
        <v>42185</v>
      </c>
      <c r="H7" s="16">
        <v>42277</v>
      </c>
      <c r="I7" s="16">
        <v>42369</v>
      </c>
      <c r="J7" s="16">
        <v>42460</v>
      </c>
      <c r="K7" s="16">
        <v>42551</v>
      </c>
      <c r="L7" s="16">
        <v>42643</v>
      </c>
      <c r="M7" s="16">
        <v>42735</v>
      </c>
      <c r="N7" s="16">
        <v>42825</v>
      </c>
      <c r="O7" s="16">
        <v>42916</v>
      </c>
      <c r="P7" s="16">
        <v>43008</v>
      </c>
      <c r="Q7" s="16">
        <v>43100</v>
      </c>
      <c r="R7" s="16">
        <v>43190</v>
      </c>
      <c r="S7" s="16">
        <v>43281</v>
      </c>
      <c r="T7" s="16">
        <v>43373</v>
      </c>
      <c r="U7" s="16">
        <v>43465</v>
      </c>
      <c r="V7" s="16">
        <v>43555</v>
      </c>
      <c r="W7" s="16">
        <v>43646</v>
      </c>
      <c r="X7" s="16">
        <v>43738</v>
      </c>
      <c r="Y7" s="16">
        <v>43830</v>
      </c>
      <c r="Z7" s="16">
        <v>43921</v>
      </c>
      <c r="AA7" s="16">
        <v>44012</v>
      </c>
      <c r="AB7" s="16">
        <v>44104</v>
      </c>
      <c r="AC7" s="16">
        <v>44196</v>
      </c>
      <c r="AD7" s="16">
        <v>44286</v>
      </c>
      <c r="AE7" s="16">
        <v>44377</v>
      </c>
      <c r="AF7" s="16">
        <v>44469</v>
      </c>
      <c r="AG7" s="16">
        <v>44561</v>
      </c>
      <c r="AH7" s="16">
        <v>44651</v>
      </c>
      <c r="AI7" s="16">
        <v>44742</v>
      </c>
      <c r="AJ7" s="16">
        <v>44834</v>
      </c>
      <c r="AK7" s="16">
        <v>44926</v>
      </c>
      <c r="AL7" s="16">
        <v>45016</v>
      </c>
      <c r="AM7" s="16">
        <v>45107</v>
      </c>
      <c r="AN7" s="16">
        <v>45199</v>
      </c>
      <c r="AO7" s="16">
        <v>45291</v>
      </c>
      <c r="AP7" s="16">
        <v>45382</v>
      </c>
      <c r="AQ7" s="17">
        <v>45473</v>
      </c>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row>
    <row r="8" spans="1:115" ht="16.149999999999999" thickBot="1" x14ac:dyDescent="0.55000000000000004">
      <c r="A8" t="s">
        <v>0</v>
      </c>
      <c r="C8" s="18" t="s">
        <v>72</v>
      </c>
      <c r="D8" s="19">
        <v>59785</v>
      </c>
      <c r="E8" s="19">
        <v>60975</v>
      </c>
      <c r="F8" s="19">
        <v>61720</v>
      </c>
      <c r="G8" s="19">
        <v>64254</v>
      </c>
      <c r="H8" s="19">
        <v>60857</v>
      </c>
      <c r="I8" s="19">
        <v>60049</v>
      </c>
      <c r="J8" s="19">
        <v>56279</v>
      </c>
      <c r="K8" s="19">
        <v>64824</v>
      </c>
      <c r="L8" s="19">
        <v>72162</v>
      </c>
      <c r="M8" s="19">
        <v>27520</v>
      </c>
      <c r="N8" s="19">
        <v>23946</v>
      </c>
      <c r="O8" s="19">
        <v>25104</v>
      </c>
      <c r="P8" s="19">
        <v>39695</v>
      </c>
      <c r="Q8" s="19">
        <v>31583</v>
      </c>
      <c r="R8" s="19">
        <v>54109</v>
      </c>
      <c r="S8" s="19">
        <v>61281</v>
      </c>
      <c r="T8" s="19">
        <v>39803</v>
      </c>
      <c r="U8" s="19">
        <v>30361</v>
      </c>
      <c r="V8" s="19">
        <v>26139</v>
      </c>
      <c r="W8" s="19">
        <v>44634</v>
      </c>
      <c r="X8" s="19">
        <v>74776</v>
      </c>
      <c r="Y8" s="19">
        <v>64175</v>
      </c>
      <c r="Z8" s="19">
        <v>42640</v>
      </c>
      <c r="AA8" s="19">
        <v>36074</v>
      </c>
      <c r="AB8" s="19">
        <v>26817</v>
      </c>
      <c r="AC8" s="19">
        <v>47990</v>
      </c>
      <c r="AD8" s="19">
        <v>60054</v>
      </c>
      <c r="AE8" s="19">
        <v>42298</v>
      </c>
      <c r="AF8" s="19">
        <v>69989</v>
      </c>
      <c r="AG8" s="19">
        <v>88184</v>
      </c>
      <c r="AH8" s="19">
        <v>39113</v>
      </c>
      <c r="AI8" s="19">
        <v>30608</v>
      </c>
      <c r="AJ8" s="19">
        <v>32626</v>
      </c>
      <c r="AK8" s="19">
        <v>35811</v>
      </c>
      <c r="AL8" s="19">
        <v>26747</v>
      </c>
      <c r="AM8" s="19">
        <v>50055</v>
      </c>
      <c r="AN8" s="19">
        <v>30840</v>
      </c>
      <c r="AO8" s="19">
        <v>38022</v>
      </c>
      <c r="AP8" s="19">
        <v>35549</v>
      </c>
      <c r="AQ8" s="20">
        <v>42324</v>
      </c>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row>
    <row r="9" spans="1:115" ht="16.149999999999999" thickBot="1" x14ac:dyDescent="0.55000000000000004">
      <c r="A9" t="s">
        <v>0</v>
      </c>
      <c r="C9" s="18" t="s">
        <v>137</v>
      </c>
      <c r="D9" s="21" t="s">
        <v>138</v>
      </c>
      <c r="E9" s="21" t="s">
        <v>138</v>
      </c>
      <c r="F9" s="21" t="s">
        <v>138</v>
      </c>
      <c r="G9" s="21" t="s">
        <v>138</v>
      </c>
      <c r="H9" s="21" t="s">
        <v>138</v>
      </c>
      <c r="I9" s="19">
        <v>4569</v>
      </c>
      <c r="J9" s="21" t="s">
        <v>138</v>
      </c>
      <c r="K9" s="21" t="s">
        <v>138</v>
      </c>
      <c r="L9" s="21" t="s">
        <v>138</v>
      </c>
      <c r="M9" s="19">
        <v>47338</v>
      </c>
      <c r="N9" s="19">
        <v>61052</v>
      </c>
      <c r="O9" s="19">
        <v>66008</v>
      </c>
      <c r="P9" s="19">
        <v>61352</v>
      </c>
      <c r="Q9" s="19">
        <v>84371</v>
      </c>
      <c r="R9" s="19">
        <v>48040</v>
      </c>
      <c r="S9" s="19">
        <v>45243</v>
      </c>
      <c r="T9" s="19">
        <v>59947</v>
      </c>
      <c r="U9" s="19">
        <v>81506</v>
      </c>
      <c r="V9" s="19">
        <v>88029</v>
      </c>
      <c r="W9" s="19">
        <v>77745</v>
      </c>
      <c r="X9" s="19">
        <v>53378</v>
      </c>
      <c r="Y9" s="19">
        <v>63822</v>
      </c>
      <c r="Z9" s="19">
        <v>94623</v>
      </c>
      <c r="AA9" s="19">
        <v>110518</v>
      </c>
      <c r="AB9" s="19">
        <v>118906</v>
      </c>
      <c r="AC9" s="19">
        <v>90300</v>
      </c>
      <c r="AD9" s="19">
        <v>85385</v>
      </c>
      <c r="AE9" s="19">
        <v>101760</v>
      </c>
      <c r="AF9" s="19">
        <v>79209</v>
      </c>
      <c r="AG9" s="19">
        <v>58535</v>
      </c>
      <c r="AH9" s="19">
        <v>67145</v>
      </c>
      <c r="AI9" s="19">
        <v>74803</v>
      </c>
      <c r="AJ9" s="19">
        <v>76332</v>
      </c>
      <c r="AK9" s="19">
        <v>92774</v>
      </c>
      <c r="AL9" s="19">
        <v>103869</v>
      </c>
      <c r="AM9" s="19">
        <v>97322</v>
      </c>
      <c r="AN9" s="19">
        <v>126401</v>
      </c>
      <c r="AO9" s="19">
        <v>129619</v>
      </c>
      <c r="AP9" s="19">
        <v>153444</v>
      </c>
      <c r="AQ9" s="20">
        <v>234618</v>
      </c>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row>
    <row r="10" spans="1:115" ht="16.149999999999999" thickBot="1" x14ac:dyDescent="0.55000000000000004">
      <c r="A10" t="s">
        <v>0</v>
      </c>
      <c r="C10" s="22" t="s">
        <v>139</v>
      </c>
      <c r="D10" s="23">
        <v>59785</v>
      </c>
      <c r="E10" s="23">
        <v>60975</v>
      </c>
      <c r="F10" s="23">
        <v>61720</v>
      </c>
      <c r="G10" s="23">
        <v>64254</v>
      </c>
      <c r="H10" s="23">
        <v>60857</v>
      </c>
      <c r="I10" s="23">
        <v>64618</v>
      </c>
      <c r="J10" s="23">
        <v>56279</v>
      </c>
      <c r="K10" s="23">
        <v>64824</v>
      </c>
      <c r="L10" s="23">
        <v>72162</v>
      </c>
      <c r="M10" s="23">
        <v>74858</v>
      </c>
      <c r="N10" s="23">
        <v>84998</v>
      </c>
      <c r="O10" s="23">
        <v>91112</v>
      </c>
      <c r="P10" s="23">
        <v>101047</v>
      </c>
      <c r="Q10" s="23">
        <v>115954</v>
      </c>
      <c r="R10" s="23">
        <v>102149</v>
      </c>
      <c r="S10" s="23">
        <v>106524</v>
      </c>
      <c r="T10" s="23">
        <v>99750</v>
      </c>
      <c r="U10" s="23">
        <v>111867</v>
      </c>
      <c r="V10" s="23">
        <v>114168</v>
      </c>
      <c r="W10" s="23">
        <v>122379</v>
      </c>
      <c r="X10" s="23">
        <v>128154</v>
      </c>
      <c r="Y10" s="23">
        <v>127997</v>
      </c>
      <c r="Z10" s="23">
        <v>137263</v>
      </c>
      <c r="AA10" s="23">
        <v>146592</v>
      </c>
      <c r="AB10" s="23">
        <v>145723</v>
      </c>
      <c r="AC10" s="23">
        <v>138290</v>
      </c>
      <c r="AD10" s="23">
        <v>145439</v>
      </c>
      <c r="AE10" s="23">
        <v>144058</v>
      </c>
      <c r="AF10" s="23">
        <v>149198</v>
      </c>
      <c r="AG10" s="23">
        <v>146719</v>
      </c>
      <c r="AH10" s="23">
        <v>106258</v>
      </c>
      <c r="AI10" s="23">
        <v>105411</v>
      </c>
      <c r="AJ10" s="23">
        <v>108958</v>
      </c>
      <c r="AK10" s="23">
        <v>128585</v>
      </c>
      <c r="AL10" s="23">
        <v>130616</v>
      </c>
      <c r="AM10" s="23">
        <v>147377</v>
      </c>
      <c r="AN10" s="23">
        <v>157241</v>
      </c>
      <c r="AO10" s="23">
        <v>167641</v>
      </c>
      <c r="AP10" s="23">
        <v>188993</v>
      </c>
      <c r="AQ10" s="24">
        <v>276942</v>
      </c>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row>
    <row r="11" spans="1:115" ht="16.149999999999999" thickBot="1" x14ac:dyDescent="0.55000000000000004">
      <c r="A11" t="s">
        <v>0</v>
      </c>
      <c r="C11" s="18" t="s">
        <v>73</v>
      </c>
      <c r="D11" s="25">
        <v>0.49359999999999998</v>
      </c>
      <c r="E11" s="25">
        <v>0.33040000000000003</v>
      </c>
      <c r="F11" s="25">
        <v>0.34060000000000001</v>
      </c>
      <c r="G11" s="25">
        <v>0.22170000000000001</v>
      </c>
      <c r="H11" s="25">
        <v>1.7899999999999999E-2</v>
      </c>
      <c r="I11" s="25">
        <v>5.9700000000000003E-2</v>
      </c>
      <c r="J11" s="25">
        <v>-8.8200000000000001E-2</v>
      </c>
      <c r="K11" s="25">
        <v>8.8999999999999999E-3</v>
      </c>
      <c r="L11" s="25">
        <v>0.18579999999999999</v>
      </c>
      <c r="M11" s="25">
        <v>0.1585</v>
      </c>
      <c r="N11" s="25">
        <v>0.51029999999999998</v>
      </c>
      <c r="O11" s="25">
        <v>0.40550000000000003</v>
      </c>
      <c r="P11" s="25">
        <v>0.40029999999999999</v>
      </c>
      <c r="Q11" s="25">
        <v>0.54900000000000004</v>
      </c>
      <c r="R11" s="25">
        <v>0.20180000000000001</v>
      </c>
      <c r="S11" s="25">
        <v>0.16919999999999999</v>
      </c>
      <c r="T11" s="25">
        <v>-1.2800000000000001E-2</v>
      </c>
      <c r="U11" s="25">
        <v>-3.5200000000000002E-2</v>
      </c>
      <c r="V11" s="25">
        <v>0.1177</v>
      </c>
      <c r="W11" s="25">
        <v>0.14879999999999999</v>
      </c>
      <c r="X11" s="25">
        <v>0.2848</v>
      </c>
      <c r="Y11" s="25">
        <v>0.14419999999999999</v>
      </c>
      <c r="Z11" s="25">
        <v>0.20230000000000001</v>
      </c>
      <c r="AA11" s="25">
        <v>0.19789999999999999</v>
      </c>
      <c r="AB11" s="25">
        <v>0.1371</v>
      </c>
      <c r="AC11" s="25">
        <v>8.0399999999999999E-2</v>
      </c>
      <c r="AD11" s="25">
        <v>5.96E-2</v>
      </c>
      <c r="AE11" s="25">
        <v>-1.7299999999999999E-2</v>
      </c>
      <c r="AF11" s="25">
        <v>2.3800000000000002E-2</v>
      </c>
      <c r="AG11" s="25">
        <v>6.0999999999999999E-2</v>
      </c>
      <c r="AH11" s="25">
        <v>-0.26939999999999997</v>
      </c>
      <c r="AI11" s="25">
        <v>-0.26829999999999998</v>
      </c>
      <c r="AJ11" s="25">
        <v>-0.2697</v>
      </c>
      <c r="AK11" s="25">
        <v>-0.1236</v>
      </c>
      <c r="AL11" s="25">
        <v>0.22919999999999999</v>
      </c>
      <c r="AM11" s="25">
        <v>0.39810000000000001</v>
      </c>
      <c r="AN11" s="25">
        <v>0.44309999999999999</v>
      </c>
      <c r="AO11" s="25">
        <v>0.30370000000000003</v>
      </c>
      <c r="AP11" s="25">
        <v>0.44690000000000002</v>
      </c>
      <c r="AQ11" s="26">
        <v>0.87909999999999999</v>
      </c>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row>
    <row r="12" spans="1:115" ht="16.149999999999999" thickBot="1" x14ac:dyDescent="0.55000000000000004">
      <c r="A12" t="s">
        <v>0</v>
      </c>
      <c r="C12" s="18" t="s">
        <v>140</v>
      </c>
      <c r="D12" s="19">
        <v>20796</v>
      </c>
      <c r="E12" s="19">
        <v>18736</v>
      </c>
      <c r="F12" s="19">
        <v>20842</v>
      </c>
      <c r="G12" s="19">
        <v>21285</v>
      </c>
      <c r="H12" s="19">
        <v>21111</v>
      </c>
      <c r="I12" s="19">
        <v>19996</v>
      </c>
      <c r="J12" s="19">
        <v>23667</v>
      </c>
      <c r="K12" s="19">
        <v>23689</v>
      </c>
      <c r="L12" s="19">
        <v>24062</v>
      </c>
      <c r="M12" s="19">
        <v>23759</v>
      </c>
      <c r="N12" s="19">
        <v>25649</v>
      </c>
      <c r="O12" s="19">
        <v>25877</v>
      </c>
      <c r="P12" s="19">
        <v>26398</v>
      </c>
      <c r="Q12" s="19">
        <v>25945</v>
      </c>
      <c r="R12" s="19">
        <v>24780</v>
      </c>
      <c r="S12" s="19">
        <v>25217</v>
      </c>
      <c r="T12" s="19">
        <v>25819</v>
      </c>
      <c r="U12" s="19">
        <v>27985</v>
      </c>
      <c r="V12" s="19">
        <v>29464</v>
      </c>
      <c r="W12" s="19">
        <v>29889</v>
      </c>
      <c r="X12" s="19">
        <v>29785</v>
      </c>
      <c r="Y12" s="19">
        <v>28265</v>
      </c>
      <c r="Z12" s="19">
        <v>29492</v>
      </c>
      <c r="AA12" s="19">
        <v>28862</v>
      </c>
      <c r="AB12" s="19">
        <v>29737</v>
      </c>
      <c r="AC12" s="19">
        <v>27972</v>
      </c>
      <c r="AD12" s="19">
        <v>30552</v>
      </c>
      <c r="AE12" s="19">
        <v>31464</v>
      </c>
      <c r="AF12" s="19">
        <v>32645</v>
      </c>
      <c r="AG12" s="19">
        <v>30869</v>
      </c>
      <c r="AH12" s="19">
        <v>33457</v>
      </c>
      <c r="AI12" s="19">
        <v>35220</v>
      </c>
      <c r="AJ12" s="19">
        <v>35759</v>
      </c>
      <c r="AK12" s="19">
        <v>36271</v>
      </c>
      <c r="AL12" s="19">
        <v>39314</v>
      </c>
      <c r="AM12" s="19">
        <v>39269</v>
      </c>
      <c r="AN12" s="19">
        <v>40063</v>
      </c>
      <c r="AO12" s="19">
        <v>38703</v>
      </c>
      <c r="AP12" s="19">
        <v>39515</v>
      </c>
      <c r="AQ12" s="20">
        <v>40384</v>
      </c>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row>
    <row r="13" spans="1:115" ht="16.149999999999999" thickBot="1" x14ac:dyDescent="0.55000000000000004">
      <c r="A13" t="s">
        <v>0</v>
      </c>
      <c r="C13" s="18" t="s">
        <v>141</v>
      </c>
      <c r="D13" s="19">
        <v>3221</v>
      </c>
      <c r="E13" s="19">
        <v>3116</v>
      </c>
      <c r="F13" s="19">
        <v>3164</v>
      </c>
      <c r="G13" s="19">
        <v>3321</v>
      </c>
      <c r="H13" s="19">
        <v>3373</v>
      </c>
      <c r="I13" s="19">
        <v>3307</v>
      </c>
      <c r="J13" s="19">
        <v>3523</v>
      </c>
      <c r="K13" s="19">
        <v>3473</v>
      </c>
      <c r="L13" s="19">
        <v>3482</v>
      </c>
      <c r="M13" s="19">
        <v>3338</v>
      </c>
      <c r="N13" s="19">
        <v>3221</v>
      </c>
      <c r="O13" s="19">
        <v>3076</v>
      </c>
      <c r="P13" s="19">
        <v>3254</v>
      </c>
      <c r="Q13" s="19">
        <v>6978</v>
      </c>
      <c r="R13" s="19">
        <v>6126</v>
      </c>
      <c r="S13" s="19">
        <v>6063</v>
      </c>
      <c r="T13" s="19">
        <v>6065</v>
      </c>
      <c r="U13" s="19">
        <v>7245</v>
      </c>
      <c r="V13" s="19">
        <v>7706</v>
      </c>
      <c r="W13" s="19">
        <v>7693</v>
      </c>
      <c r="X13" s="19">
        <v>8482</v>
      </c>
      <c r="Y13" s="19">
        <v>7570</v>
      </c>
      <c r="Z13" s="19">
        <v>8465</v>
      </c>
      <c r="AA13" s="19">
        <v>7904</v>
      </c>
      <c r="AB13" s="19">
        <v>8078</v>
      </c>
      <c r="AC13" s="19">
        <v>7880</v>
      </c>
      <c r="AD13" s="19">
        <v>8500</v>
      </c>
      <c r="AE13" s="19">
        <v>8809</v>
      </c>
      <c r="AF13" s="19">
        <v>8956</v>
      </c>
      <c r="AG13" s="19">
        <v>8696</v>
      </c>
      <c r="AH13" s="19">
        <v>9598</v>
      </c>
      <c r="AI13" s="19">
        <v>9273</v>
      </c>
      <c r="AJ13" s="19">
        <v>9609</v>
      </c>
      <c r="AK13" s="19">
        <v>12014</v>
      </c>
      <c r="AL13" s="19">
        <v>13174</v>
      </c>
      <c r="AM13" s="19">
        <v>12388</v>
      </c>
      <c r="AN13" s="19">
        <v>12663</v>
      </c>
      <c r="AO13" s="19">
        <v>12557</v>
      </c>
      <c r="AP13" s="19">
        <v>13320</v>
      </c>
      <c r="AQ13" s="20">
        <v>12085</v>
      </c>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row>
    <row r="14" spans="1:115" ht="16.149999999999999" thickBot="1" x14ac:dyDescent="0.55000000000000004">
      <c r="A14" t="s">
        <v>0</v>
      </c>
      <c r="C14" s="18" t="s">
        <v>74</v>
      </c>
      <c r="D14" s="19">
        <v>24017</v>
      </c>
      <c r="E14" s="19">
        <v>21852</v>
      </c>
      <c r="F14" s="19">
        <v>24006</v>
      </c>
      <c r="G14" s="19">
        <v>24606</v>
      </c>
      <c r="H14" s="19">
        <v>24484</v>
      </c>
      <c r="I14" s="19">
        <v>23303</v>
      </c>
      <c r="J14" s="19">
        <v>27190</v>
      </c>
      <c r="K14" s="19">
        <v>27162</v>
      </c>
      <c r="L14" s="19">
        <v>27544</v>
      </c>
      <c r="M14" s="19">
        <v>27097</v>
      </c>
      <c r="N14" s="19">
        <v>28870</v>
      </c>
      <c r="O14" s="19">
        <v>28953</v>
      </c>
      <c r="P14" s="19">
        <v>29652</v>
      </c>
      <c r="Q14" s="19">
        <v>32923</v>
      </c>
      <c r="R14" s="19">
        <v>30906</v>
      </c>
      <c r="S14" s="19">
        <v>31280</v>
      </c>
      <c r="T14" s="19">
        <v>31884</v>
      </c>
      <c r="U14" s="19">
        <v>35230</v>
      </c>
      <c r="V14" s="19">
        <v>37170</v>
      </c>
      <c r="W14" s="19">
        <v>37582</v>
      </c>
      <c r="X14" s="19">
        <v>38267</v>
      </c>
      <c r="Y14" s="19">
        <v>35835</v>
      </c>
      <c r="Z14" s="19">
        <v>37957</v>
      </c>
      <c r="AA14" s="19">
        <v>36766</v>
      </c>
      <c r="AB14" s="19">
        <v>37815</v>
      </c>
      <c r="AC14" s="19">
        <v>35852</v>
      </c>
      <c r="AD14" s="19">
        <v>39052</v>
      </c>
      <c r="AE14" s="19">
        <v>40273</v>
      </c>
      <c r="AF14" s="19">
        <v>41601</v>
      </c>
      <c r="AG14" s="19">
        <v>39565</v>
      </c>
      <c r="AH14" s="19">
        <v>43055</v>
      </c>
      <c r="AI14" s="19">
        <v>44493</v>
      </c>
      <c r="AJ14" s="19">
        <v>45368</v>
      </c>
      <c r="AK14" s="19">
        <v>48285</v>
      </c>
      <c r="AL14" s="19">
        <v>52488</v>
      </c>
      <c r="AM14" s="19">
        <v>51657</v>
      </c>
      <c r="AN14" s="19">
        <v>52726</v>
      </c>
      <c r="AO14" s="19">
        <v>51260</v>
      </c>
      <c r="AP14" s="19">
        <v>52835</v>
      </c>
      <c r="AQ14" s="20">
        <v>52469</v>
      </c>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row>
    <row r="15" spans="1:115" ht="16.149999999999999" thickBot="1" x14ac:dyDescent="0.55000000000000004">
      <c r="A15" t="s">
        <v>0</v>
      </c>
      <c r="C15" s="18" t="s">
        <v>75</v>
      </c>
      <c r="D15" s="19">
        <v>10182</v>
      </c>
      <c r="E15" s="19">
        <v>10236</v>
      </c>
      <c r="F15" s="19">
        <v>11681</v>
      </c>
      <c r="G15" s="19">
        <v>12072</v>
      </c>
      <c r="H15" s="19">
        <v>11995</v>
      </c>
      <c r="I15" s="19">
        <v>11916</v>
      </c>
      <c r="J15" s="19">
        <v>15837</v>
      </c>
      <c r="K15" s="19">
        <v>15720</v>
      </c>
      <c r="L15" s="19">
        <v>15763</v>
      </c>
      <c r="M15" s="19">
        <v>15727</v>
      </c>
      <c r="N15" s="19">
        <v>16115</v>
      </c>
      <c r="O15" s="19">
        <v>16442</v>
      </c>
      <c r="P15" s="19">
        <v>16931</v>
      </c>
      <c r="Q15" s="19">
        <v>17366</v>
      </c>
      <c r="R15" s="19">
        <v>16244</v>
      </c>
      <c r="S15" s="19">
        <v>16194</v>
      </c>
      <c r="T15" s="19">
        <v>16793</v>
      </c>
      <c r="U15" s="19">
        <v>19069</v>
      </c>
      <c r="V15" s="19">
        <v>19454</v>
      </c>
      <c r="W15" s="19">
        <v>19834</v>
      </c>
      <c r="X15" s="19">
        <v>19951</v>
      </c>
      <c r="Y15" s="19">
        <v>19852</v>
      </c>
      <c r="Z15" s="19">
        <v>20172</v>
      </c>
      <c r="AA15" s="19">
        <v>19277</v>
      </c>
      <c r="AB15" s="19">
        <v>19361</v>
      </c>
      <c r="AC15" s="19">
        <v>19208</v>
      </c>
      <c r="AD15" s="19">
        <v>18886</v>
      </c>
      <c r="AE15" s="19">
        <v>19393</v>
      </c>
      <c r="AF15" s="19">
        <v>20191</v>
      </c>
      <c r="AG15" s="19">
        <v>20954</v>
      </c>
      <c r="AH15" s="19">
        <v>22572</v>
      </c>
      <c r="AI15" s="19">
        <v>24560</v>
      </c>
      <c r="AJ15" s="19">
        <v>25102</v>
      </c>
      <c r="AK15" s="19">
        <v>25366</v>
      </c>
      <c r="AL15" s="19">
        <v>25499</v>
      </c>
      <c r="AM15" s="19">
        <v>25295</v>
      </c>
      <c r="AN15" s="19">
        <v>24755</v>
      </c>
      <c r="AO15" s="19">
        <v>24159</v>
      </c>
      <c r="AP15" s="19">
        <v>27770</v>
      </c>
      <c r="AQ15" s="20">
        <v>27798</v>
      </c>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row>
    <row r="16" spans="1:115" ht="16.149999999999999" thickBot="1" x14ac:dyDescent="0.55000000000000004">
      <c r="A16" t="s">
        <v>0</v>
      </c>
      <c r="C16" s="18" t="s">
        <v>142</v>
      </c>
      <c r="D16" s="21" t="s">
        <v>138</v>
      </c>
      <c r="E16" s="21" t="s">
        <v>138</v>
      </c>
      <c r="F16" s="21" t="s">
        <v>138</v>
      </c>
      <c r="G16" s="21" t="s">
        <v>138</v>
      </c>
      <c r="H16" s="21" t="s">
        <v>138</v>
      </c>
      <c r="I16" s="21" t="s">
        <v>138</v>
      </c>
      <c r="J16" s="21" t="s">
        <v>138</v>
      </c>
      <c r="K16" s="21" t="s">
        <v>138</v>
      </c>
      <c r="L16" s="21" t="s">
        <v>138</v>
      </c>
      <c r="M16" s="21" t="s">
        <v>138</v>
      </c>
      <c r="N16" s="21" t="s">
        <v>138</v>
      </c>
      <c r="O16" s="21" t="s">
        <v>138</v>
      </c>
      <c r="P16" s="21" t="s">
        <v>138</v>
      </c>
      <c r="Q16" s="21">
        <v>629</v>
      </c>
      <c r="R16" s="21">
        <v>493</v>
      </c>
      <c r="S16" s="21" t="s">
        <v>138</v>
      </c>
      <c r="T16" s="21" t="s">
        <v>138</v>
      </c>
      <c r="U16" s="21">
        <v>450</v>
      </c>
      <c r="V16" s="21">
        <v>385</v>
      </c>
      <c r="W16" s="21">
        <v>468</v>
      </c>
      <c r="X16" s="21">
        <v>515</v>
      </c>
      <c r="Y16" s="21">
        <v>457</v>
      </c>
      <c r="Z16" s="21">
        <v>456</v>
      </c>
      <c r="AA16" s="21">
        <v>513</v>
      </c>
      <c r="AB16" s="21">
        <v>620</v>
      </c>
      <c r="AC16" s="21">
        <v>406</v>
      </c>
      <c r="AD16" s="21">
        <v>434</v>
      </c>
      <c r="AE16" s="21">
        <v>534</v>
      </c>
      <c r="AF16" s="21">
        <v>652</v>
      </c>
      <c r="AG16" s="21">
        <v>522</v>
      </c>
      <c r="AH16" s="21">
        <v>549</v>
      </c>
      <c r="AI16" s="21">
        <v>616</v>
      </c>
      <c r="AJ16" s="21">
        <v>730</v>
      </c>
      <c r="AK16" s="21">
        <v>588</v>
      </c>
      <c r="AL16" s="21">
        <v>551</v>
      </c>
      <c r="AM16" s="21">
        <v>598</v>
      </c>
      <c r="AN16" s="21">
        <v>764</v>
      </c>
      <c r="AO16" s="21">
        <v>621</v>
      </c>
      <c r="AP16" s="21">
        <v>611</v>
      </c>
      <c r="AQ16" s="27">
        <v>747</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row>
    <row r="17" spans="1:115" ht="16.149999999999999" thickBot="1" x14ac:dyDescent="0.55000000000000004">
      <c r="A17" t="s">
        <v>0</v>
      </c>
      <c r="C17" s="18" t="s">
        <v>85</v>
      </c>
      <c r="D17" s="21">
        <v>86</v>
      </c>
      <c r="E17" s="21">
        <v>108</v>
      </c>
      <c r="F17" s="21">
        <v>107</v>
      </c>
      <c r="G17" s="21">
        <v>116</v>
      </c>
      <c r="H17" s="21">
        <v>109</v>
      </c>
      <c r="I17" s="21">
        <v>103</v>
      </c>
      <c r="J17" s="21">
        <v>114</v>
      </c>
      <c r="K17" s="21">
        <v>109</v>
      </c>
      <c r="L17" s="21">
        <v>105</v>
      </c>
      <c r="M17" s="21">
        <v>142</v>
      </c>
      <c r="N17" s="21">
        <v>128</v>
      </c>
      <c r="O17" s="21">
        <v>123</v>
      </c>
      <c r="P17" s="21">
        <v>136</v>
      </c>
      <c r="Q17" s="21">
        <v>142</v>
      </c>
      <c r="R17" s="21">
        <v>141</v>
      </c>
      <c r="S17" s="21">
        <v>149</v>
      </c>
      <c r="T17" s="21">
        <v>154</v>
      </c>
      <c r="U17" s="21">
        <v>172</v>
      </c>
      <c r="V17" s="21">
        <v>171</v>
      </c>
      <c r="W17" s="21">
        <v>150</v>
      </c>
      <c r="X17" s="21">
        <v>144</v>
      </c>
      <c r="Y17" s="21">
        <v>145</v>
      </c>
      <c r="Z17" s="21">
        <v>180</v>
      </c>
      <c r="AA17" s="21">
        <v>213</v>
      </c>
      <c r="AB17" s="21">
        <v>261</v>
      </c>
      <c r="AC17" s="21">
        <v>270</v>
      </c>
      <c r="AD17" s="21">
        <v>301</v>
      </c>
      <c r="AE17" s="21">
        <v>414</v>
      </c>
      <c r="AF17" s="21">
        <v>540</v>
      </c>
      <c r="AG17" s="21">
        <v>329</v>
      </c>
      <c r="AH17" s="21">
        <v>636</v>
      </c>
      <c r="AI17" s="21">
        <v>669</v>
      </c>
      <c r="AJ17" s="21">
        <v>731</v>
      </c>
      <c r="AK17" s="21">
        <v>589</v>
      </c>
      <c r="AL17" s="21">
        <v>504</v>
      </c>
      <c r="AM17" s="21">
        <v>355</v>
      </c>
      <c r="AN17" s="21">
        <v>470</v>
      </c>
      <c r="AO17" s="21">
        <v>334</v>
      </c>
      <c r="AP17" s="21">
        <v>238</v>
      </c>
      <c r="AQ17" s="27">
        <v>241</v>
      </c>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row>
    <row r="18" spans="1:115" ht="16.149999999999999" thickBot="1" x14ac:dyDescent="0.55000000000000004">
      <c r="A18" t="s">
        <v>0</v>
      </c>
      <c r="C18" s="22" t="s">
        <v>86</v>
      </c>
      <c r="D18" s="28">
        <v>109200</v>
      </c>
      <c r="E18" s="28">
        <v>108031</v>
      </c>
      <c r="F18" s="28">
        <v>111979</v>
      </c>
      <c r="G18" s="28">
        <v>115973</v>
      </c>
      <c r="H18" s="28">
        <v>115534</v>
      </c>
      <c r="I18" s="28">
        <v>119824</v>
      </c>
      <c r="J18" s="28">
        <v>114408</v>
      </c>
      <c r="K18" s="28">
        <v>128758</v>
      </c>
      <c r="L18" s="28">
        <v>141460</v>
      </c>
      <c r="M18" s="28">
        <v>142636</v>
      </c>
      <c r="N18" s="28">
        <v>154942</v>
      </c>
      <c r="O18" s="28">
        <v>159826</v>
      </c>
      <c r="P18" s="28">
        <v>169612</v>
      </c>
      <c r="Q18" s="28">
        <v>167014</v>
      </c>
      <c r="R18" s="28">
        <v>170191</v>
      </c>
      <c r="S18" s="28">
        <v>172933</v>
      </c>
      <c r="T18" s="28">
        <v>166951</v>
      </c>
      <c r="U18" s="28">
        <v>166788</v>
      </c>
      <c r="V18" s="28">
        <v>171348</v>
      </c>
      <c r="W18" s="28">
        <v>180413</v>
      </c>
      <c r="X18" s="28">
        <v>187031</v>
      </c>
      <c r="Y18" s="28">
        <v>184286</v>
      </c>
      <c r="Z18" s="28">
        <v>196028</v>
      </c>
      <c r="AA18" s="28">
        <v>203361</v>
      </c>
      <c r="AB18" s="28">
        <v>203780</v>
      </c>
      <c r="AC18" s="28">
        <v>194026</v>
      </c>
      <c r="AD18" s="28">
        <v>204112</v>
      </c>
      <c r="AE18" s="28">
        <v>204672</v>
      </c>
      <c r="AF18" s="28">
        <v>212182</v>
      </c>
      <c r="AG18" s="28">
        <v>208089</v>
      </c>
      <c r="AH18" s="28">
        <v>173070</v>
      </c>
      <c r="AI18" s="28">
        <v>175749</v>
      </c>
      <c r="AJ18" s="28">
        <v>180889</v>
      </c>
      <c r="AK18" s="28">
        <v>203413</v>
      </c>
      <c r="AL18" s="28">
        <v>209658</v>
      </c>
      <c r="AM18" s="28">
        <v>225282</v>
      </c>
      <c r="AN18" s="28">
        <v>235956</v>
      </c>
      <c r="AO18" s="28">
        <v>244015</v>
      </c>
      <c r="AP18" s="28">
        <v>270447</v>
      </c>
      <c r="AQ18" s="29">
        <v>358197</v>
      </c>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row>
    <row r="19" spans="1:115" ht="16.149999999999999" thickBot="1" x14ac:dyDescent="0.55000000000000004">
      <c r="A19" t="s">
        <v>0</v>
      </c>
      <c r="C19" s="18" t="s">
        <v>76</v>
      </c>
      <c r="D19" s="19">
        <v>121772</v>
      </c>
      <c r="E19" s="19">
        <v>129207</v>
      </c>
      <c r="F19" s="19">
        <v>130661</v>
      </c>
      <c r="G19" s="19">
        <v>132615</v>
      </c>
      <c r="H19" s="19">
        <v>134042</v>
      </c>
      <c r="I19" s="19">
        <v>135819</v>
      </c>
      <c r="J19" s="19">
        <v>140010</v>
      </c>
      <c r="K19" s="19">
        <v>141049</v>
      </c>
      <c r="L19" s="19">
        <v>142331</v>
      </c>
      <c r="M19" s="19">
        <v>143084</v>
      </c>
      <c r="N19" s="19">
        <v>143922</v>
      </c>
      <c r="O19" s="19">
        <v>145118</v>
      </c>
      <c r="P19" s="19">
        <v>146892</v>
      </c>
      <c r="Q19" s="19">
        <v>158219</v>
      </c>
      <c r="R19" s="19">
        <v>152192</v>
      </c>
      <c r="S19" s="19">
        <v>153164</v>
      </c>
      <c r="T19" s="19">
        <v>154744</v>
      </c>
      <c r="U19" s="19">
        <v>166706</v>
      </c>
      <c r="V19" s="19">
        <v>173624</v>
      </c>
      <c r="W19" s="19">
        <v>175560</v>
      </c>
      <c r="X19" s="19">
        <v>177486</v>
      </c>
      <c r="Y19" s="19">
        <v>180282</v>
      </c>
      <c r="Z19" s="19">
        <v>173421</v>
      </c>
      <c r="AA19" s="19">
        <v>174789</v>
      </c>
      <c r="AB19" s="19">
        <v>176253</v>
      </c>
      <c r="AC19" s="19">
        <v>192596</v>
      </c>
      <c r="AD19" s="19">
        <v>187356</v>
      </c>
      <c r="AE19" s="19">
        <v>188311</v>
      </c>
      <c r="AF19" s="19">
        <v>188875</v>
      </c>
      <c r="AG19" s="19">
        <v>196373</v>
      </c>
      <c r="AH19" s="19">
        <v>191760</v>
      </c>
      <c r="AI19" s="19">
        <v>192413</v>
      </c>
      <c r="AJ19" s="19">
        <v>192989</v>
      </c>
      <c r="AK19" s="19">
        <v>201940</v>
      </c>
      <c r="AL19" s="19">
        <v>205855</v>
      </c>
      <c r="AM19" s="19">
        <v>209188</v>
      </c>
      <c r="AN19" s="19">
        <v>211498</v>
      </c>
      <c r="AO19" s="19">
        <v>221870</v>
      </c>
      <c r="AP19" s="19">
        <v>217500</v>
      </c>
      <c r="AQ19" s="20">
        <v>219469</v>
      </c>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row>
    <row r="20" spans="1:115" ht="16.149999999999999" thickBot="1" x14ac:dyDescent="0.55000000000000004">
      <c r="A20" t="s">
        <v>0</v>
      </c>
      <c r="C20" s="18" t="s">
        <v>87</v>
      </c>
      <c r="D20" s="19">
        <v>171535</v>
      </c>
      <c r="E20" s="19">
        <v>171813</v>
      </c>
      <c r="F20" s="19">
        <v>168566</v>
      </c>
      <c r="G20" s="19">
        <v>166989</v>
      </c>
      <c r="H20" s="19">
        <v>172945</v>
      </c>
      <c r="I20" s="19">
        <v>176860</v>
      </c>
      <c r="J20" s="19">
        <v>168546</v>
      </c>
      <c r="K20" s="19">
        <v>157893</v>
      </c>
      <c r="L20" s="19">
        <v>157972</v>
      </c>
      <c r="M20" s="19">
        <v>174798</v>
      </c>
      <c r="N20" s="19">
        <v>188267</v>
      </c>
      <c r="O20" s="19">
        <v>192538</v>
      </c>
      <c r="P20" s="19">
        <v>194952</v>
      </c>
      <c r="Q20" s="19">
        <v>212917</v>
      </c>
      <c r="R20" s="19">
        <v>206020</v>
      </c>
      <c r="S20" s="19">
        <v>211451</v>
      </c>
      <c r="T20" s="19">
        <v>238566</v>
      </c>
      <c r="U20" s="19">
        <v>209980</v>
      </c>
      <c r="V20" s="19">
        <v>228494</v>
      </c>
      <c r="W20" s="19">
        <v>237686</v>
      </c>
      <c r="X20" s="19">
        <v>256758</v>
      </c>
      <c r="Y20" s="19">
        <v>284217</v>
      </c>
      <c r="Z20" s="19">
        <v>216188</v>
      </c>
      <c r="AA20" s="19">
        <v>243796</v>
      </c>
      <c r="AB20" s="19">
        <v>281904</v>
      </c>
      <c r="AC20" s="19">
        <v>318883</v>
      </c>
      <c r="AD20" s="19">
        <v>318657</v>
      </c>
      <c r="AE20" s="19">
        <v>344944</v>
      </c>
      <c r="AF20" s="19">
        <v>345522</v>
      </c>
      <c r="AG20" s="19">
        <v>383198</v>
      </c>
      <c r="AH20" s="19">
        <v>429852</v>
      </c>
      <c r="AI20" s="19">
        <v>366292</v>
      </c>
      <c r="AJ20" s="19">
        <v>353483</v>
      </c>
      <c r="AK20" s="19">
        <v>361971</v>
      </c>
      <c r="AL20" s="19">
        <v>377130</v>
      </c>
      <c r="AM20" s="19">
        <v>403255</v>
      </c>
      <c r="AN20" s="19">
        <v>368552</v>
      </c>
      <c r="AO20" s="19">
        <v>406666</v>
      </c>
      <c r="AP20" s="19">
        <v>382616</v>
      </c>
      <c r="AQ20" s="20">
        <v>331738</v>
      </c>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row>
    <row r="21" spans="1:115" ht="16.149999999999999" thickBot="1" x14ac:dyDescent="0.55000000000000004">
      <c r="A21" t="s">
        <v>0</v>
      </c>
      <c r="C21" s="18" t="s">
        <v>143</v>
      </c>
      <c r="D21" s="19">
        <v>57327</v>
      </c>
      <c r="E21" s="19">
        <v>59377</v>
      </c>
      <c r="F21" s="19">
        <v>61545</v>
      </c>
      <c r="G21" s="19">
        <v>61466</v>
      </c>
      <c r="H21" s="19">
        <v>61364</v>
      </c>
      <c r="I21" s="19">
        <v>61366</v>
      </c>
      <c r="J21" s="19">
        <v>77769</v>
      </c>
      <c r="K21" s="19">
        <v>77805</v>
      </c>
      <c r="L21" s="19">
        <v>78018</v>
      </c>
      <c r="M21" s="19">
        <v>78105</v>
      </c>
      <c r="N21" s="19">
        <v>78567</v>
      </c>
      <c r="O21" s="19">
        <v>78777</v>
      </c>
      <c r="P21" s="19">
        <v>79386</v>
      </c>
      <c r="Q21" s="19">
        <v>81258</v>
      </c>
      <c r="R21" s="19">
        <v>79845</v>
      </c>
      <c r="S21" s="19">
        <v>79727</v>
      </c>
      <c r="T21" s="19">
        <v>79775</v>
      </c>
      <c r="U21" s="19">
        <v>81025</v>
      </c>
      <c r="V21" s="19">
        <v>81220</v>
      </c>
      <c r="W21" s="19">
        <v>81269</v>
      </c>
      <c r="X21" s="19">
        <v>81228</v>
      </c>
      <c r="Y21" s="19">
        <v>81882</v>
      </c>
      <c r="Z21" s="19">
        <v>81659</v>
      </c>
      <c r="AA21" s="19">
        <v>71753</v>
      </c>
      <c r="AB21" s="19">
        <v>71865</v>
      </c>
      <c r="AC21" s="19">
        <v>73734</v>
      </c>
      <c r="AD21" s="19">
        <v>73695</v>
      </c>
      <c r="AE21" s="19">
        <v>73758</v>
      </c>
      <c r="AF21" s="19">
        <v>73770</v>
      </c>
      <c r="AG21" s="19">
        <v>73875</v>
      </c>
      <c r="AH21" s="19">
        <v>73822</v>
      </c>
      <c r="AI21" s="19">
        <v>73618</v>
      </c>
      <c r="AJ21" s="19">
        <v>73335</v>
      </c>
      <c r="AK21" s="19">
        <v>78119</v>
      </c>
      <c r="AL21" s="19">
        <v>83502</v>
      </c>
      <c r="AM21" s="19">
        <v>85853</v>
      </c>
      <c r="AN21" s="19">
        <v>85652</v>
      </c>
      <c r="AO21" s="19">
        <v>84626</v>
      </c>
      <c r="AP21" s="19">
        <v>84549</v>
      </c>
      <c r="AQ21" s="20">
        <v>84411</v>
      </c>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row>
    <row r="22" spans="1:115" ht="16.149999999999999" thickBot="1" x14ac:dyDescent="0.55000000000000004">
      <c r="A22" t="s">
        <v>0</v>
      </c>
      <c r="C22" s="18" t="s">
        <v>144</v>
      </c>
      <c r="D22" s="19">
        <v>9841</v>
      </c>
      <c r="E22" s="19">
        <v>9906</v>
      </c>
      <c r="F22" s="19">
        <v>10292</v>
      </c>
      <c r="G22" s="19">
        <v>10446</v>
      </c>
      <c r="H22" s="19">
        <v>10200</v>
      </c>
      <c r="I22" s="19">
        <v>9797</v>
      </c>
      <c r="J22" s="19">
        <v>35907</v>
      </c>
      <c r="K22" s="19">
        <v>35807</v>
      </c>
      <c r="L22" s="19">
        <v>35652</v>
      </c>
      <c r="M22" s="19">
        <v>34086</v>
      </c>
      <c r="N22" s="19">
        <v>34075</v>
      </c>
      <c r="O22" s="19">
        <v>33811</v>
      </c>
      <c r="P22" s="19">
        <v>33625</v>
      </c>
      <c r="Q22" s="19">
        <v>33182</v>
      </c>
      <c r="R22" s="19">
        <v>32919</v>
      </c>
      <c r="S22" s="19">
        <v>32594</v>
      </c>
      <c r="T22" s="19">
        <v>32290</v>
      </c>
      <c r="U22" s="19">
        <v>32148</v>
      </c>
      <c r="V22" s="19">
        <v>31904</v>
      </c>
      <c r="W22" s="19">
        <v>31658</v>
      </c>
      <c r="X22" s="19">
        <v>31401</v>
      </c>
      <c r="Y22" s="19">
        <v>31646</v>
      </c>
      <c r="Z22" s="19">
        <v>31277</v>
      </c>
      <c r="AA22" s="19">
        <v>30419</v>
      </c>
      <c r="AB22" s="19">
        <v>30212</v>
      </c>
      <c r="AC22" s="19">
        <v>30684</v>
      </c>
      <c r="AD22" s="19">
        <v>30385</v>
      </c>
      <c r="AE22" s="19">
        <v>30033</v>
      </c>
      <c r="AF22" s="19">
        <v>29805</v>
      </c>
      <c r="AG22" s="19">
        <v>29637</v>
      </c>
      <c r="AH22" s="19">
        <v>29343</v>
      </c>
      <c r="AI22" s="19">
        <v>29104</v>
      </c>
      <c r="AJ22" s="19">
        <v>28828</v>
      </c>
      <c r="AK22" s="19">
        <v>30479</v>
      </c>
      <c r="AL22" s="19">
        <v>38646</v>
      </c>
      <c r="AM22" s="19">
        <v>37666</v>
      </c>
      <c r="AN22" s="19">
        <v>37204</v>
      </c>
      <c r="AO22" s="19">
        <v>37140</v>
      </c>
      <c r="AP22" s="19">
        <v>36749</v>
      </c>
      <c r="AQ22" s="20">
        <v>36356</v>
      </c>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row>
    <row r="23" spans="1:115" ht="16.149999999999999" thickBot="1" x14ac:dyDescent="0.55000000000000004">
      <c r="A23" t="s">
        <v>0</v>
      </c>
      <c r="C23" s="18" t="s">
        <v>145</v>
      </c>
      <c r="D23" s="21" t="s">
        <v>138</v>
      </c>
      <c r="E23" s="19">
        <v>9494</v>
      </c>
      <c r="F23" s="21" t="s">
        <v>138</v>
      </c>
      <c r="G23" s="21" t="s">
        <v>138</v>
      </c>
      <c r="H23" s="21" t="s">
        <v>138</v>
      </c>
      <c r="I23" s="19">
        <v>9607</v>
      </c>
      <c r="J23" s="19">
        <v>7799</v>
      </c>
      <c r="K23" s="19">
        <v>7652</v>
      </c>
      <c r="L23" s="19">
        <v>7505</v>
      </c>
      <c r="M23" s="19">
        <v>10038</v>
      </c>
      <c r="N23" s="19">
        <v>13830</v>
      </c>
      <c r="O23" s="19">
        <v>13597</v>
      </c>
      <c r="P23" s="19">
        <v>13572</v>
      </c>
      <c r="Q23" s="19">
        <v>17807</v>
      </c>
      <c r="R23" s="19">
        <v>15007</v>
      </c>
      <c r="S23" s="19">
        <v>14730</v>
      </c>
      <c r="T23" s="19">
        <v>14451</v>
      </c>
      <c r="U23" s="19">
        <v>16762</v>
      </c>
      <c r="V23" s="19">
        <v>13831</v>
      </c>
      <c r="W23" s="19">
        <v>13634</v>
      </c>
      <c r="X23" s="19">
        <v>13359</v>
      </c>
      <c r="Y23" s="19">
        <v>16697</v>
      </c>
      <c r="Z23" s="19">
        <v>13488</v>
      </c>
      <c r="AA23" s="19">
        <v>13193</v>
      </c>
      <c r="AB23" s="19">
        <v>13012</v>
      </c>
      <c r="AC23" s="19">
        <v>15691</v>
      </c>
      <c r="AD23" s="19">
        <v>12189</v>
      </c>
      <c r="AE23" s="19">
        <v>11968</v>
      </c>
      <c r="AF23" s="19">
        <v>11732</v>
      </c>
      <c r="AG23" s="19">
        <v>14039</v>
      </c>
      <c r="AH23" s="19">
        <v>10424</v>
      </c>
      <c r="AI23" s="19">
        <v>10213</v>
      </c>
      <c r="AJ23" s="19">
        <v>9990</v>
      </c>
      <c r="AK23" s="19">
        <v>13670</v>
      </c>
      <c r="AL23" s="19">
        <v>9699</v>
      </c>
      <c r="AM23" s="19">
        <v>9454</v>
      </c>
      <c r="AN23" s="19">
        <v>9265</v>
      </c>
      <c r="AO23" s="19">
        <v>14095</v>
      </c>
      <c r="AP23" s="19">
        <v>9318</v>
      </c>
      <c r="AQ23" s="20">
        <v>9064</v>
      </c>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row>
    <row r="24" spans="1:115" ht="16.149999999999999" thickBot="1" x14ac:dyDescent="0.55000000000000004">
      <c r="A24" t="s">
        <v>0</v>
      </c>
      <c r="C24" s="18" t="s">
        <v>88</v>
      </c>
      <c r="D24" s="19">
        <v>29056</v>
      </c>
      <c r="E24" s="19">
        <v>19404</v>
      </c>
      <c r="F24" s="19">
        <v>29594</v>
      </c>
      <c r="G24" s="19">
        <v>29938</v>
      </c>
      <c r="H24" s="19">
        <v>29857</v>
      </c>
      <c r="I24" s="19">
        <v>19905</v>
      </c>
      <c r="J24" s="19">
        <v>22850</v>
      </c>
      <c r="K24" s="19">
        <v>23526</v>
      </c>
      <c r="L24" s="19">
        <v>25074</v>
      </c>
      <c r="M24" s="19">
        <v>21209</v>
      </c>
      <c r="N24" s="19">
        <v>23612</v>
      </c>
      <c r="O24" s="19">
        <v>24239</v>
      </c>
      <c r="P24" s="19">
        <v>25056</v>
      </c>
      <c r="Q24" s="19">
        <v>17950</v>
      </c>
      <c r="R24" s="19">
        <v>27272</v>
      </c>
      <c r="S24" s="19">
        <v>27956</v>
      </c>
      <c r="T24" s="19">
        <v>29764</v>
      </c>
      <c r="U24" s="19">
        <v>18105</v>
      </c>
      <c r="V24" s="19">
        <v>21871</v>
      </c>
      <c r="W24" s="19">
        <v>23081</v>
      </c>
      <c r="X24" s="19">
        <v>24084</v>
      </c>
      <c r="Y24" s="19">
        <v>21192</v>
      </c>
      <c r="Z24" s="19">
        <v>30727</v>
      </c>
      <c r="AA24" s="19">
        <v>32647</v>
      </c>
      <c r="AB24" s="19">
        <v>34336</v>
      </c>
      <c r="AC24" s="19">
        <v>28914</v>
      </c>
      <c r="AD24" s="19">
        <v>38550</v>
      </c>
      <c r="AE24" s="19">
        <v>38907</v>
      </c>
      <c r="AF24" s="19">
        <v>38475</v>
      </c>
      <c r="AG24" s="19">
        <v>32822</v>
      </c>
      <c r="AH24" s="19">
        <v>39970</v>
      </c>
      <c r="AI24" s="19">
        <v>40594</v>
      </c>
      <c r="AJ24" s="19">
        <v>40688</v>
      </c>
      <c r="AK24" s="19">
        <v>35665</v>
      </c>
      <c r="AL24" s="19">
        <v>49438</v>
      </c>
      <c r="AM24" s="19">
        <v>47345</v>
      </c>
      <c r="AN24" s="19">
        <v>47797</v>
      </c>
      <c r="AO24" s="19">
        <v>36885</v>
      </c>
      <c r="AP24" s="19">
        <v>43421</v>
      </c>
      <c r="AQ24" s="20">
        <v>43540</v>
      </c>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row>
    <row r="25" spans="1:115" ht="16.149999999999999" thickBot="1" x14ac:dyDescent="0.55000000000000004">
      <c r="A25" t="s">
        <v>0</v>
      </c>
      <c r="C25" s="30" t="s">
        <v>77</v>
      </c>
      <c r="D25" s="31">
        <v>517363</v>
      </c>
      <c r="E25" s="31">
        <v>525867</v>
      </c>
      <c r="F25" s="31">
        <v>531076</v>
      </c>
      <c r="G25" s="31">
        <v>540774</v>
      </c>
      <c r="H25" s="31">
        <v>545468</v>
      </c>
      <c r="I25" s="31">
        <v>552257</v>
      </c>
      <c r="J25" s="31">
        <v>586315</v>
      </c>
      <c r="K25" s="31">
        <v>592816</v>
      </c>
      <c r="L25" s="31">
        <v>604038</v>
      </c>
      <c r="M25" s="31">
        <v>620854</v>
      </c>
      <c r="N25" s="31">
        <v>654451</v>
      </c>
      <c r="O25" s="31">
        <v>665590</v>
      </c>
      <c r="P25" s="31">
        <v>681554</v>
      </c>
      <c r="Q25" s="31">
        <v>702095</v>
      </c>
      <c r="R25" s="31">
        <v>702651</v>
      </c>
      <c r="S25" s="31">
        <v>711932</v>
      </c>
      <c r="T25" s="31">
        <v>736459</v>
      </c>
      <c r="U25" s="31">
        <v>707794</v>
      </c>
      <c r="V25" s="31">
        <v>738724</v>
      </c>
      <c r="W25" s="31">
        <v>760108</v>
      </c>
      <c r="X25" s="31">
        <v>788482</v>
      </c>
      <c r="Y25" s="31">
        <v>817729</v>
      </c>
      <c r="Z25" s="31">
        <v>760448</v>
      </c>
      <c r="AA25" s="31">
        <v>788133</v>
      </c>
      <c r="AB25" s="31">
        <v>829946</v>
      </c>
      <c r="AC25" s="31">
        <v>873729</v>
      </c>
      <c r="AD25" s="31">
        <v>884393</v>
      </c>
      <c r="AE25" s="31">
        <v>912493</v>
      </c>
      <c r="AF25" s="31">
        <v>920758</v>
      </c>
      <c r="AG25" s="31">
        <v>958784</v>
      </c>
      <c r="AH25" s="31">
        <v>969506</v>
      </c>
      <c r="AI25" s="31">
        <v>909860</v>
      </c>
      <c r="AJ25" s="31">
        <v>902296</v>
      </c>
      <c r="AK25" s="31">
        <v>948465</v>
      </c>
      <c r="AL25" s="31">
        <v>997072</v>
      </c>
      <c r="AM25" s="31">
        <v>1041573</v>
      </c>
      <c r="AN25" s="31">
        <v>1019933</v>
      </c>
      <c r="AO25" s="31">
        <v>1069978</v>
      </c>
      <c r="AP25" s="31">
        <v>1070035</v>
      </c>
      <c r="AQ25" s="32">
        <v>1108860</v>
      </c>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row>
    <row r="26" spans="1:115" ht="16.5" thickTop="1" thickBot="1" x14ac:dyDescent="0.55000000000000004">
      <c r="A26" t="s">
        <v>0</v>
      </c>
      <c r="C26" s="18" t="s">
        <v>78</v>
      </c>
      <c r="D26" s="19">
        <v>38392</v>
      </c>
      <c r="E26" s="19">
        <v>29005</v>
      </c>
      <c r="F26" s="19">
        <v>38215</v>
      </c>
      <c r="G26" s="19">
        <v>39723</v>
      </c>
      <c r="H26" s="19">
        <v>39520</v>
      </c>
      <c r="I26" s="19">
        <v>29636</v>
      </c>
      <c r="J26" s="19">
        <v>30966</v>
      </c>
      <c r="K26" s="19">
        <v>31866</v>
      </c>
      <c r="L26" s="19">
        <v>33818</v>
      </c>
      <c r="M26" s="19">
        <v>33453</v>
      </c>
      <c r="N26" s="19">
        <v>31502</v>
      </c>
      <c r="O26" s="19">
        <v>32158</v>
      </c>
      <c r="P26" s="19">
        <v>33272</v>
      </c>
      <c r="Q26" s="19">
        <v>35821</v>
      </c>
      <c r="R26" s="19">
        <v>36463</v>
      </c>
      <c r="S26" s="19">
        <v>37277</v>
      </c>
      <c r="T26" s="19">
        <v>38367</v>
      </c>
      <c r="U26" s="19">
        <v>37075</v>
      </c>
      <c r="V26" s="19">
        <v>33698</v>
      </c>
      <c r="W26" s="19">
        <v>34534</v>
      </c>
      <c r="X26" s="19">
        <v>35241</v>
      </c>
      <c r="Y26" s="19">
        <v>36361</v>
      </c>
      <c r="Z26" s="19">
        <v>39428</v>
      </c>
      <c r="AA26" s="19">
        <v>40494</v>
      </c>
      <c r="AB26" s="19">
        <v>43917</v>
      </c>
      <c r="AC26" s="19">
        <v>39978</v>
      </c>
      <c r="AD26" s="19">
        <v>43588</v>
      </c>
      <c r="AE26" s="19">
        <v>45403</v>
      </c>
      <c r="AF26" s="19">
        <v>47002</v>
      </c>
      <c r="AG26" s="19">
        <v>40705</v>
      </c>
      <c r="AH26" s="19">
        <v>45551</v>
      </c>
      <c r="AI26" s="19">
        <v>46963</v>
      </c>
      <c r="AJ26" s="19">
        <v>47710</v>
      </c>
      <c r="AK26" s="19">
        <v>44635</v>
      </c>
      <c r="AL26" s="19">
        <v>52238</v>
      </c>
      <c r="AM26" s="19">
        <v>51924</v>
      </c>
      <c r="AN26" s="19">
        <v>54879</v>
      </c>
      <c r="AO26" s="19">
        <v>49351</v>
      </c>
      <c r="AP26" s="19">
        <v>51937</v>
      </c>
      <c r="AQ26" s="20">
        <v>53316</v>
      </c>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row>
    <row r="27" spans="1:115" ht="16.149999999999999" thickBot="1" x14ac:dyDescent="0.55000000000000004">
      <c r="A27" t="s">
        <v>0</v>
      </c>
      <c r="C27" s="18" t="s">
        <v>146</v>
      </c>
      <c r="D27" s="21">
        <v>817</v>
      </c>
      <c r="E27" s="21">
        <v>839</v>
      </c>
      <c r="F27" s="19">
        <v>1918</v>
      </c>
      <c r="G27" s="19">
        <v>2102</v>
      </c>
      <c r="H27" s="19">
        <v>1909</v>
      </c>
      <c r="I27" s="19">
        <v>1989</v>
      </c>
      <c r="J27" s="19">
        <v>2565</v>
      </c>
      <c r="K27" s="19">
        <v>2172</v>
      </c>
      <c r="L27" s="19">
        <v>2019</v>
      </c>
      <c r="M27" s="19">
        <v>3963</v>
      </c>
      <c r="N27" s="19">
        <v>2135</v>
      </c>
      <c r="O27" s="19">
        <v>2013</v>
      </c>
      <c r="P27" s="19">
        <v>1819</v>
      </c>
      <c r="Q27" s="19">
        <v>6320</v>
      </c>
      <c r="R27" s="19">
        <v>4408</v>
      </c>
      <c r="S27" s="19">
        <v>5219</v>
      </c>
      <c r="T27" s="19">
        <v>3517</v>
      </c>
      <c r="U27" s="19">
        <v>4373</v>
      </c>
      <c r="V27" s="19">
        <v>3910</v>
      </c>
      <c r="W27" s="19">
        <v>4261</v>
      </c>
      <c r="X27" s="19">
        <v>4499</v>
      </c>
      <c r="Y27" s="19">
        <v>4686</v>
      </c>
      <c r="Z27" s="19">
        <v>3555</v>
      </c>
      <c r="AA27" s="19">
        <v>3158</v>
      </c>
      <c r="AB27" s="19">
        <v>3360</v>
      </c>
      <c r="AC27" s="19">
        <v>3348</v>
      </c>
      <c r="AD27" s="19">
        <v>7572</v>
      </c>
      <c r="AE27" s="19">
        <v>2922</v>
      </c>
      <c r="AF27" s="19">
        <v>2265</v>
      </c>
      <c r="AG27" s="19">
        <v>2351</v>
      </c>
      <c r="AH27" s="19">
        <v>2155</v>
      </c>
      <c r="AI27" s="19">
        <v>2241</v>
      </c>
      <c r="AJ27" s="19">
        <v>1815</v>
      </c>
      <c r="AK27" s="19">
        <v>2429</v>
      </c>
      <c r="AL27" s="19">
        <v>3517</v>
      </c>
      <c r="AM27" s="19">
        <v>3066</v>
      </c>
      <c r="AN27" s="19">
        <v>2524</v>
      </c>
      <c r="AO27" s="19">
        <v>5335</v>
      </c>
      <c r="AP27" s="19">
        <v>2658</v>
      </c>
      <c r="AQ27" s="20">
        <v>2254</v>
      </c>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row>
    <row r="28" spans="1:115" ht="16.149999999999999" thickBot="1" x14ac:dyDescent="0.55000000000000004">
      <c r="A28" t="s">
        <v>0</v>
      </c>
      <c r="C28" s="18" t="s">
        <v>147</v>
      </c>
      <c r="D28" s="21" t="s">
        <v>138</v>
      </c>
      <c r="E28" s="21" t="s">
        <v>138</v>
      </c>
      <c r="F28" s="21" t="s">
        <v>138</v>
      </c>
      <c r="G28" s="21" t="s">
        <v>138</v>
      </c>
      <c r="H28" s="21" t="s">
        <v>138</v>
      </c>
      <c r="I28" s="21" t="s">
        <v>138</v>
      </c>
      <c r="J28" s="21" t="s">
        <v>138</v>
      </c>
      <c r="K28" s="21" t="s">
        <v>138</v>
      </c>
      <c r="L28" s="21" t="s">
        <v>138</v>
      </c>
      <c r="M28" s="21" t="s">
        <v>138</v>
      </c>
      <c r="N28" s="21" t="s">
        <v>138</v>
      </c>
      <c r="O28" s="21" t="s">
        <v>138</v>
      </c>
      <c r="P28" s="21" t="s">
        <v>138</v>
      </c>
      <c r="Q28" s="21" t="s">
        <v>138</v>
      </c>
      <c r="R28" s="21" t="s">
        <v>138</v>
      </c>
      <c r="S28" s="21" t="s">
        <v>138</v>
      </c>
      <c r="T28" s="21" t="s">
        <v>138</v>
      </c>
      <c r="U28" s="21" t="s">
        <v>138</v>
      </c>
      <c r="V28" s="21" t="s">
        <v>138</v>
      </c>
      <c r="W28" s="21" t="s">
        <v>138</v>
      </c>
      <c r="X28" s="21" t="s">
        <v>138</v>
      </c>
      <c r="Y28" s="21" t="s">
        <v>138</v>
      </c>
      <c r="Z28" s="21" t="s">
        <v>138</v>
      </c>
      <c r="AA28" s="21" t="s">
        <v>138</v>
      </c>
      <c r="AB28" s="21" t="s">
        <v>138</v>
      </c>
      <c r="AC28" s="21" t="s">
        <v>138</v>
      </c>
      <c r="AD28" s="21" t="s">
        <v>138</v>
      </c>
      <c r="AE28" s="21" t="s">
        <v>138</v>
      </c>
      <c r="AF28" s="21" t="s">
        <v>138</v>
      </c>
      <c r="AG28" s="21" t="s">
        <v>138</v>
      </c>
      <c r="AH28" s="21" t="s">
        <v>138</v>
      </c>
      <c r="AI28" s="21" t="s">
        <v>138</v>
      </c>
      <c r="AJ28" s="21" t="s">
        <v>138</v>
      </c>
      <c r="AK28" s="21" t="s">
        <v>138</v>
      </c>
      <c r="AL28" s="21" t="s">
        <v>138</v>
      </c>
      <c r="AM28" s="21" t="s">
        <v>138</v>
      </c>
      <c r="AN28" s="21" t="s">
        <v>138</v>
      </c>
      <c r="AO28" s="19">
        <v>13859</v>
      </c>
      <c r="AP28" s="21" t="s">
        <v>138</v>
      </c>
      <c r="AQ28" s="27" t="s">
        <v>138</v>
      </c>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row>
    <row r="29" spans="1:115" ht="16.149999999999999" thickBot="1" x14ac:dyDescent="0.55000000000000004">
      <c r="A29" t="s">
        <v>0</v>
      </c>
      <c r="C29" s="18" t="s">
        <v>148</v>
      </c>
      <c r="D29" s="21" t="s">
        <v>138</v>
      </c>
      <c r="E29" s="21" t="s">
        <v>138</v>
      </c>
      <c r="F29" s="21" t="s">
        <v>138</v>
      </c>
      <c r="G29" s="21" t="s">
        <v>138</v>
      </c>
      <c r="H29" s="21" t="s">
        <v>138</v>
      </c>
      <c r="I29" s="21" t="s">
        <v>138</v>
      </c>
      <c r="J29" s="21" t="s">
        <v>138</v>
      </c>
      <c r="K29" s="21" t="s">
        <v>138</v>
      </c>
      <c r="L29" s="21" t="s">
        <v>138</v>
      </c>
      <c r="M29" s="21" t="s">
        <v>138</v>
      </c>
      <c r="N29" s="21" t="s">
        <v>138</v>
      </c>
      <c r="O29" s="21" t="s">
        <v>138</v>
      </c>
      <c r="P29" s="21" t="s">
        <v>138</v>
      </c>
      <c r="Q29" s="21" t="s">
        <v>138</v>
      </c>
      <c r="R29" s="21" t="s">
        <v>138</v>
      </c>
      <c r="S29" s="21" t="s">
        <v>138</v>
      </c>
      <c r="T29" s="21" t="s">
        <v>138</v>
      </c>
      <c r="U29" s="21" t="s">
        <v>138</v>
      </c>
      <c r="V29" s="21" t="s">
        <v>138</v>
      </c>
      <c r="W29" s="21" t="s">
        <v>138</v>
      </c>
      <c r="X29" s="21" t="s">
        <v>138</v>
      </c>
      <c r="Y29" s="19">
        <v>1374</v>
      </c>
      <c r="Z29" s="21" t="s">
        <v>138</v>
      </c>
      <c r="AA29" s="21" t="s">
        <v>138</v>
      </c>
      <c r="AB29" s="21" t="s">
        <v>138</v>
      </c>
      <c r="AC29" s="19">
        <v>1342</v>
      </c>
      <c r="AD29" s="21" t="s">
        <v>138</v>
      </c>
      <c r="AE29" s="21" t="s">
        <v>138</v>
      </c>
      <c r="AF29" s="21" t="s">
        <v>138</v>
      </c>
      <c r="AG29" s="19">
        <v>1238</v>
      </c>
      <c r="AH29" s="21" t="s">
        <v>138</v>
      </c>
      <c r="AI29" s="21" t="s">
        <v>138</v>
      </c>
      <c r="AJ29" s="21" t="s">
        <v>138</v>
      </c>
      <c r="AK29" s="19">
        <v>1283</v>
      </c>
      <c r="AL29" s="21" t="s">
        <v>138</v>
      </c>
      <c r="AM29" s="21" t="s">
        <v>138</v>
      </c>
      <c r="AN29" s="21" t="s">
        <v>138</v>
      </c>
      <c r="AO29" s="19">
        <v>1422</v>
      </c>
      <c r="AP29" s="21" t="s">
        <v>138</v>
      </c>
      <c r="AQ29" s="27" t="s">
        <v>138</v>
      </c>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row>
    <row r="30" spans="1:115" ht="16.149999999999999" thickBot="1" x14ac:dyDescent="0.55000000000000004">
      <c r="A30" t="s">
        <v>0</v>
      </c>
      <c r="C30" s="18" t="s">
        <v>149</v>
      </c>
      <c r="D30" s="19">
        <v>61106</v>
      </c>
      <c r="E30" s="21">
        <v>-701</v>
      </c>
      <c r="F30" s="19">
        <v>61609</v>
      </c>
      <c r="G30" s="19">
        <v>62678</v>
      </c>
      <c r="H30" s="19">
        <v>62266</v>
      </c>
      <c r="I30" s="21">
        <v>-73</v>
      </c>
      <c r="J30" s="19">
        <v>70963</v>
      </c>
      <c r="K30" s="19">
        <v>72180</v>
      </c>
      <c r="L30" s="19">
        <v>73570</v>
      </c>
      <c r="M30" s="21">
        <v>985</v>
      </c>
      <c r="N30" s="19">
        <v>82132</v>
      </c>
      <c r="O30" s="19">
        <v>84314</v>
      </c>
      <c r="P30" s="19">
        <v>86559</v>
      </c>
      <c r="Q30" s="21">
        <v>425</v>
      </c>
      <c r="R30" s="19">
        <v>55718</v>
      </c>
      <c r="S30" s="19">
        <v>56514</v>
      </c>
      <c r="T30" s="19">
        <v>59340</v>
      </c>
      <c r="U30" s="21">
        <v>872</v>
      </c>
      <c r="V30" s="19">
        <v>56852</v>
      </c>
      <c r="W30" s="19">
        <v>59622</v>
      </c>
      <c r="X30" s="19">
        <v>60389</v>
      </c>
      <c r="Y30" s="21">
        <v>976</v>
      </c>
      <c r="Z30" s="19">
        <v>52571</v>
      </c>
      <c r="AA30" s="19">
        <v>61270</v>
      </c>
      <c r="AB30" s="19">
        <v>67340</v>
      </c>
      <c r="AC30" s="21">
        <v>837</v>
      </c>
      <c r="AD30" s="19">
        <v>76392</v>
      </c>
      <c r="AE30" s="19">
        <v>81577</v>
      </c>
      <c r="AF30" s="19">
        <v>82248</v>
      </c>
      <c r="AG30" s="21">
        <v>564</v>
      </c>
      <c r="AH30" s="19">
        <v>91114</v>
      </c>
      <c r="AI30" s="19">
        <v>77268</v>
      </c>
      <c r="AJ30" s="19">
        <v>74155</v>
      </c>
      <c r="AK30" s="21">
        <v>951</v>
      </c>
      <c r="AL30" s="19">
        <v>86206</v>
      </c>
      <c r="AM30" s="19">
        <v>93011</v>
      </c>
      <c r="AN30" s="19">
        <v>85793</v>
      </c>
      <c r="AO30" s="21">
        <v>665</v>
      </c>
      <c r="AP30" s="19">
        <v>95651</v>
      </c>
      <c r="AQ30" s="20">
        <v>101414</v>
      </c>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row>
    <row r="31" spans="1:115" ht="16.149999999999999" thickBot="1" x14ac:dyDescent="0.55000000000000004">
      <c r="A31" t="s">
        <v>0</v>
      </c>
      <c r="C31" s="18" t="s">
        <v>90</v>
      </c>
      <c r="D31" s="21">
        <v>146</v>
      </c>
      <c r="E31" s="21">
        <v>230</v>
      </c>
      <c r="F31" s="21">
        <v>237</v>
      </c>
      <c r="G31" s="21">
        <v>227</v>
      </c>
      <c r="H31" s="21">
        <v>257</v>
      </c>
      <c r="I31" s="21">
        <v>237</v>
      </c>
      <c r="J31" s="21">
        <v>267</v>
      </c>
      <c r="K31" s="21">
        <v>199</v>
      </c>
      <c r="L31" s="21">
        <v>198</v>
      </c>
      <c r="M31" s="21">
        <v>145</v>
      </c>
      <c r="N31" s="21">
        <v>156</v>
      </c>
      <c r="O31" s="21">
        <v>139</v>
      </c>
      <c r="P31" s="21">
        <v>131</v>
      </c>
      <c r="Q31" s="19">
        <v>2254</v>
      </c>
      <c r="R31" s="21">
        <v>105</v>
      </c>
      <c r="S31" s="21">
        <v>93</v>
      </c>
      <c r="T31" s="21">
        <v>80</v>
      </c>
      <c r="U31" s="19">
        <v>2563</v>
      </c>
      <c r="V31" s="19">
        <v>1781</v>
      </c>
      <c r="W31" s="19">
        <v>1590</v>
      </c>
      <c r="X31" s="19">
        <v>1332</v>
      </c>
      <c r="Y31" s="19">
        <v>1044</v>
      </c>
      <c r="Z31" s="19">
        <v>2547</v>
      </c>
      <c r="AA31" s="19">
        <v>1736</v>
      </c>
      <c r="AB31" s="19">
        <v>8451</v>
      </c>
      <c r="AC31" s="21">
        <v>121</v>
      </c>
      <c r="AD31" s="21">
        <v>682</v>
      </c>
      <c r="AE31" s="21">
        <v>496</v>
      </c>
      <c r="AF31" s="21">
        <v>416</v>
      </c>
      <c r="AG31" s="21">
        <v>376</v>
      </c>
      <c r="AH31" s="21">
        <v>454</v>
      </c>
      <c r="AI31" s="21">
        <v>617</v>
      </c>
      <c r="AJ31" s="21">
        <v>261</v>
      </c>
      <c r="AK31" s="21">
        <v>242</v>
      </c>
      <c r="AL31" s="21">
        <v>287</v>
      </c>
      <c r="AM31" s="21">
        <v>309</v>
      </c>
      <c r="AN31" s="21">
        <v>198</v>
      </c>
      <c r="AO31" s="21">
        <v>213</v>
      </c>
      <c r="AP31" s="21">
        <v>295</v>
      </c>
      <c r="AQ31" s="27">
        <v>281</v>
      </c>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row>
    <row r="32" spans="1:115" ht="16.149999999999999" thickBot="1" x14ac:dyDescent="0.55000000000000004">
      <c r="A32" t="s">
        <v>0</v>
      </c>
      <c r="C32" s="22" t="s">
        <v>89</v>
      </c>
      <c r="D32" s="28">
        <v>106529</v>
      </c>
      <c r="E32" s="28">
        <v>35504</v>
      </c>
      <c r="F32" s="28">
        <v>106831</v>
      </c>
      <c r="G32" s="28">
        <v>110066</v>
      </c>
      <c r="H32" s="28">
        <v>110346</v>
      </c>
      <c r="I32" s="28">
        <v>37023</v>
      </c>
      <c r="J32" s="28">
        <v>110983</v>
      </c>
      <c r="K32" s="28">
        <v>112591</v>
      </c>
      <c r="L32" s="28">
        <v>115194</v>
      </c>
      <c r="M32" s="28">
        <v>42880</v>
      </c>
      <c r="N32" s="28">
        <v>119820</v>
      </c>
      <c r="O32" s="28">
        <v>122628</v>
      </c>
      <c r="P32" s="28">
        <v>125656</v>
      </c>
      <c r="Q32" s="28">
        <v>44820</v>
      </c>
      <c r="R32" s="28">
        <v>100638</v>
      </c>
      <c r="S32" s="28">
        <v>102771</v>
      </c>
      <c r="T32" s="28">
        <v>104925</v>
      </c>
      <c r="U32" s="28">
        <v>44883</v>
      </c>
      <c r="V32" s="28">
        <v>96241</v>
      </c>
      <c r="W32" s="28">
        <v>100007</v>
      </c>
      <c r="X32" s="28">
        <v>101461</v>
      </c>
      <c r="Y32" s="28">
        <v>44441</v>
      </c>
      <c r="Z32" s="28">
        <v>98101</v>
      </c>
      <c r="AA32" s="28">
        <v>106658</v>
      </c>
      <c r="AB32" s="28">
        <v>123068</v>
      </c>
      <c r="AC32" s="28">
        <v>45626</v>
      </c>
      <c r="AD32" s="28">
        <v>128234</v>
      </c>
      <c r="AE32" s="28">
        <v>130398</v>
      </c>
      <c r="AF32" s="28">
        <v>131931</v>
      </c>
      <c r="AG32" s="28">
        <v>45234</v>
      </c>
      <c r="AH32" s="28">
        <v>139274</v>
      </c>
      <c r="AI32" s="28">
        <v>127089</v>
      </c>
      <c r="AJ32" s="28">
        <v>123941</v>
      </c>
      <c r="AK32" s="28">
        <v>49540</v>
      </c>
      <c r="AL32" s="28">
        <v>142248</v>
      </c>
      <c r="AM32" s="28">
        <v>148310</v>
      </c>
      <c r="AN32" s="28">
        <v>143394</v>
      </c>
      <c r="AO32" s="28">
        <v>70845</v>
      </c>
      <c r="AP32" s="28">
        <v>150541</v>
      </c>
      <c r="AQ32" s="29">
        <v>157265</v>
      </c>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row>
    <row r="33" spans="1:115" ht="16.149999999999999" thickBot="1" x14ac:dyDescent="0.55000000000000004">
      <c r="A33" t="s">
        <v>0</v>
      </c>
      <c r="C33" s="18" t="s">
        <v>91</v>
      </c>
      <c r="D33" s="19">
        <v>61205</v>
      </c>
      <c r="E33" s="19">
        <v>66321</v>
      </c>
      <c r="F33" s="19">
        <v>69215</v>
      </c>
      <c r="G33" s="19">
        <v>69913</v>
      </c>
      <c r="H33" s="19">
        <v>70519</v>
      </c>
      <c r="I33" s="19">
        <v>70349</v>
      </c>
      <c r="J33" s="19">
        <v>83618</v>
      </c>
      <c r="K33" s="19">
        <v>83990</v>
      </c>
      <c r="L33" s="19">
        <v>84306</v>
      </c>
      <c r="M33" s="19">
        <v>82297</v>
      </c>
      <c r="N33" s="19">
        <v>86206</v>
      </c>
      <c r="O33" s="19">
        <v>86469</v>
      </c>
      <c r="P33" s="19">
        <v>86590</v>
      </c>
      <c r="Q33" s="19">
        <v>96267</v>
      </c>
      <c r="R33" s="19">
        <v>83922</v>
      </c>
      <c r="S33" s="19">
        <v>82603</v>
      </c>
      <c r="T33" s="19">
        <v>83353</v>
      </c>
      <c r="U33" s="19">
        <v>93117</v>
      </c>
      <c r="V33" s="19">
        <v>93283</v>
      </c>
      <c r="W33" s="19">
        <v>95646</v>
      </c>
      <c r="X33" s="19">
        <v>97695</v>
      </c>
      <c r="Y33" s="19">
        <v>98682</v>
      </c>
      <c r="Z33" s="19">
        <v>100678</v>
      </c>
      <c r="AA33" s="19">
        <v>103531</v>
      </c>
      <c r="AB33" s="19">
        <v>104331</v>
      </c>
      <c r="AC33" s="19">
        <v>113547</v>
      </c>
      <c r="AD33" s="19">
        <v>111043</v>
      </c>
      <c r="AE33" s="19">
        <v>112301</v>
      </c>
      <c r="AF33" s="19">
        <v>112700</v>
      </c>
      <c r="AG33" s="19">
        <v>111911</v>
      </c>
      <c r="AH33" s="19">
        <v>117506</v>
      </c>
      <c r="AI33" s="19">
        <v>116840</v>
      </c>
      <c r="AJ33" s="19">
        <v>114681</v>
      </c>
      <c r="AK33" s="19">
        <v>120315</v>
      </c>
      <c r="AL33" s="19">
        <v>120107</v>
      </c>
      <c r="AM33" s="19">
        <v>122281</v>
      </c>
      <c r="AN33" s="19">
        <v>122257</v>
      </c>
      <c r="AO33" s="19">
        <v>109077</v>
      </c>
      <c r="AP33" s="19">
        <v>120096</v>
      </c>
      <c r="AQ33" s="20">
        <v>121374</v>
      </c>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row>
    <row r="34" spans="1:115" ht="16.149999999999999" thickBot="1" x14ac:dyDescent="0.55000000000000004">
      <c r="A34" t="s">
        <v>0</v>
      </c>
      <c r="C34" s="18" t="s">
        <v>150</v>
      </c>
      <c r="D34" s="21" t="s">
        <v>138</v>
      </c>
      <c r="E34" s="21" t="s">
        <v>138</v>
      </c>
      <c r="F34" s="21" t="s">
        <v>138</v>
      </c>
      <c r="G34" s="21" t="s">
        <v>138</v>
      </c>
      <c r="H34" s="21" t="s">
        <v>138</v>
      </c>
      <c r="I34" s="21" t="s">
        <v>138</v>
      </c>
      <c r="J34" s="21" t="s">
        <v>138</v>
      </c>
      <c r="K34" s="21" t="s">
        <v>138</v>
      </c>
      <c r="L34" s="21" t="s">
        <v>138</v>
      </c>
      <c r="M34" s="21" t="s">
        <v>138</v>
      </c>
      <c r="N34" s="21" t="s">
        <v>138</v>
      </c>
      <c r="O34" s="21" t="s">
        <v>138</v>
      </c>
      <c r="P34" s="21" t="s">
        <v>138</v>
      </c>
      <c r="Q34" s="21" t="s">
        <v>138</v>
      </c>
      <c r="R34" s="21" t="s">
        <v>138</v>
      </c>
      <c r="S34" s="21" t="s">
        <v>138</v>
      </c>
      <c r="T34" s="21" t="s">
        <v>138</v>
      </c>
      <c r="U34" s="21" t="s">
        <v>138</v>
      </c>
      <c r="V34" s="19">
        <v>6010</v>
      </c>
      <c r="W34" s="19">
        <v>5934</v>
      </c>
      <c r="X34" s="19">
        <v>5852</v>
      </c>
      <c r="Y34" s="19">
        <v>4508</v>
      </c>
      <c r="Z34" s="21" t="s">
        <v>138</v>
      </c>
      <c r="AA34" s="21" t="s">
        <v>138</v>
      </c>
      <c r="AB34" s="21" t="s">
        <v>138</v>
      </c>
      <c r="AC34" s="19">
        <v>4127</v>
      </c>
      <c r="AD34" s="21" t="s">
        <v>138</v>
      </c>
      <c r="AE34" s="21" t="s">
        <v>138</v>
      </c>
      <c r="AF34" s="21" t="s">
        <v>138</v>
      </c>
      <c r="AG34" s="19">
        <v>3753</v>
      </c>
      <c r="AH34" s="21" t="s">
        <v>138</v>
      </c>
      <c r="AI34" s="21" t="s">
        <v>138</v>
      </c>
      <c r="AJ34" s="21" t="s">
        <v>138</v>
      </c>
      <c r="AK34" s="19">
        <v>3656</v>
      </c>
      <c r="AL34" s="21" t="s">
        <v>138</v>
      </c>
      <c r="AM34" s="21" t="s">
        <v>138</v>
      </c>
      <c r="AN34" s="21" t="s">
        <v>138</v>
      </c>
      <c r="AO34" s="19">
        <v>3877</v>
      </c>
      <c r="AP34" s="21" t="s">
        <v>138</v>
      </c>
      <c r="AQ34" s="27" t="s">
        <v>138</v>
      </c>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row>
    <row r="35" spans="1:115" ht="16.149999999999999" thickBot="1" x14ac:dyDescent="0.55000000000000004">
      <c r="A35" t="s">
        <v>0</v>
      </c>
      <c r="C35" s="18" t="s">
        <v>151</v>
      </c>
      <c r="D35" s="19">
        <v>12703</v>
      </c>
      <c r="E35" s="19">
        <v>11944</v>
      </c>
      <c r="F35" s="19">
        <v>13531</v>
      </c>
      <c r="G35" s="19">
        <v>13268</v>
      </c>
      <c r="H35" s="19">
        <v>14254</v>
      </c>
      <c r="I35" s="19">
        <v>13311</v>
      </c>
      <c r="J35" s="19">
        <v>14832</v>
      </c>
      <c r="K35" s="19">
        <v>14768</v>
      </c>
      <c r="L35" s="19">
        <v>15223</v>
      </c>
      <c r="M35" s="19">
        <v>14245</v>
      </c>
      <c r="N35" s="19">
        <v>16106</v>
      </c>
      <c r="O35" s="19">
        <v>16129</v>
      </c>
      <c r="P35" s="19">
        <v>16552</v>
      </c>
      <c r="Q35" s="19">
        <v>16040</v>
      </c>
      <c r="R35" s="19">
        <v>18448</v>
      </c>
      <c r="S35" s="19">
        <v>18292</v>
      </c>
      <c r="T35" s="19">
        <v>19011</v>
      </c>
      <c r="U35" s="19">
        <v>18093</v>
      </c>
      <c r="V35" s="19">
        <v>20172</v>
      </c>
      <c r="W35" s="19">
        <v>20113</v>
      </c>
      <c r="X35" s="19">
        <v>20764</v>
      </c>
      <c r="Y35" s="19">
        <v>19782</v>
      </c>
      <c r="Z35" s="19">
        <v>21718</v>
      </c>
      <c r="AA35" s="19">
        <v>20992</v>
      </c>
      <c r="AB35" s="19">
        <v>22018</v>
      </c>
      <c r="AC35" s="19">
        <v>21395</v>
      </c>
      <c r="AD35" s="19">
        <v>23756</v>
      </c>
      <c r="AE35" s="19">
        <v>23732</v>
      </c>
      <c r="AF35" s="19">
        <v>25239</v>
      </c>
      <c r="AG35" s="19">
        <v>23512</v>
      </c>
      <c r="AH35" s="19">
        <v>25368</v>
      </c>
      <c r="AI35" s="19">
        <v>25727</v>
      </c>
      <c r="AJ35" s="19">
        <v>26878</v>
      </c>
      <c r="AK35" s="19">
        <v>28657</v>
      </c>
      <c r="AL35" s="19">
        <v>30359</v>
      </c>
      <c r="AM35" s="19">
        <v>31173</v>
      </c>
      <c r="AN35" s="19">
        <v>31914</v>
      </c>
      <c r="AO35" s="19">
        <v>30507</v>
      </c>
      <c r="AP35" s="19">
        <v>31975</v>
      </c>
      <c r="AQ35" s="20">
        <v>32185</v>
      </c>
      <c r="AR35" s="11"/>
      <c r="AS35" s="11"/>
      <c r="AT35" s="11"/>
      <c r="AU35" s="11"/>
      <c r="AV35" s="11"/>
      <c r="AW35" s="11"/>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row>
    <row r="36" spans="1:115" ht="16.149999999999999" thickBot="1" x14ac:dyDescent="0.55000000000000004">
      <c r="A36" t="s">
        <v>0</v>
      </c>
      <c r="C36" s="18" t="s">
        <v>152</v>
      </c>
      <c r="D36" s="21" t="s">
        <v>138</v>
      </c>
      <c r="E36" s="19">
        <v>61936</v>
      </c>
      <c r="F36" s="21" t="s">
        <v>138</v>
      </c>
      <c r="G36" s="21" t="s">
        <v>138</v>
      </c>
      <c r="H36" s="21" t="s">
        <v>138</v>
      </c>
      <c r="I36" s="19">
        <v>63199</v>
      </c>
      <c r="J36" s="21" t="s">
        <v>138</v>
      </c>
      <c r="K36" s="21" t="s">
        <v>138</v>
      </c>
      <c r="L36" s="21" t="s">
        <v>138</v>
      </c>
      <c r="M36" s="19">
        <v>76457</v>
      </c>
      <c r="N36" s="21" t="s">
        <v>138</v>
      </c>
      <c r="O36" s="21" t="s">
        <v>138</v>
      </c>
      <c r="P36" s="21" t="s">
        <v>138</v>
      </c>
      <c r="Q36" s="19">
        <v>56182</v>
      </c>
      <c r="R36" s="21" t="s">
        <v>138</v>
      </c>
      <c r="S36" s="21" t="s">
        <v>138</v>
      </c>
      <c r="T36" s="21" t="s">
        <v>138</v>
      </c>
      <c r="U36" s="19">
        <v>50503</v>
      </c>
      <c r="V36" s="21" t="s">
        <v>138</v>
      </c>
      <c r="W36" s="21" t="s">
        <v>138</v>
      </c>
      <c r="X36" s="21" t="s">
        <v>138</v>
      </c>
      <c r="Y36" s="19">
        <v>65823</v>
      </c>
      <c r="Z36" s="21" t="s">
        <v>138</v>
      </c>
      <c r="AA36" s="21" t="s">
        <v>138</v>
      </c>
      <c r="AB36" s="21" t="s">
        <v>138</v>
      </c>
      <c r="AC36" s="19">
        <v>73261</v>
      </c>
      <c r="AD36" s="21" t="s">
        <v>138</v>
      </c>
      <c r="AE36" s="21" t="s">
        <v>138</v>
      </c>
      <c r="AF36" s="21" t="s">
        <v>138</v>
      </c>
      <c r="AG36" s="19">
        <v>89679</v>
      </c>
      <c r="AH36" s="21" t="s">
        <v>138</v>
      </c>
      <c r="AI36" s="21" t="s">
        <v>138</v>
      </c>
      <c r="AJ36" s="21" t="s">
        <v>138</v>
      </c>
      <c r="AK36" s="19">
        <v>76417</v>
      </c>
      <c r="AL36" s="21" t="s">
        <v>138</v>
      </c>
      <c r="AM36" s="21" t="s">
        <v>138</v>
      </c>
      <c r="AN36" s="21" t="s">
        <v>138</v>
      </c>
      <c r="AO36" s="19">
        <v>92344</v>
      </c>
      <c r="AP36" s="21" t="s">
        <v>138</v>
      </c>
      <c r="AQ36" s="27" t="s">
        <v>138</v>
      </c>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row>
    <row r="37" spans="1:115" ht="16.149999999999999" thickBot="1" x14ac:dyDescent="0.55000000000000004">
      <c r="A37" t="s">
        <v>0</v>
      </c>
      <c r="C37" s="18" t="s">
        <v>92</v>
      </c>
      <c r="D37" s="19">
        <v>83834</v>
      </c>
      <c r="E37" s="19">
        <v>94405</v>
      </c>
      <c r="F37" s="19">
        <v>83998</v>
      </c>
      <c r="G37" s="19">
        <v>85762</v>
      </c>
      <c r="H37" s="19">
        <v>86545</v>
      </c>
      <c r="I37" s="19">
        <v>97797</v>
      </c>
      <c r="J37" s="19">
        <v>99689</v>
      </c>
      <c r="K37" s="19">
        <v>99958</v>
      </c>
      <c r="L37" s="19">
        <v>101227</v>
      </c>
      <c r="M37" s="19">
        <v>104163</v>
      </c>
      <c r="N37" s="19">
        <v>120424</v>
      </c>
      <c r="O37" s="19">
        <v>122483</v>
      </c>
      <c r="P37" s="19">
        <v>127823</v>
      </c>
      <c r="Q37" s="19">
        <v>136832</v>
      </c>
      <c r="R37" s="19">
        <v>137836</v>
      </c>
      <c r="S37" s="19">
        <v>137557</v>
      </c>
      <c r="T37" s="19">
        <v>138981</v>
      </c>
      <c r="U37" s="19">
        <v>148698</v>
      </c>
      <c r="V37" s="19">
        <v>150427</v>
      </c>
      <c r="W37" s="19">
        <v>152017</v>
      </c>
      <c r="X37" s="19">
        <v>161152</v>
      </c>
      <c r="Y37" s="19">
        <v>155930</v>
      </c>
      <c r="Z37" s="19">
        <v>164716</v>
      </c>
      <c r="AA37" s="19">
        <v>159699</v>
      </c>
      <c r="AB37" s="19">
        <v>161314</v>
      </c>
      <c r="AC37" s="19">
        <v>164437</v>
      </c>
      <c r="AD37" s="19">
        <v>165184</v>
      </c>
      <c r="AE37" s="19">
        <v>167262</v>
      </c>
      <c r="AF37" s="19">
        <v>169813</v>
      </c>
      <c r="AG37" s="19">
        <v>169765</v>
      </c>
      <c r="AH37" s="19">
        <v>170493</v>
      </c>
      <c r="AI37" s="19">
        <v>170551</v>
      </c>
      <c r="AJ37" s="19">
        <v>173049</v>
      </c>
      <c r="AK37" s="19">
        <v>188199</v>
      </c>
      <c r="AL37" s="19">
        <v>188098</v>
      </c>
      <c r="AM37" s="19">
        <v>188048</v>
      </c>
      <c r="AN37" s="19">
        <v>187641</v>
      </c>
      <c r="AO37" s="19">
        <v>192558</v>
      </c>
      <c r="AP37" s="19">
        <v>189638</v>
      </c>
      <c r="AQ37" s="20">
        <v>190065</v>
      </c>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row>
    <row r="38" spans="1:115" ht="16.149999999999999" thickBot="1" x14ac:dyDescent="0.55000000000000004">
      <c r="A38" t="s">
        <v>0</v>
      </c>
      <c r="C38" s="30" t="s">
        <v>79</v>
      </c>
      <c r="D38" s="31">
        <v>277061</v>
      </c>
      <c r="E38" s="31">
        <v>282840</v>
      </c>
      <c r="F38" s="31">
        <v>286237</v>
      </c>
      <c r="G38" s="31">
        <v>291572</v>
      </c>
      <c r="H38" s="31">
        <v>294147</v>
      </c>
      <c r="I38" s="31">
        <v>293630</v>
      </c>
      <c r="J38" s="31">
        <v>324478</v>
      </c>
      <c r="K38" s="31">
        <v>326558</v>
      </c>
      <c r="L38" s="31">
        <v>331423</v>
      </c>
      <c r="M38" s="31">
        <v>335426</v>
      </c>
      <c r="N38" s="31">
        <v>358171</v>
      </c>
      <c r="O38" s="31">
        <v>361497</v>
      </c>
      <c r="P38" s="31">
        <v>369702</v>
      </c>
      <c r="Q38" s="31">
        <v>350141</v>
      </c>
      <c r="R38" s="31">
        <v>351599</v>
      </c>
      <c r="S38" s="31">
        <v>350174</v>
      </c>
      <c r="T38" s="31">
        <v>357040</v>
      </c>
      <c r="U38" s="31">
        <v>355294</v>
      </c>
      <c r="V38" s="31">
        <v>366133</v>
      </c>
      <c r="W38" s="31">
        <v>373717</v>
      </c>
      <c r="X38" s="31">
        <v>386924</v>
      </c>
      <c r="Y38" s="31">
        <v>389166</v>
      </c>
      <c r="Z38" s="31">
        <v>385213</v>
      </c>
      <c r="AA38" s="31">
        <v>390880</v>
      </c>
      <c r="AB38" s="31">
        <v>410731</v>
      </c>
      <c r="AC38" s="31">
        <v>422393</v>
      </c>
      <c r="AD38" s="31">
        <v>428217</v>
      </c>
      <c r="AE38" s="31">
        <v>433693</v>
      </c>
      <c r="AF38" s="31">
        <v>439683</v>
      </c>
      <c r="AG38" s="31">
        <v>443854</v>
      </c>
      <c r="AH38" s="31">
        <v>452641</v>
      </c>
      <c r="AI38" s="31">
        <v>440207</v>
      </c>
      <c r="AJ38" s="31">
        <v>438549</v>
      </c>
      <c r="AK38" s="31">
        <v>466784</v>
      </c>
      <c r="AL38" s="31">
        <v>480812</v>
      </c>
      <c r="AM38" s="31">
        <v>489812</v>
      </c>
      <c r="AN38" s="31">
        <v>485206</v>
      </c>
      <c r="AO38" s="31">
        <v>499208</v>
      </c>
      <c r="AP38" s="31">
        <v>492250</v>
      </c>
      <c r="AQ38" s="32">
        <v>500889</v>
      </c>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row>
    <row r="39" spans="1:115" ht="15.75" thickTop="1" thickBot="1" x14ac:dyDescent="0.5">
      <c r="A39" t="s">
        <v>0</v>
      </c>
      <c r="C39" s="18" t="s">
        <v>153</v>
      </c>
      <c r="D39" s="21">
        <v>8</v>
      </c>
      <c r="E39" s="21">
        <v>8</v>
      </c>
      <c r="F39" s="21">
        <v>8</v>
      </c>
      <c r="G39" s="21">
        <v>8</v>
      </c>
      <c r="H39" s="21">
        <v>8</v>
      </c>
      <c r="I39" s="21">
        <v>8</v>
      </c>
      <c r="J39" s="21">
        <v>8</v>
      </c>
      <c r="K39" s="21">
        <v>8</v>
      </c>
      <c r="L39" s="21">
        <v>8</v>
      </c>
      <c r="M39" s="21">
        <v>8</v>
      </c>
      <c r="N39" s="21">
        <v>8</v>
      </c>
      <c r="O39" s="21">
        <v>8</v>
      </c>
      <c r="P39" s="21">
        <v>8</v>
      </c>
      <c r="Q39" s="21">
        <v>8</v>
      </c>
      <c r="R39" s="21">
        <v>8</v>
      </c>
      <c r="S39" s="21">
        <v>8</v>
      </c>
      <c r="T39" s="21">
        <v>8</v>
      </c>
      <c r="U39" s="21">
        <v>8</v>
      </c>
      <c r="V39" s="21">
        <v>8</v>
      </c>
      <c r="W39" s="21">
        <v>8</v>
      </c>
      <c r="X39" s="21">
        <v>8</v>
      </c>
      <c r="Y39" s="21">
        <v>8</v>
      </c>
      <c r="Z39" s="21">
        <v>8</v>
      </c>
      <c r="AA39" s="21">
        <v>8</v>
      </c>
      <c r="AB39" s="21">
        <v>8</v>
      </c>
      <c r="AC39" s="21">
        <v>8</v>
      </c>
      <c r="AD39" s="21">
        <v>8</v>
      </c>
      <c r="AE39" s="21">
        <v>8</v>
      </c>
      <c r="AF39" s="21">
        <v>8</v>
      </c>
      <c r="AG39" s="21">
        <v>8</v>
      </c>
      <c r="AH39" s="21">
        <v>8</v>
      </c>
      <c r="AI39" s="21">
        <v>8</v>
      </c>
      <c r="AJ39" s="21">
        <v>8</v>
      </c>
      <c r="AK39" s="21">
        <v>8</v>
      </c>
      <c r="AL39" s="21">
        <v>8</v>
      </c>
      <c r="AM39" s="21">
        <v>8</v>
      </c>
      <c r="AN39" s="21">
        <v>8</v>
      </c>
      <c r="AO39" s="21">
        <v>8</v>
      </c>
      <c r="AP39" s="21">
        <v>8</v>
      </c>
      <c r="AQ39" s="27">
        <v>8</v>
      </c>
    </row>
    <row r="40" spans="1:115" ht="15.4" thickBot="1" x14ac:dyDescent="0.5">
      <c r="A40" t="s">
        <v>0</v>
      </c>
      <c r="C40" s="18" t="s">
        <v>154</v>
      </c>
      <c r="D40" s="19">
        <v>35560</v>
      </c>
      <c r="E40" s="19">
        <v>35573</v>
      </c>
      <c r="F40" s="19">
        <v>35565</v>
      </c>
      <c r="G40" s="19">
        <v>35584</v>
      </c>
      <c r="H40" s="19">
        <v>35610</v>
      </c>
      <c r="I40" s="19">
        <v>35620</v>
      </c>
      <c r="J40" s="19">
        <v>35670</v>
      </c>
      <c r="K40" s="19">
        <v>35710</v>
      </c>
      <c r="L40" s="19">
        <v>35730</v>
      </c>
      <c r="M40" s="19">
        <v>35681</v>
      </c>
      <c r="N40" s="19">
        <v>35699</v>
      </c>
      <c r="O40" s="19">
        <v>35663</v>
      </c>
      <c r="P40" s="19">
        <v>35684</v>
      </c>
      <c r="Q40" s="19">
        <v>35694</v>
      </c>
      <c r="R40" s="19">
        <v>35681</v>
      </c>
      <c r="S40" s="19">
        <v>35694</v>
      </c>
      <c r="T40" s="19">
        <v>35713</v>
      </c>
      <c r="U40" s="19">
        <v>35707</v>
      </c>
      <c r="V40" s="19">
        <v>35622</v>
      </c>
      <c r="W40" s="19">
        <v>35610</v>
      </c>
      <c r="X40" s="19">
        <v>35612</v>
      </c>
      <c r="Y40" s="19">
        <v>35658</v>
      </c>
      <c r="Z40" s="19">
        <v>35619</v>
      </c>
      <c r="AA40" s="19">
        <v>35615</v>
      </c>
      <c r="AB40" s="19">
        <v>35621</v>
      </c>
      <c r="AC40" s="19">
        <v>35626</v>
      </c>
      <c r="AD40" s="19">
        <v>35630</v>
      </c>
      <c r="AE40" s="19">
        <v>35635</v>
      </c>
      <c r="AF40" s="19">
        <v>35603</v>
      </c>
      <c r="AG40" s="19">
        <v>35592</v>
      </c>
      <c r="AH40" s="19">
        <v>35586</v>
      </c>
      <c r="AI40" s="19">
        <v>35204</v>
      </c>
      <c r="AJ40" s="19">
        <v>35190</v>
      </c>
      <c r="AK40" s="19">
        <v>35167</v>
      </c>
      <c r="AL40" s="19">
        <v>35156</v>
      </c>
      <c r="AM40" s="19">
        <v>35140</v>
      </c>
      <c r="AN40" s="19">
        <v>34473</v>
      </c>
      <c r="AO40" s="19">
        <v>34480</v>
      </c>
      <c r="AP40" s="19">
        <v>34982</v>
      </c>
      <c r="AQ40" s="20">
        <v>34991</v>
      </c>
    </row>
    <row r="41" spans="1:115" ht="15.4" thickBot="1" x14ac:dyDescent="0.5">
      <c r="A41" t="s">
        <v>0</v>
      </c>
      <c r="C41" s="18" t="s">
        <v>81</v>
      </c>
      <c r="D41" s="19">
        <v>159465</v>
      </c>
      <c r="E41" s="19">
        <v>163620</v>
      </c>
      <c r="F41" s="19">
        <v>168784</v>
      </c>
      <c r="G41" s="19">
        <v>172797</v>
      </c>
      <c r="H41" s="19">
        <v>182225</v>
      </c>
      <c r="I41" s="19">
        <v>187703</v>
      </c>
      <c r="J41" s="19">
        <v>193292</v>
      </c>
      <c r="K41" s="19">
        <v>198293</v>
      </c>
      <c r="L41" s="19">
        <v>205491</v>
      </c>
      <c r="M41" s="19">
        <v>210846</v>
      </c>
      <c r="N41" s="19">
        <v>215837</v>
      </c>
      <c r="O41" s="19">
        <v>220099</v>
      </c>
      <c r="P41" s="19">
        <v>224166</v>
      </c>
      <c r="Q41" s="19">
        <v>255786</v>
      </c>
      <c r="R41" s="19">
        <v>315952</v>
      </c>
      <c r="S41" s="19">
        <v>327963</v>
      </c>
      <c r="T41" s="19">
        <v>346503</v>
      </c>
      <c r="U41" s="19">
        <v>321112</v>
      </c>
      <c r="V41" s="19">
        <v>342773</v>
      </c>
      <c r="W41" s="19">
        <v>356846</v>
      </c>
      <c r="X41" s="19">
        <v>373334</v>
      </c>
      <c r="Y41" s="19">
        <v>402493</v>
      </c>
      <c r="Z41" s="19">
        <v>352359</v>
      </c>
      <c r="AA41" s="19">
        <v>378654</v>
      </c>
      <c r="AB41" s="19">
        <v>408791</v>
      </c>
      <c r="AC41" s="19">
        <v>444626</v>
      </c>
      <c r="AD41" s="19">
        <v>456337</v>
      </c>
      <c r="AE41" s="19">
        <v>484431</v>
      </c>
      <c r="AF41" s="19">
        <v>494775</v>
      </c>
      <c r="AG41" s="19">
        <v>534421</v>
      </c>
      <c r="AH41" s="19">
        <v>539881</v>
      </c>
      <c r="AI41" s="19">
        <v>496126</v>
      </c>
      <c r="AJ41" s="19">
        <v>493438</v>
      </c>
      <c r="AK41" s="19">
        <v>511127</v>
      </c>
      <c r="AL41" s="19">
        <v>546631</v>
      </c>
      <c r="AM41" s="19">
        <v>582543</v>
      </c>
      <c r="AN41" s="19">
        <v>569776</v>
      </c>
      <c r="AO41" s="19">
        <v>607350</v>
      </c>
      <c r="AP41" s="19">
        <v>619925</v>
      </c>
      <c r="AQ41" s="20">
        <v>650273</v>
      </c>
    </row>
    <row r="42" spans="1:115" ht="15.4" thickBot="1" x14ac:dyDescent="0.5">
      <c r="A42" t="s">
        <v>0</v>
      </c>
      <c r="C42" s="18" t="s">
        <v>155</v>
      </c>
      <c r="D42" s="19">
        <v>-1763</v>
      </c>
      <c r="E42" s="19">
        <v>-1763</v>
      </c>
      <c r="F42" s="19">
        <v>-1763</v>
      </c>
      <c r="G42" s="19">
        <v>-1763</v>
      </c>
      <c r="H42" s="19">
        <v>-1763</v>
      </c>
      <c r="I42" s="19">
        <v>-1763</v>
      </c>
      <c r="J42" s="19">
        <v>-1763</v>
      </c>
      <c r="K42" s="19">
        <v>-1763</v>
      </c>
      <c r="L42" s="19">
        <v>-1763</v>
      </c>
      <c r="M42" s="19">
        <v>-1763</v>
      </c>
      <c r="N42" s="19">
        <v>-1763</v>
      </c>
      <c r="O42" s="19">
        <v>-1763</v>
      </c>
      <c r="P42" s="19">
        <v>-1763</v>
      </c>
      <c r="Q42" s="19">
        <v>-1763</v>
      </c>
      <c r="R42" s="19">
        <v>-1763</v>
      </c>
      <c r="S42" s="19">
        <v>-1763</v>
      </c>
      <c r="T42" s="19">
        <v>-2691</v>
      </c>
      <c r="U42" s="19">
        <v>-3109</v>
      </c>
      <c r="V42" s="19">
        <v>-4799</v>
      </c>
      <c r="W42" s="19">
        <v>-5242</v>
      </c>
      <c r="X42" s="19">
        <v>-5937</v>
      </c>
      <c r="Y42" s="19">
        <v>-8125</v>
      </c>
      <c r="Z42" s="19">
        <v>-9700</v>
      </c>
      <c r="AA42" s="19">
        <v>-14815</v>
      </c>
      <c r="AB42" s="19">
        <v>-24075</v>
      </c>
      <c r="AC42" s="19">
        <v>-32853</v>
      </c>
      <c r="AD42" s="19">
        <v>-39418</v>
      </c>
      <c r="AE42" s="19">
        <v>-45446</v>
      </c>
      <c r="AF42" s="19">
        <v>-53072</v>
      </c>
      <c r="AG42" s="19">
        <v>-59795</v>
      </c>
      <c r="AH42" s="19">
        <v>-62906</v>
      </c>
      <c r="AI42" s="19">
        <v>-63934</v>
      </c>
      <c r="AJ42" s="19">
        <v>-64972</v>
      </c>
      <c r="AK42" s="19">
        <v>-67826</v>
      </c>
      <c r="AL42" s="19">
        <v>-72265</v>
      </c>
      <c r="AM42" s="19">
        <v>-73568</v>
      </c>
      <c r="AN42" s="19">
        <v>-74655</v>
      </c>
      <c r="AO42" s="19">
        <v>-76802</v>
      </c>
      <c r="AP42" s="19">
        <v>-79375</v>
      </c>
      <c r="AQ42" s="20">
        <v>-79720</v>
      </c>
    </row>
    <row r="43" spans="1:115" ht="15.4" thickBot="1" x14ac:dyDescent="0.5">
      <c r="A43" t="s">
        <v>0</v>
      </c>
      <c r="C43" s="18" t="s">
        <v>156</v>
      </c>
      <c r="D43" s="19">
        <v>44186</v>
      </c>
      <c r="E43" s="19">
        <v>42732</v>
      </c>
      <c r="F43" s="19">
        <v>38864</v>
      </c>
      <c r="G43" s="19">
        <v>39417</v>
      </c>
      <c r="H43" s="19">
        <v>32203</v>
      </c>
      <c r="I43" s="19">
        <v>33982</v>
      </c>
      <c r="J43" s="19">
        <v>31454</v>
      </c>
      <c r="K43" s="19">
        <v>30777</v>
      </c>
      <c r="L43" s="19">
        <v>29798</v>
      </c>
      <c r="M43" s="19">
        <v>37298</v>
      </c>
      <c r="N43" s="19">
        <v>43070</v>
      </c>
      <c r="O43" s="19">
        <v>46652</v>
      </c>
      <c r="P43" s="19">
        <v>50183</v>
      </c>
      <c r="Q43" s="19">
        <v>58571</v>
      </c>
      <c r="R43" s="19">
        <v>-2477</v>
      </c>
      <c r="S43" s="19">
        <v>-3808</v>
      </c>
      <c r="T43" s="19">
        <v>-3927</v>
      </c>
      <c r="U43" s="19">
        <v>-5015</v>
      </c>
      <c r="V43" s="19">
        <v>-4727</v>
      </c>
      <c r="W43" s="19">
        <v>-4678</v>
      </c>
      <c r="X43" s="19">
        <v>-5408</v>
      </c>
      <c r="Y43" s="19">
        <v>-5243</v>
      </c>
      <c r="Z43" s="19">
        <v>-6721</v>
      </c>
      <c r="AA43" s="19">
        <v>-5967</v>
      </c>
      <c r="AB43" s="19">
        <v>-5190</v>
      </c>
      <c r="AC43" s="19">
        <v>-4243</v>
      </c>
      <c r="AD43" s="19">
        <v>-4570</v>
      </c>
      <c r="AE43" s="19">
        <v>-4219</v>
      </c>
      <c r="AF43" s="19">
        <v>-4834</v>
      </c>
      <c r="AG43" s="19">
        <v>-4027</v>
      </c>
      <c r="AH43" s="19">
        <v>-4428</v>
      </c>
      <c r="AI43" s="19">
        <v>-6175</v>
      </c>
      <c r="AJ43" s="19">
        <v>-8234</v>
      </c>
      <c r="AK43" s="19">
        <v>-5052</v>
      </c>
      <c r="AL43" s="19">
        <v>-4976</v>
      </c>
      <c r="AM43" s="19">
        <v>-4240</v>
      </c>
      <c r="AN43" s="19">
        <v>-4272</v>
      </c>
      <c r="AO43" s="19">
        <v>-3763</v>
      </c>
      <c r="AP43" s="19">
        <v>-4050</v>
      </c>
      <c r="AQ43" s="20">
        <v>-3855</v>
      </c>
    </row>
    <row r="44" spans="1:115" ht="15.4" thickBot="1" x14ac:dyDescent="0.5">
      <c r="A44" t="s">
        <v>0</v>
      </c>
      <c r="C44" s="22" t="s">
        <v>157</v>
      </c>
      <c r="D44" s="23">
        <v>237456</v>
      </c>
      <c r="E44" s="23">
        <v>240170</v>
      </c>
      <c r="F44" s="23">
        <v>241458</v>
      </c>
      <c r="G44" s="23">
        <v>246043</v>
      </c>
      <c r="H44" s="23">
        <v>248283</v>
      </c>
      <c r="I44" s="23">
        <v>255550</v>
      </c>
      <c r="J44" s="23">
        <v>258661</v>
      </c>
      <c r="K44" s="23">
        <v>263025</v>
      </c>
      <c r="L44" s="23">
        <v>269264</v>
      </c>
      <c r="M44" s="23">
        <v>282070</v>
      </c>
      <c r="N44" s="23">
        <v>292851</v>
      </c>
      <c r="O44" s="23">
        <v>300659</v>
      </c>
      <c r="P44" s="23">
        <v>308278</v>
      </c>
      <c r="Q44" s="23">
        <v>348296</v>
      </c>
      <c r="R44" s="23">
        <v>347401</v>
      </c>
      <c r="S44" s="23">
        <v>358094</v>
      </c>
      <c r="T44" s="23">
        <v>375606</v>
      </c>
      <c r="U44" s="23">
        <v>348703</v>
      </c>
      <c r="V44" s="23">
        <v>368877</v>
      </c>
      <c r="W44" s="23">
        <v>382544</v>
      </c>
      <c r="X44" s="23">
        <v>397609</v>
      </c>
      <c r="Y44" s="23">
        <v>424791</v>
      </c>
      <c r="Z44" s="23">
        <v>371565</v>
      </c>
      <c r="AA44" s="23">
        <v>393495</v>
      </c>
      <c r="AB44" s="23">
        <v>415155</v>
      </c>
      <c r="AC44" s="23">
        <v>443164</v>
      </c>
      <c r="AD44" s="23">
        <v>447987</v>
      </c>
      <c r="AE44" s="23">
        <v>470409</v>
      </c>
      <c r="AF44" s="23">
        <v>472480</v>
      </c>
      <c r="AG44" s="23">
        <v>506199</v>
      </c>
      <c r="AH44" s="23">
        <v>508141</v>
      </c>
      <c r="AI44" s="23">
        <v>461229</v>
      </c>
      <c r="AJ44" s="23">
        <v>455430</v>
      </c>
      <c r="AK44" s="23">
        <v>473424</v>
      </c>
      <c r="AL44" s="23">
        <v>504554</v>
      </c>
      <c r="AM44" s="23">
        <v>539883</v>
      </c>
      <c r="AN44" s="23">
        <v>525330</v>
      </c>
      <c r="AO44" s="23">
        <v>561273</v>
      </c>
      <c r="AP44" s="23">
        <v>571490</v>
      </c>
      <c r="AQ44" s="24">
        <v>601697</v>
      </c>
    </row>
    <row r="45" spans="1:115" ht="15.4" thickBot="1" x14ac:dyDescent="0.5">
      <c r="A45" t="s">
        <v>0</v>
      </c>
      <c r="C45" s="18" t="s">
        <v>158</v>
      </c>
      <c r="D45" s="19">
        <v>2846</v>
      </c>
      <c r="E45" s="19">
        <v>2857</v>
      </c>
      <c r="F45" s="19">
        <v>3381</v>
      </c>
      <c r="G45" s="19">
        <v>3159</v>
      </c>
      <c r="H45" s="19">
        <v>3038</v>
      </c>
      <c r="I45" s="19">
        <v>3077</v>
      </c>
      <c r="J45" s="19">
        <v>3176</v>
      </c>
      <c r="K45" s="19">
        <v>3233</v>
      </c>
      <c r="L45" s="19">
        <v>3351</v>
      </c>
      <c r="M45" s="19">
        <v>3358</v>
      </c>
      <c r="N45" s="19">
        <v>3429</v>
      </c>
      <c r="O45" s="19">
        <v>3434</v>
      </c>
      <c r="P45" s="19">
        <v>3574</v>
      </c>
      <c r="Q45" s="19">
        <v>3658</v>
      </c>
      <c r="R45" s="19">
        <v>3651</v>
      </c>
      <c r="S45" s="19">
        <v>3664</v>
      </c>
      <c r="T45" s="19">
        <v>3813</v>
      </c>
      <c r="U45" s="19">
        <v>3797</v>
      </c>
      <c r="V45" s="19">
        <v>3714</v>
      </c>
      <c r="W45" s="19">
        <v>3847</v>
      </c>
      <c r="X45" s="19">
        <v>3949</v>
      </c>
      <c r="Y45" s="19">
        <v>3772</v>
      </c>
      <c r="Z45" s="19">
        <v>3670</v>
      </c>
      <c r="AA45" s="19">
        <v>3758</v>
      </c>
      <c r="AB45" s="19">
        <v>4060</v>
      </c>
      <c r="AC45" s="19">
        <v>8172</v>
      </c>
      <c r="AD45" s="19">
        <v>8189</v>
      </c>
      <c r="AE45" s="19">
        <v>8391</v>
      </c>
      <c r="AF45" s="19">
        <v>8595</v>
      </c>
      <c r="AG45" s="19">
        <v>8731</v>
      </c>
      <c r="AH45" s="19">
        <v>8724</v>
      </c>
      <c r="AI45" s="19">
        <v>8424</v>
      </c>
      <c r="AJ45" s="19">
        <v>8317</v>
      </c>
      <c r="AK45" s="19">
        <v>8257</v>
      </c>
      <c r="AL45" s="19">
        <v>11706</v>
      </c>
      <c r="AM45" s="19">
        <v>11878</v>
      </c>
      <c r="AN45" s="19">
        <v>9397</v>
      </c>
      <c r="AO45" s="19">
        <v>9497</v>
      </c>
      <c r="AP45" s="19">
        <v>6295</v>
      </c>
      <c r="AQ45" s="20">
        <v>6274</v>
      </c>
    </row>
    <row r="46" spans="1:115" ht="15.4" thickBot="1" x14ac:dyDescent="0.5">
      <c r="A46" t="s">
        <v>0</v>
      </c>
      <c r="C46" s="30" t="s">
        <v>82</v>
      </c>
      <c r="D46" s="33">
        <v>240302</v>
      </c>
      <c r="E46" s="33">
        <v>243027</v>
      </c>
      <c r="F46" s="33">
        <v>244839</v>
      </c>
      <c r="G46" s="33">
        <v>249202</v>
      </c>
      <c r="H46" s="33">
        <v>251321</v>
      </c>
      <c r="I46" s="33">
        <v>258627</v>
      </c>
      <c r="J46" s="33">
        <v>261837</v>
      </c>
      <c r="K46" s="33">
        <v>266258</v>
      </c>
      <c r="L46" s="33">
        <v>272615</v>
      </c>
      <c r="M46" s="33">
        <v>285428</v>
      </c>
      <c r="N46" s="33">
        <v>296280</v>
      </c>
      <c r="O46" s="33">
        <v>304093</v>
      </c>
      <c r="P46" s="33">
        <v>311852</v>
      </c>
      <c r="Q46" s="33">
        <v>351954</v>
      </c>
      <c r="R46" s="33">
        <v>351052</v>
      </c>
      <c r="S46" s="33">
        <v>361758</v>
      </c>
      <c r="T46" s="33">
        <v>379419</v>
      </c>
      <c r="U46" s="33">
        <v>352500</v>
      </c>
      <c r="V46" s="33">
        <v>372591</v>
      </c>
      <c r="W46" s="33">
        <v>386391</v>
      </c>
      <c r="X46" s="33">
        <v>401558</v>
      </c>
      <c r="Y46" s="33">
        <v>428563</v>
      </c>
      <c r="Z46" s="33">
        <v>375235</v>
      </c>
      <c r="AA46" s="33">
        <v>397253</v>
      </c>
      <c r="AB46" s="33">
        <v>419215</v>
      </c>
      <c r="AC46" s="33">
        <v>451336</v>
      </c>
      <c r="AD46" s="33">
        <v>456176</v>
      </c>
      <c r="AE46" s="33">
        <v>478800</v>
      </c>
      <c r="AF46" s="33">
        <v>481075</v>
      </c>
      <c r="AG46" s="33">
        <v>514930</v>
      </c>
      <c r="AH46" s="33">
        <v>516865</v>
      </c>
      <c r="AI46" s="33">
        <v>469653</v>
      </c>
      <c r="AJ46" s="33">
        <v>463747</v>
      </c>
      <c r="AK46" s="33">
        <v>481681</v>
      </c>
      <c r="AL46" s="33">
        <v>516260</v>
      </c>
      <c r="AM46" s="33">
        <v>551761</v>
      </c>
      <c r="AN46" s="33">
        <v>534727</v>
      </c>
      <c r="AO46" s="33">
        <v>570770</v>
      </c>
      <c r="AP46" s="33">
        <v>577785</v>
      </c>
      <c r="AQ46" s="34">
        <v>607971</v>
      </c>
    </row>
    <row r="47" spans="1:115" ht="15.4" thickBot="1" x14ac:dyDescent="0.5">
      <c r="A47" t="s">
        <v>0</v>
      </c>
      <c r="C47" s="18" t="s">
        <v>159</v>
      </c>
      <c r="D47" s="35">
        <v>517363</v>
      </c>
      <c r="E47" s="35">
        <v>525867</v>
      </c>
      <c r="F47" s="35">
        <v>531076</v>
      </c>
      <c r="G47" s="35">
        <v>540774</v>
      </c>
      <c r="H47" s="35">
        <v>545468</v>
      </c>
      <c r="I47" s="35">
        <v>552257</v>
      </c>
      <c r="J47" s="35">
        <v>586315</v>
      </c>
      <c r="K47" s="35">
        <v>592816</v>
      </c>
      <c r="L47" s="35">
        <v>604038</v>
      </c>
      <c r="M47" s="35">
        <v>620854</v>
      </c>
      <c r="N47" s="35">
        <v>654451</v>
      </c>
      <c r="O47" s="35">
        <v>665590</v>
      </c>
      <c r="P47" s="35">
        <v>681554</v>
      </c>
      <c r="Q47" s="35">
        <v>702095</v>
      </c>
      <c r="R47" s="35">
        <v>702651</v>
      </c>
      <c r="S47" s="35">
        <v>711932</v>
      </c>
      <c r="T47" s="35">
        <v>736459</v>
      </c>
      <c r="U47" s="35">
        <v>707794</v>
      </c>
      <c r="V47" s="35">
        <v>738724</v>
      </c>
      <c r="W47" s="35">
        <v>760108</v>
      </c>
      <c r="X47" s="35">
        <v>788482</v>
      </c>
      <c r="Y47" s="35">
        <v>817729</v>
      </c>
      <c r="Z47" s="35">
        <v>760448</v>
      </c>
      <c r="AA47" s="35">
        <v>788133</v>
      </c>
      <c r="AB47" s="35">
        <v>829946</v>
      </c>
      <c r="AC47" s="35">
        <v>873729</v>
      </c>
      <c r="AD47" s="35">
        <v>884393</v>
      </c>
      <c r="AE47" s="35">
        <v>912493</v>
      </c>
      <c r="AF47" s="35">
        <v>920758</v>
      </c>
      <c r="AG47" s="35">
        <v>958784</v>
      </c>
      <c r="AH47" s="35">
        <v>969506</v>
      </c>
      <c r="AI47" s="35">
        <v>909860</v>
      </c>
      <c r="AJ47" s="35">
        <v>902296</v>
      </c>
      <c r="AK47" s="35">
        <v>948465</v>
      </c>
      <c r="AL47" s="35">
        <v>997072</v>
      </c>
      <c r="AM47" s="35">
        <v>1041573</v>
      </c>
      <c r="AN47" s="35">
        <v>1019933</v>
      </c>
      <c r="AO47" s="35">
        <v>1069978</v>
      </c>
      <c r="AP47" s="35">
        <v>1070035</v>
      </c>
      <c r="AQ47" s="36">
        <v>1108860</v>
      </c>
    </row>
    <row r="48" spans="1:115" ht="15.4" thickBot="1" x14ac:dyDescent="0.5">
      <c r="A48" t="s">
        <v>0</v>
      </c>
      <c r="C48" s="18" t="s">
        <v>80</v>
      </c>
      <c r="D48" s="19">
        <v>74812</v>
      </c>
      <c r="E48" s="19">
        <v>79890</v>
      </c>
      <c r="F48" s="19">
        <v>83795</v>
      </c>
      <c r="G48" s="19">
        <v>84578</v>
      </c>
      <c r="H48" s="19">
        <v>84911</v>
      </c>
      <c r="I48" s="19">
        <v>84289</v>
      </c>
      <c r="J48" s="19">
        <v>101539</v>
      </c>
      <c r="K48" s="19">
        <v>101413</v>
      </c>
      <c r="L48" s="19">
        <v>101798</v>
      </c>
      <c r="M48" s="19">
        <v>101644</v>
      </c>
      <c r="N48" s="19">
        <v>103956</v>
      </c>
      <c r="O48" s="19">
        <v>102270</v>
      </c>
      <c r="P48" s="19">
        <v>101490</v>
      </c>
      <c r="Q48" s="19">
        <v>102587</v>
      </c>
      <c r="R48" s="19">
        <v>99085</v>
      </c>
      <c r="S48" s="19">
        <v>96773</v>
      </c>
      <c r="T48" s="19">
        <v>97640</v>
      </c>
      <c r="U48" s="19">
        <v>97490</v>
      </c>
      <c r="V48" s="19">
        <v>103203</v>
      </c>
      <c r="W48" s="19">
        <v>105841</v>
      </c>
      <c r="X48" s="19">
        <v>108046</v>
      </c>
      <c r="Y48" s="19">
        <v>109250</v>
      </c>
      <c r="Z48" s="19">
        <v>104233</v>
      </c>
      <c r="AA48" s="19">
        <v>106689</v>
      </c>
      <c r="AB48" s="19">
        <v>107691</v>
      </c>
      <c r="AC48" s="19">
        <v>122364</v>
      </c>
      <c r="AD48" s="19">
        <v>118615</v>
      </c>
      <c r="AE48" s="19">
        <v>115223</v>
      </c>
      <c r="AF48" s="19">
        <v>114965</v>
      </c>
      <c r="AG48" s="19">
        <v>119253</v>
      </c>
      <c r="AH48" s="19">
        <v>119661</v>
      </c>
      <c r="AI48" s="19">
        <v>119081</v>
      </c>
      <c r="AJ48" s="19">
        <v>116496</v>
      </c>
      <c r="AK48" s="19">
        <v>127683</v>
      </c>
      <c r="AL48" s="19">
        <v>123624</v>
      </c>
      <c r="AM48" s="19">
        <v>125347</v>
      </c>
      <c r="AN48" s="19">
        <v>124781</v>
      </c>
      <c r="AO48" s="19">
        <v>133570</v>
      </c>
      <c r="AP48" s="19">
        <v>122754</v>
      </c>
      <c r="AQ48" s="20">
        <v>123628</v>
      </c>
    </row>
    <row r="49" spans="1:43" ht="15.4" thickBot="1" x14ac:dyDescent="0.5">
      <c r="A49" t="s">
        <v>0</v>
      </c>
      <c r="C49" s="22" t="s">
        <v>160</v>
      </c>
      <c r="D49" s="23">
        <v>-15027</v>
      </c>
      <c r="E49" s="23">
        <v>-18915</v>
      </c>
      <c r="F49" s="23">
        <v>-22075</v>
      </c>
      <c r="G49" s="23">
        <v>-20324</v>
      </c>
      <c r="H49" s="23">
        <v>-24054</v>
      </c>
      <c r="I49" s="23">
        <v>-19671</v>
      </c>
      <c r="J49" s="23">
        <v>-45260</v>
      </c>
      <c r="K49" s="23">
        <v>-36589</v>
      </c>
      <c r="L49" s="23">
        <v>-29636</v>
      </c>
      <c r="M49" s="23">
        <v>-26786</v>
      </c>
      <c r="N49" s="23">
        <v>-18958</v>
      </c>
      <c r="O49" s="23">
        <v>-11158</v>
      </c>
      <c r="P49" s="37">
        <v>-443</v>
      </c>
      <c r="Q49" s="23">
        <v>13367</v>
      </c>
      <c r="R49" s="23">
        <v>3064</v>
      </c>
      <c r="S49" s="23">
        <v>9751</v>
      </c>
      <c r="T49" s="23">
        <v>2110</v>
      </c>
      <c r="U49" s="23">
        <v>14377</v>
      </c>
      <c r="V49" s="23">
        <v>10965</v>
      </c>
      <c r="W49" s="23">
        <v>16538</v>
      </c>
      <c r="X49" s="23">
        <v>20108</v>
      </c>
      <c r="Y49" s="23">
        <v>18747</v>
      </c>
      <c r="Z49" s="23">
        <v>33030</v>
      </c>
      <c r="AA49" s="23">
        <v>39903</v>
      </c>
      <c r="AB49" s="23">
        <v>38032</v>
      </c>
      <c r="AC49" s="23">
        <v>15926</v>
      </c>
      <c r="AD49" s="23">
        <v>26824</v>
      </c>
      <c r="AE49" s="23">
        <v>28835</v>
      </c>
      <c r="AF49" s="23">
        <v>34233</v>
      </c>
      <c r="AG49" s="23">
        <v>27466</v>
      </c>
      <c r="AH49" s="23">
        <v>-13403</v>
      </c>
      <c r="AI49" s="23">
        <v>-13670</v>
      </c>
      <c r="AJ49" s="23">
        <v>-7538</v>
      </c>
      <c r="AK49" s="37">
        <v>902</v>
      </c>
      <c r="AL49" s="23">
        <v>6992</v>
      </c>
      <c r="AM49" s="23">
        <v>22030</v>
      </c>
      <c r="AN49" s="23">
        <v>32460</v>
      </c>
      <c r="AO49" s="23">
        <v>34071</v>
      </c>
      <c r="AP49" s="23">
        <v>66239</v>
      </c>
      <c r="AQ49" s="24">
        <v>153314</v>
      </c>
    </row>
    <row r="50" spans="1:43" ht="15.4" thickBot="1" x14ac:dyDescent="0.5">
      <c r="A50" t="s">
        <v>0</v>
      </c>
      <c r="C50" s="18" t="s">
        <v>161</v>
      </c>
      <c r="D50" s="21" t="s">
        <v>138</v>
      </c>
      <c r="E50" s="21" t="s">
        <v>138</v>
      </c>
      <c r="F50" s="21" t="s">
        <v>138</v>
      </c>
      <c r="G50" s="21" t="s">
        <v>138</v>
      </c>
      <c r="H50" s="21" t="s">
        <v>138</v>
      </c>
      <c r="I50" s="21" t="s">
        <v>138</v>
      </c>
      <c r="J50" s="21" t="s">
        <v>138</v>
      </c>
      <c r="K50" s="21" t="s">
        <v>138</v>
      </c>
      <c r="L50" s="21" t="s">
        <v>138</v>
      </c>
      <c r="M50" s="21" t="s">
        <v>138</v>
      </c>
      <c r="N50" s="21" t="s">
        <v>138</v>
      </c>
      <c r="O50" s="21" t="s">
        <v>138</v>
      </c>
      <c r="P50" s="21" t="s">
        <v>138</v>
      </c>
      <c r="Q50" s="21" t="s">
        <v>138</v>
      </c>
      <c r="R50" s="21" t="s">
        <v>138</v>
      </c>
      <c r="S50" s="21" t="s">
        <v>138</v>
      </c>
      <c r="T50" s="21" t="s">
        <v>138</v>
      </c>
      <c r="U50" s="38">
        <v>7.5600000000000001E-2</v>
      </c>
      <c r="V50" s="38">
        <v>2.5787</v>
      </c>
      <c r="W50" s="38">
        <v>0.69599999999999995</v>
      </c>
      <c r="X50" s="38">
        <v>8.5298999999999996</v>
      </c>
      <c r="Y50" s="38">
        <v>0.30399999999999999</v>
      </c>
      <c r="Z50" s="38">
        <v>2.0123000000000002</v>
      </c>
      <c r="AA50" s="38">
        <v>1.4128000000000001</v>
      </c>
      <c r="AB50" s="38">
        <v>0.89139999999999997</v>
      </c>
      <c r="AC50" s="38">
        <v>-0.15049999999999999</v>
      </c>
      <c r="AD50" s="38">
        <v>-0.18790000000000001</v>
      </c>
      <c r="AE50" s="38">
        <v>-0.27739999999999998</v>
      </c>
      <c r="AF50" s="38">
        <v>-9.9900000000000003E-2</v>
      </c>
      <c r="AG50" s="38">
        <v>0.72460000000000002</v>
      </c>
      <c r="AH50" s="21" t="s">
        <v>138</v>
      </c>
      <c r="AI50" s="21" t="s">
        <v>138</v>
      </c>
      <c r="AJ50" s="21" t="s">
        <v>138</v>
      </c>
      <c r="AK50" s="38">
        <v>-0.96719999999999995</v>
      </c>
      <c r="AL50" s="21" t="s">
        <v>138</v>
      </c>
      <c r="AM50" s="21" t="s">
        <v>138</v>
      </c>
      <c r="AN50" s="21" t="s">
        <v>138</v>
      </c>
      <c r="AO50" s="38">
        <v>36.7727</v>
      </c>
      <c r="AP50" s="38">
        <v>8.4734999999999996</v>
      </c>
      <c r="AQ50" s="39">
        <v>5.9592999999999998</v>
      </c>
    </row>
    <row r="51" spans="1:43" ht="15.4" thickBot="1" x14ac:dyDescent="0.5">
      <c r="A51" t="s">
        <v>0</v>
      </c>
      <c r="C51" s="18" t="s">
        <v>83</v>
      </c>
      <c r="D51" s="40">
        <v>-9148.5400000000009</v>
      </c>
      <c r="E51" s="40">
        <v>-11513.51</v>
      </c>
      <c r="F51" s="40">
        <v>-13436.19</v>
      </c>
      <c r="G51" s="40">
        <v>-12369.42</v>
      </c>
      <c r="H51" s="40">
        <v>-14637.48</v>
      </c>
      <c r="I51" s="40">
        <v>-11969.86</v>
      </c>
      <c r="J51" s="40">
        <v>-27539.01</v>
      </c>
      <c r="K51" s="40">
        <v>-22259.54</v>
      </c>
      <c r="L51" s="40">
        <v>-18027.72</v>
      </c>
      <c r="M51" s="40">
        <v>-16291.64</v>
      </c>
      <c r="N51" s="40">
        <v>-11528.65</v>
      </c>
      <c r="O51" s="40">
        <v>-6784.71</v>
      </c>
      <c r="P51" s="40">
        <v>-269.36</v>
      </c>
      <c r="Q51" s="40">
        <v>8126.91</v>
      </c>
      <c r="R51" s="40">
        <v>1862.66</v>
      </c>
      <c r="S51" s="40">
        <v>5927.45</v>
      </c>
      <c r="T51" s="40">
        <v>1283.8</v>
      </c>
      <c r="U51" s="40">
        <v>8757.7999999999993</v>
      </c>
      <c r="V51" s="40">
        <v>6686.71</v>
      </c>
      <c r="W51" s="40">
        <v>10115.219999999999</v>
      </c>
      <c r="X51" s="40">
        <v>12313.52</v>
      </c>
      <c r="Y51" s="40">
        <v>11514.83</v>
      </c>
      <c r="Z51" s="40">
        <v>20352.59</v>
      </c>
      <c r="AA51" s="40">
        <v>24757.41</v>
      </c>
      <c r="AB51" s="40">
        <v>23969.27</v>
      </c>
      <c r="AC51" s="40">
        <v>10230.27</v>
      </c>
      <c r="AD51" s="40">
        <v>17494.48</v>
      </c>
      <c r="AE51" s="40">
        <v>18975.689999999999</v>
      </c>
      <c r="AF51" s="40">
        <v>22776.25</v>
      </c>
      <c r="AG51" s="40">
        <v>18493.37</v>
      </c>
      <c r="AH51" s="40">
        <v>-9088.61</v>
      </c>
      <c r="AI51" s="40">
        <v>-9295.67</v>
      </c>
      <c r="AJ51" s="40">
        <v>-5138.57</v>
      </c>
      <c r="AK51" s="40">
        <v>616.39</v>
      </c>
      <c r="AL51" s="40">
        <v>4800.75</v>
      </c>
      <c r="AM51" s="40">
        <v>15197.9</v>
      </c>
      <c r="AN51" s="40">
        <v>22433.78</v>
      </c>
      <c r="AO51" s="40">
        <v>23615.84</v>
      </c>
      <c r="AP51" s="40">
        <v>46019.44</v>
      </c>
      <c r="AQ51" s="41">
        <v>106705.92</v>
      </c>
    </row>
    <row r="52" spans="1:43" ht="15.4" thickBot="1" x14ac:dyDescent="0.5">
      <c r="A52" t="s">
        <v>0</v>
      </c>
      <c r="C52" s="18" t="s">
        <v>162</v>
      </c>
      <c r="D52" s="21">
        <v>1.64</v>
      </c>
      <c r="E52" s="21">
        <v>1.64</v>
      </c>
      <c r="F52" s="21">
        <v>1.64</v>
      </c>
      <c r="G52" s="21">
        <v>1.64</v>
      </c>
      <c r="H52" s="21">
        <v>1.64</v>
      </c>
      <c r="I52" s="21">
        <v>1.64</v>
      </c>
      <c r="J52" s="21">
        <v>1.64</v>
      </c>
      <c r="K52" s="21">
        <v>1.64</v>
      </c>
      <c r="L52" s="21">
        <v>1.64</v>
      </c>
      <c r="M52" s="21">
        <v>1.64</v>
      </c>
      <c r="N52" s="21">
        <v>1.65</v>
      </c>
      <c r="O52" s="21">
        <v>1.65</v>
      </c>
      <c r="P52" s="21">
        <v>1.65</v>
      </c>
      <c r="Q52" s="21">
        <v>1.65</v>
      </c>
      <c r="R52" s="21">
        <v>1.65</v>
      </c>
      <c r="S52" s="21">
        <v>1.65</v>
      </c>
      <c r="T52" s="21">
        <v>1.64</v>
      </c>
      <c r="U52" s="21">
        <v>1.64</v>
      </c>
      <c r="V52" s="21">
        <v>1.64</v>
      </c>
      <c r="W52" s="21">
        <v>1.63</v>
      </c>
      <c r="X52" s="21">
        <v>1.63</v>
      </c>
      <c r="Y52" s="21">
        <v>1.62</v>
      </c>
      <c r="Z52" s="21">
        <v>1.62</v>
      </c>
      <c r="AA52" s="21">
        <v>1.59</v>
      </c>
      <c r="AB52" s="21">
        <v>1.56</v>
      </c>
      <c r="AC52" s="21">
        <v>1.53</v>
      </c>
      <c r="AD52" s="21">
        <v>1.52</v>
      </c>
      <c r="AE52" s="21">
        <v>1.51</v>
      </c>
      <c r="AF52" s="21">
        <v>1.49</v>
      </c>
      <c r="AG52" s="21">
        <v>1.48</v>
      </c>
      <c r="AH52" s="21">
        <v>1.47</v>
      </c>
      <c r="AI52" s="21">
        <v>1.47</v>
      </c>
      <c r="AJ52" s="21">
        <v>1.47</v>
      </c>
      <c r="AK52" s="21">
        <v>1.46</v>
      </c>
      <c r="AL52" s="21">
        <v>1.45</v>
      </c>
      <c r="AM52" s="21">
        <v>1.45</v>
      </c>
      <c r="AN52" s="21">
        <v>1.44</v>
      </c>
      <c r="AO52" s="21">
        <v>1.44</v>
      </c>
      <c r="AP52" s="21">
        <v>1.44</v>
      </c>
      <c r="AQ52" s="27">
        <v>1.44</v>
      </c>
    </row>
    <row r="53" spans="1:43" ht="15.4" thickBot="1" x14ac:dyDescent="0.5">
      <c r="A53" t="s">
        <v>0</v>
      </c>
      <c r="C53" s="18" t="s">
        <v>163</v>
      </c>
      <c r="D53" s="40">
        <v>1.64</v>
      </c>
      <c r="E53" s="40">
        <v>1.64</v>
      </c>
      <c r="F53" s="40">
        <v>1.64</v>
      </c>
      <c r="G53" s="40">
        <v>1.64</v>
      </c>
      <c r="H53" s="40">
        <v>1.64</v>
      </c>
      <c r="I53" s="40">
        <v>1.64</v>
      </c>
      <c r="J53" s="40">
        <v>1.64</v>
      </c>
      <c r="K53" s="40">
        <v>1.64</v>
      </c>
      <c r="L53" s="40">
        <v>1.64</v>
      </c>
      <c r="M53" s="40">
        <v>1.64</v>
      </c>
      <c r="N53" s="40">
        <v>1.64</v>
      </c>
      <c r="O53" s="40">
        <v>1.65</v>
      </c>
      <c r="P53" s="40">
        <v>1.65</v>
      </c>
      <c r="Q53" s="40">
        <v>1.65</v>
      </c>
      <c r="R53" s="40">
        <v>1.65</v>
      </c>
      <c r="S53" s="40">
        <v>1.65</v>
      </c>
      <c r="T53" s="40">
        <v>1.64</v>
      </c>
      <c r="U53" s="40">
        <v>1.64</v>
      </c>
      <c r="V53" s="40">
        <v>1.64</v>
      </c>
      <c r="W53" s="40">
        <v>1.63</v>
      </c>
      <c r="X53" s="40">
        <v>1.63</v>
      </c>
      <c r="Y53" s="40">
        <v>1.63</v>
      </c>
      <c r="Z53" s="40">
        <v>1.62</v>
      </c>
      <c r="AA53" s="40">
        <v>1.6</v>
      </c>
      <c r="AB53" s="40">
        <v>1.57</v>
      </c>
      <c r="AC53" s="40">
        <v>1.54</v>
      </c>
      <c r="AD53" s="40">
        <v>1.53</v>
      </c>
      <c r="AE53" s="40">
        <v>1.51</v>
      </c>
      <c r="AF53" s="40">
        <v>1.49</v>
      </c>
      <c r="AG53" s="40">
        <v>1.48</v>
      </c>
      <c r="AH53" s="40">
        <v>1.47</v>
      </c>
      <c r="AI53" s="40">
        <v>1.47</v>
      </c>
      <c r="AJ53" s="40">
        <v>1.47</v>
      </c>
      <c r="AK53" s="40">
        <v>1.46</v>
      </c>
      <c r="AL53" s="40">
        <v>1.45</v>
      </c>
      <c r="AM53" s="40">
        <v>1.45</v>
      </c>
      <c r="AN53" s="40">
        <v>1.45</v>
      </c>
      <c r="AO53" s="40">
        <v>1.44</v>
      </c>
      <c r="AP53" s="40">
        <v>1.44</v>
      </c>
      <c r="AQ53" s="41">
        <v>1.44</v>
      </c>
    </row>
    <row r="54" spans="1:43" ht="15.4" thickBot="1" x14ac:dyDescent="0.5">
      <c r="A54" t="s">
        <v>0</v>
      </c>
      <c r="C54" s="18" t="s">
        <v>93</v>
      </c>
      <c r="D54" s="19">
        <v>2671</v>
      </c>
      <c r="E54" s="19">
        <v>72527</v>
      </c>
      <c r="F54" s="19">
        <v>5148</v>
      </c>
      <c r="G54" s="19">
        <v>5907</v>
      </c>
      <c r="H54" s="19">
        <v>5188</v>
      </c>
      <c r="I54" s="19">
        <v>82801</v>
      </c>
      <c r="J54" s="19">
        <v>3425</v>
      </c>
      <c r="K54" s="19">
        <v>16167</v>
      </c>
      <c r="L54" s="19">
        <v>26266</v>
      </c>
      <c r="M54" s="19">
        <v>99756</v>
      </c>
      <c r="N54" s="19">
        <v>35122</v>
      </c>
      <c r="O54" s="19">
        <v>37198</v>
      </c>
      <c r="P54" s="19">
        <v>43956</v>
      </c>
      <c r="Q54" s="19">
        <v>122194</v>
      </c>
      <c r="R54" s="19">
        <v>69553</v>
      </c>
      <c r="S54" s="19">
        <v>70162</v>
      </c>
      <c r="T54" s="19">
        <v>62026</v>
      </c>
      <c r="U54" s="19">
        <v>121905</v>
      </c>
      <c r="V54" s="19">
        <v>75107</v>
      </c>
      <c r="W54" s="19">
        <v>80406</v>
      </c>
      <c r="X54" s="19">
        <v>85570</v>
      </c>
      <c r="Y54" s="19">
        <v>139845</v>
      </c>
      <c r="Z54" s="19">
        <v>97927</v>
      </c>
      <c r="AA54" s="19">
        <v>96703</v>
      </c>
      <c r="AB54" s="19">
        <v>80712</v>
      </c>
      <c r="AC54" s="19">
        <v>148400</v>
      </c>
      <c r="AD54" s="19">
        <v>75878</v>
      </c>
      <c r="AE54" s="19">
        <v>74274</v>
      </c>
      <c r="AF54" s="19">
        <v>80251</v>
      </c>
      <c r="AG54" s="19">
        <v>162855</v>
      </c>
      <c r="AH54" s="19">
        <v>33796</v>
      </c>
      <c r="AI54" s="19">
        <v>48660</v>
      </c>
      <c r="AJ54" s="19">
        <v>56948</v>
      </c>
      <c r="AK54" s="19">
        <v>153873</v>
      </c>
      <c r="AL54" s="19">
        <v>67410</v>
      </c>
      <c r="AM54" s="19">
        <v>76972</v>
      </c>
      <c r="AN54" s="19">
        <v>92562</v>
      </c>
      <c r="AO54" s="19">
        <v>173170</v>
      </c>
      <c r="AP54" s="19">
        <v>119906</v>
      </c>
      <c r="AQ54" s="20">
        <v>200932</v>
      </c>
    </row>
    <row r="55" spans="1:43" ht="15.4" thickBot="1" x14ac:dyDescent="0.5">
      <c r="A55" t="s">
        <v>0</v>
      </c>
      <c r="C55" s="18" t="s">
        <v>84</v>
      </c>
      <c r="D55" s="21">
        <v>144506.60999999999</v>
      </c>
      <c r="E55" s="21">
        <v>146149.44</v>
      </c>
      <c r="F55" s="21">
        <v>146926.69</v>
      </c>
      <c r="G55" s="21">
        <v>149697.16</v>
      </c>
      <c r="H55" s="21">
        <v>151044.76</v>
      </c>
      <c r="I55" s="21">
        <v>155461.91</v>
      </c>
      <c r="J55" s="21">
        <v>157329.01</v>
      </c>
      <c r="K55" s="21">
        <v>159968.20000000001</v>
      </c>
      <c r="L55" s="21">
        <v>163740.07</v>
      </c>
      <c r="M55" s="21">
        <v>171496.67</v>
      </c>
      <c r="N55" s="21">
        <v>178025.25</v>
      </c>
      <c r="O55" s="21">
        <v>182766.87</v>
      </c>
      <c r="P55" s="21">
        <v>187384.7</v>
      </c>
      <c r="Q55" s="21">
        <v>211692.39</v>
      </c>
      <c r="R55" s="21">
        <v>211126.85</v>
      </c>
      <c r="S55" s="21">
        <v>217617.13</v>
      </c>
      <c r="T55" s="21">
        <v>228648.41</v>
      </c>
      <c r="U55" s="21">
        <v>212444.37</v>
      </c>
      <c r="V55" s="21">
        <v>225490.24</v>
      </c>
      <c r="W55" s="21">
        <v>234043.44</v>
      </c>
      <c r="X55" s="21">
        <v>243606.25</v>
      </c>
      <c r="Y55" s="21">
        <v>261342.46</v>
      </c>
      <c r="Z55" s="21">
        <v>229292.46</v>
      </c>
      <c r="AA55" s="21">
        <v>245764.8</v>
      </c>
      <c r="AB55" s="21">
        <v>264245.46999999997</v>
      </c>
      <c r="AC55" s="21">
        <v>286947.12</v>
      </c>
      <c r="AD55" s="21">
        <v>293550.42</v>
      </c>
      <c r="AE55" s="21">
        <v>311184.36</v>
      </c>
      <c r="AF55" s="21">
        <v>316350.56</v>
      </c>
      <c r="AG55" s="21">
        <v>342521.85</v>
      </c>
      <c r="AH55" s="21">
        <v>345368.02</v>
      </c>
      <c r="AI55" s="21">
        <v>313997.46999999997</v>
      </c>
      <c r="AJ55" s="21">
        <v>310560.19</v>
      </c>
      <c r="AK55" s="21">
        <v>324225.93</v>
      </c>
      <c r="AL55" s="21">
        <v>347828.19</v>
      </c>
      <c r="AM55" s="21">
        <v>372853.3</v>
      </c>
      <c r="AN55" s="21">
        <v>363303.28</v>
      </c>
      <c r="AO55" s="21">
        <v>389253.91</v>
      </c>
      <c r="AP55" s="21">
        <v>397506.27</v>
      </c>
      <c r="AQ55" s="27">
        <v>418677.55</v>
      </c>
    </row>
    <row r="56" spans="1:43" ht="15.4" thickBot="1" x14ac:dyDescent="0.5">
      <c r="A56" t="s">
        <v>0</v>
      </c>
      <c r="C56" s="18" t="s">
        <v>164</v>
      </c>
      <c r="D56" s="19">
        <v>168946</v>
      </c>
      <c r="E56" s="19">
        <v>169550</v>
      </c>
      <c r="F56" s="19">
        <v>168287</v>
      </c>
      <c r="G56" s="19">
        <v>172798</v>
      </c>
      <c r="H56" s="19">
        <v>175391</v>
      </c>
      <c r="I56" s="19">
        <v>183045</v>
      </c>
      <c r="J56" s="19">
        <v>143640</v>
      </c>
      <c r="K56" s="19">
        <v>148041</v>
      </c>
      <c r="L56" s="19">
        <v>154220</v>
      </c>
      <c r="M56" s="19">
        <v>168498</v>
      </c>
      <c r="N56" s="19">
        <v>178825</v>
      </c>
      <c r="O56" s="19">
        <v>186673</v>
      </c>
      <c r="P56" s="19">
        <v>193771</v>
      </c>
      <c r="Q56" s="19">
        <v>233856</v>
      </c>
      <c r="R56" s="19">
        <v>233145</v>
      </c>
      <c r="S56" s="19">
        <v>244250</v>
      </c>
      <c r="T56" s="19">
        <v>261989</v>
      </c>
      <c r="U56" s="19">
        <v>235530</v>
      </c>
      <c r="V56" s="19">
        <v>255753</v>
      </c>
      <c r="W56" s="19">
        <v>269617</v>
      </c>
      <c r="X56" s="19">
        <v>284980</v>
      </c>
      <c r="Y56" s="19">
        <v>311263</v>
      </c>
      <c r="Z56" s="19">
        <v>258629</v>
      </c>
      <c r="AA56" s="19">
        <v>291323</v>
      </c>
      <c r="AB56" s="19">
        <v>313078</v>
      </c>
      <c r="AC56" s="19">
        <v>338746</v>
      </c>
      <c r="AD56" s="19">
        <v>343907</v>
      </c>
      <c r="AE56" s="19">
        <v>366618</v>
      </c>
      <c r="AF56" s="19">
        <v>368905</v>
      </c>
      <c r="AG56" s="19">
        <v>402687</v>
      </c>
      <c r="AH56" s="19">
        <v>404976</v>
      </c>
      <c r="AI56" s="19">
        <v>358507</v>
      </c>
      <c r="AJ56" s="19">
        <v>353267</v>
      </c>
      <c r="AK56" s="19">
        <v>364826</v>
      </c>
      <c r="AL56" s="19">
        <v>382406</v>
      </c>
      <c r="AM56" s="19">
        <v>416364</v>
      </c>
      <c r="AN56" s="19">
        <v>402474</v>
      </c>
      <c r="AO56" s="19">
        <v>439507</v>
      </c>
      <c r="AP56" s="19">
        <v>450192</v>
      </c>
      <c r="AQ56" s="20">
        <v>480930</v>
      </c>
    </row>
    <row r="57" spans="1:43" ht="15.4" thickBot="1" x14ac:dyDescent="0.5">
      <c r="A57" t="s">
        <v>0</v>
      </c>
      <c r="C57" s="18" t="s">
        <v>165</v>
      </c>
      <c r="D57" s="40">
        <v>102814.05</v>
      </c>
      <c r="E57" s="40">
        <v>103175.4</v>
      </c>
      <c r="F57" s="40">
        <v>102402.29</v>
      </c>
      <c r="G57" s="40">
        <v>105133.53</v>
      </c>
      <c r="H57" s="40">
        <v>106700.39</v>
      </c>
      <c r="I57" s="40">
        <v>111354.04</v>
      </c>
      <c r="J57" s="40">
        <v>87368.17</v>
      </c>
      <c r="K57" s="40">
        <v>90036.51</v>
      </c>
      <c r="L57" s="40">
        <v>93781.55</v>
      </c>
      <c r="M57" s="40">
        <v>102445.65</v>
      </c>
      <c r="N57" s="40">
        <v>108708.4</v>
      </c>
      <c r="O57" s="40">
        <v>113476.2</v>
      </c>
      <c r="P57" s="40">
        <v>117782.39</v>
      </c>
      <c r="Q57" s="40">
        <v>142136.39000000001</v>
      </c>
      <c r="R57" s="40">
        <v>141689.78</v>
      </c>
      <c r="S57" s="40">
        <v>148433.04999999999</v>
      </c>
      <c r="T57" s="40">
        <v>159484.59</v>
      </c>
      <c r="U57" s="40">
        <v>143494.67000000001</v>
      </c>
      <c r="V57" s="40">
        <v>156338.85</v>
      </c>
      <c r="W57" s="40">
        <v>164953.81</v>
      </c>
      <c r="X57" s="40">
        <v>174600.95</v>
      </c>
      <c r="Y57" s="40">
        <v>191497.08</v>
      </c>
      <c r="Z57" s="40">
        <v>159599.75</v>
      </c>
      <c r="AA57" s="40">
        <v>181951.33</v>
      </c>
      <c r="AB57" s="40">
        <v>199273.63</v>
      </c>
      <c r="AC57" s="40">
        <v>219336.83</v>
      </c>
      <c r="AD57" s="40">
        <v>225350.39</v>
      </c>
      <c r="AE57" s="40">
        <v>242524.67</v>
      </c>
      <c r="AF57" s="40">
        <v>247001.57</v>
      </c>
      <c r="AG57" s="40">
        <v>272479.99</v>
      </c>
      <c r="AH57" s="40">
        <v>275249.90000000002</v>
      </c>
      <c r="AI57" s="40">
        <v>244065.94</v>
      </c>
      <c r="AJ57" s="40">
        <v>240894.69</v>
      </c>
      <c r="AK57" s="40">
        <v>249852.24</v>
      </c>
      <c r="AL57" s="40">
        <v>263622.09999999998</v>
      </c>
      <c r="AM57" s="40">
        <v>287548.77</v>
      </c>
      <c r="AN57" s="40">
        <v>278339.56</v>
      </c>
      <c r="AO57" s="40">
        <v>304806.78999999998</v>
      </c>
      <c r="AP57" s="40">
        <v>313136.09000000003</v>
      </c>
      <c r="AQ57" s="41">
        <v>334644.51</v>
      </c>
    </row>
    <row r="58" spans="1:43" ht="15.4" thickBot="1" x14ac:dyDescent="0.5">
      <c r="A58" t="s">
        <v>0</v>
      </c>
      <c r="C58" s="18" t="s">
        <v>166</v>
      </c>
      <c r="D58" s="19">
        <v>7136</v>
      </c>
      <c r="E58" s="19">
        <v>7154</v>
      </c>
      <c r="F58" s="19">
        <v>7486</v>
      </c>
      <c r="G58" s="19">
        <v>7527</v>
      </c>
      <c r="H58" s="19">
        <v>7645</v>
      </c>
      <c r="I58" s="19">
        <v>7726</v>
      </c>
      <c r="J58" s="19">
        <v>8107</v>
      </c>
      <c r="K58" s="19">
        <v>8125</v>
      </c>
      <c r="L58" s="19">
        <v>8188</v>
      </c>
      <c r="M58" s="19">
        <v>8171</v>
      </c>
      <c r="N58" s="19">
        <v>8206</v>
      </c>
      <c r="O58" s="19">
        <v>8287</v>
      </c>
      <c r="P58" s="19">
        <v>8311</v>
      </c>
      <c r="Q58" s="19">
        <v>59931</v>
      </c>
      <c r="R58" s="19">
        <v>8400</v>
      </c>
      <c r="S58" s="19">
        <v>8382</v>
      </c>
      <c r="T58" s="19">
        <v>61027</v>
      </c>
      <c r="U58" s="19">
        <v>62045</v>
      </c>
      <c r="V58" s="19">
        <v>62877</v>
      </c>
      <c r="W58" s="19">
        <v>63348</v>
      </c>
      <c r="X58" s="19">
        <v>63902</v>
      </c>
      <c r="Y58" s="19">
        <v>75663</v>
      </c>
      <c r="Z58" s="19">
        <v>75920</v>
      </c>
      <c r="AA58" s="19">
        <v>76192</v>
      </c>
      <c r="AB58" s="19">
        <v>76873</v>
      </c>
      <c r="AC58" s="19">
        <v>77623</v>
      </c>
      <c r="AD58" s="19">
        <v>78129</v>
      </c>
      <c r="AE58" s="19">
        <v>78580</v>
      </c>
      <c r="AF58" s="19">
        <v>79013</v>
      </c>
      <c r="AG58" s="19">
        <v>79913</v>
      </c>
      <c r="AH58" s="19">
        <v>79305</v>
      </c>
      <c r="AI58" s="19">
        <v>79876</v>
      </c>
      <c r="AJ58" s="19">
        <v>80833</v>
      </c>
      <c r="AK58" s="19">
        <v>82111</v>
      </c>
      <c r="AL58" s="19">
        <v>90599</v>
      </c>
      <c r="AM58" s="19">
        <v>91880</v>
      </c>
      <c r="AN58" s="19">
        <v>93063</v>
      </c>
      <c r="AO58" s="19">
        <v>91290</v>
      </c>
      <c r="AP58" s="19">
        <v>91953</v>
      </c>
      <c r="AQ58" s="20">
        <v>92721</v>
      </c>
    </row>
    <row r="59" spans="1:43" ht="15.4" thickBot="1" x14ac:dyDescent="0.5">
      <c r="A59" t="s">
        <v>0</v>
      </c>
      <c r="C59" s="18" t="s">
        <v>167</v>
      </c>
      <c r="D59" s="19">
        <v>6505</v>
      </c>
      <c r="E59" s="19">
        <v>6600</v>
      </c>
      <c r="F59" s="19">
        <v>7230</v>
      </c>
      <c r="G59" s="19">
        <v>7216</v>
      </c>
      <c r="H59" s="19">
        <v>7250</v>
      </c>
      <c r="I59" s="19">
        <v>7329</v>
      </c>
      <c r="J59" s="19">
        <v>7987</v>
      </c>
      <c r="K59" s="19">
        <v>8091</v>
      </c>
      <c r="L59" s="19">
        <v>8315</v>
      </c>
      <c r="M59" s="19">
        <v>8360</v>
      </c>
      <c r="N59" s="19">
        <v>8461</v>
      </c>
      <c r="O59" s="19">
        <v>8538</v>
      </c>
      <c r="P59" s="19">
        <v>8631</v>
      </c>
      <c r="Q59" s="19">
        <v>9409</v>
      </c>
      <c r="R59" s="19">
        <v>8961</v>
      </c>
      <c r="S59" s="19">
        <v>9041</v>
      </c>
      <c r="T59" s="19">
        <v>9034</v>
      </c>
      <c r="U59" s="19">
        <v>9959</v>
      </c>
      <c r="V59" s="19">
        <v>10128</v>
      </c>
      <c r="W59" s="19">
        <v>10477</v>
      </c>
      <c r="X59" s="19">
        <v>10530</v>
      </c>
      <c r="Y59" s="21" t="s">
        <v>138</v>
      </c>
      <c r="Z59" s="21" t="s">
        <v>138</v>
      </c>
      <c r="AA59" s="21" t="s">
        <v>138</v>
      </c>
      <c r="AB59" s="21" t="s">
        <v>138</v>
      </c>
      <c r="AC59" s="21" t="s">
        <v>138</v>
      </c>
      <c r="AD59" s="21" t="s">
        <v>138</v>
      </c>
      <c r="AE59" s="21" t="s">
        <v>138</v>
      </c>
      <c r="AF59" s="21" t="s">
        <v>138</v>
      </c>
      <c r="AG59" s="21" t="s">
        <v>138</v>
      </c>
      <c r="AH59" s="21" t="s">
        <v>138</v>
      </c>
      <c r="AI59" s="21" t="s">
        <v>138</v>
      </c>
      <c r="AJ59" s="21" t="s">
        <v>138</v>
      </c>
      <c r="AK59" s="21" t="s">
        <v>138</v>
      </c>
      <c r="AL59" s="21" t="s">
        <v>138</v>
      </c>
      <c r="AM59" s="21" t="s">
        <v>138</v>
      </c>
      <c r="AN59" s="21" t="s">
        <v>138</v>
      </c>
      <c r="AO59" s="21" t="s">
        <v>138</v>
      </c>
      <c r="AP59" s="21" t="s">
        <v>138</v>
      </c>
      <c r="AQ59" s="27" t="s">
        <v>138</v>
      </c>
    </row>
    <row r="60" spans="1:43" ht="15.4" thickBot="1" x14ac:dyDescent="0.5">
      <c r="A60" t="s">
        <v>0</v>
      </c>
      <c r="C60" s="18" t="s">
        <v>168</v>
      </c>
      <c r="D60" s="19">
        <v>92845</v>
      </c>
      <c r="E60" s="19">
        <v>98722</v>
      </c>
      <c r="F60" s="19">
        <v>99628</v>
      </c>
      <c r="G60" s="19">
        <v>102410</v>
      </c>
      <c r="H60" s="19">
        <v>103969</v>
      </c>
      <c r="I60" s="19">
        <v>106793</v>
      </c>
      <c r="J60" s="19">
        <v>110477</v>
      </c>
      <c r="K60" s="19">
        <v>111463</v>
      </c>
      <c r="L60" s="19">
        <v>112754</v>
      </c>
      <c r="M60" s="19">
        <v>114750</v>
      </c>
      <c r="N60" s="19">
        <v>115614</v>
      </c>
      <c r="O60" s="19">
        <v>117240</v>
      </c>
      <c r="P60" s="19">
        <v>118887</v>
      </c>
      <c r="Q60" s="19">
        <v>120411</v>
      </c>
      <c r="R60" s="19">
        <v>127490</v>
      </c>
      <c r="S60" s="19">
        <v>128384</v>
      </c>
      <c r="T60" s="19">
        <v>130204</v>
      </c>
      <c r="U60" s="19">
        <v>125960</v>
      </c>
      <c r="V60" s="19">
        <v>126893</v>
      </c>
      <c r="W60" s="19">
        <v>128124</v>
      </c>
      <c r="X60" s="19">
        <v>129022</v>
      </c>
      <c r="Y60" s="19">
        <v>132377</v>
      </c>
      <c r="Z60" s="19">
        <v>131585</v>
      </c>
      <c r="AA60" s="19">
        <v>132927</v>
      </c>
      <c r="AB60" s="19">
        <v>134626</v>
      </c>
      <c r="AC60" s="19">
        <v>142942</v>
      </c>
      <c r="AD60" s="19">
        <v>144338</v>
      </c>
      <c r="AE60" s="19">
        <v>145575</v>
      </c>
      <c r="AF60" s="19">
        <v>146338</v>
      </c>
      <c r="AG60" s="19">
        <v>148443</v>
      </c>
      <c r="AH60" s="19">
        <v>151394</v>
      </c>
      <c r="AI60" s="19">
        <v>152209</v>
      </c>
      <c r="AJ60" s="19">
        <v>152137</v>
      </c>
      <c r="AK60" s="19">
        <v>154977</v>
      </c>
      <c r="AL60" s="19">
        <v>156119</v>
      </c>
      <c r="AM60" s="19">
        <v>157843</v>
      </c>
      <c r="AN60" s="19">
        <v>157876</v>
      </c>
      <c r="AO60" s="19">
        <v>164663</v>
      </c>
      <c r="AP60" s="19">
        <v>165636</v>
      </c>
      <c r="AQ60" s="20">
        <v>167242</v>
      </c>
    </row>
    <row r="61" spans="1:43" ht="15.4" thickBot="1" x14ac:dyDescent="0.5">
      <c r="A61" t="s">
        <v>0</v>
      </c>
      <c r="C61" s="18" t="s">
        <v>169</v>
      </c>
      <c r="D61" s="19">
        <v>5324</v>
      </c>
      <c r="E61" s="19">
        <v>6486</v>
      </c>
      <c r="F61" s="19">
        <v>6251</v>
      </c>
      <c r="G61" s="19">
        <v>5629</v>
      </c>
      <c r="H61" s="19">
        <v>5417</v>
      </c>
      <c r="I61" s="19">
        <v>3658</v>
      </c>
      <c r="J61" s="19">
        <v>3788</v>
      </c>
      <c r="K61" s="19">
        <v>3832</v>
      </c>
      <c r="L61" s="19">
        <v>4239</v>
      </c>
      <c r="M61" s="19">
        <v>3063</v>
      </c>
      <c r="N61" s="19">
        <v>3160</v>
      </c>
      <c r="O61" s="19">
        <v>3503</v>
      </c>
      <c r="P61" s="19">
        <v>4430</v>
      </c>
      <c r="Q61" s="19">
        <v>3545</v>
      </c>
      <c r="R61" s="19">
        <v>3678</v>
      </c>
      <c r="S61" s="19">
        <v>4243</v>
      </c>
      <c r="T61" s="19">
        <v>4634</v>
      </c>
      <c r="U61" s="19">
        <v>3774</v>
      </c>
      <c r="V61" s="19">
        <v>3962</v>
      </c>
      <c r="W61" s="19">
        <v>5054</v>
      </c>
      <c r="X61" s="19">
        <v>6101</v>
      </c>
      <c r="Y61" s="19">
        <v>4480</v>
      </c>
      <c r="Z61" s="19">
        <v>4592</v>
      </c>
      <c r="AA61" s="19">
        <v>5575</v>
      </c>
      <c r="AB61" s="19">
        <v>6207</v>
      </c>
      <c r="AC61" s="19">
        <v>4224</v>
      </c>
      <c r="AD61" s="19">
        <v>4164</v>
      </c>
      <c r="AE61" s="19">
        <v>4868</v>
      </c>
      <c r="AF61" s="19">
        <v>5373</v>
      </c>
      <c r="AG61" s="19">
        <v>5223</v>
      </c>
      <c r="AH61" s="19">
        <v>5706</v>
      </c>
      <c r="AI61" s="19">
        <v>5960</v>
      </c>
      <c r="AJ61" s="19">
        <v>6564</v>
      </c>
      <c r="AK61" s="19">
        <v>7100</v>
      </c>
      <c r="AL61" s="19">
        <v>8019</v>
      </c>
      <c r="AM61" s="19">
        <v>9619</v>
      </c>
      <c r="AN61" s="19">
        <v>10866</v>
      </c>
      <c r="AO61" s="19">
        <v>11266</v>
      </c>
      <c r="AP61" s="19">
        <v>11845</v>
      </c>
      <c r="AQ61" s="20">
        <v>12712</v>
      </c>
    </row>
    <row r="62" spans="1:43" ht="17.25" x14ac:dyDescent="0.45">
      <c r="A62" t="s">
        <v>0</v>
      </c>
      <c r="C62" s="30" t="s">
        <v>173</v>
      </c>
      <c r="D62" s="43">
        <v>7456</v>
      </c>
      <c r="E62" s="43">
        <v>6562</v>
      </c>
      <c r="F62" s="43">
        <v>8423</v>
      </c>
      <c r="G62" s="43">
        <v>6716</v>
      </c>
      <c r="H62" s="43">
        <v>14832</v>
      </c>
      <c r="I62" s="43">
        <v>8210</v>
      </c>
      <c r="J62" s="43">
        <v>7288</v>
      </c>
      <c r="K62" s="43">
        <v>7790</v>
      </c>
      <c r="L62" s="43">
        <v>11240</v>
      </c>
      <c r="M62" s="43">
        <v>9513</v>
      </c>
      <c r="N62" s="43">
        <v>6370</v>
      </c>
      <c r="O62" s="43">
        <v>7180</v>
      </c>
      <c r="P62" s="43">
        <v>6460</v>
      </c>
      <c r="Q62" s="43">
        <v>5200</v>
      </c>
      <c r="R62" s="44">
        <v>-949</v>
      </c>
      <c r="S62" s="43">
        <v>15728</v>
      </c>
      <c r="T62" s="43">
        <v>23781</v>
      </c>
      <c r="U62" s="43">
        <v>-28539</v>
      </c>
      <c r="V62" s="43">
        <v>28470</v>
      </c>
      <c r="W62" s="43">
        <v>18627</v>
      </c>
      <c r="X62" s="43">
        <v>20830</v>
      </c>
      <c r="Y62" s="43">
        <v>37650</v>
      </c>
      <c r="Z62" s="43">
        <v>-62325</v>
      </c>
      <c r="AA62" s="43">
        <v>47302</v>
      </c>
      <c r="AB62" s="43">
        <v>38665</v>
      </c>
      <c r="AC62" s="43">
        <v>46079</v>
      </c>
      <c r="AD62" s="43">
        <v>15327</v>
      </c>
      <c r="AE62" s="43">
        <v>36650</v>
      </c>
      <c r="AF62" s="43">
        <v>13163</v>
      </c>
      <c r="AG62" s="43">
        <v>49832</v>
      </c>
      <c r="AH62" s="43">
        <v>7652</v>
      </c>
      <c r="AI62" s="43">
        <v>-54425</v>
      </c>
      <c r="AJ62" s="43">
        <v>-3581</v>
      </c>
      <c r="AK62" s="43">
        <v>22343</v>
      </c>
      <c r="AL62" s="43">
        <v>45282</v>
      </c>
      <c r="AM62" s="43">
        <v>46173</v>
      </c>
      <c r="AN62" s="43">
        <v>-15961</v>
      </c>
      <c r="AO62" s="43">
        <v>47702</v>
      </c>
      <c r="AP62" s="43">
        <v>16529</v>
      </c>
      <c r="AQ62" s="45">
        <v>39115</v>
      </c>
    </row>
    <row r="63" spans="1:43" ht="15" x14ac:dyDescent="0.45">
      <c r="A63" t="s">
        <v>0</v>
      </c>
      <c r="B63" s="76">
        <v>6.56</v>
      </c>
      <c r="C63" s="30" t="s">
        <v>170</v>
      </c>
      <c r="D63" s="47" cm="1">
        <f t="array" ref="D63">_xlfn.XLOOKUP("WORKING CAPITAL"&amp;D$68,$C:$C&amp;$A:$A,D:D)/_xlfn.XLOOKUP("Total Assets"&amp;D$68,$C:$C&amp;$A:$A,D:D)</f>
        <v>5.1627194059103571E-3</v>
      </c>
      <c r="E63">
        <v>0.13791890344897093</v>
      </c>
      <c r="F63">
        <v>9.6935278566532852E-3</v>
      </c>
      <c r="G63">
        <v>1.0923232255988638E-2</v>
      </c>
      <c r="H63">
        <v>9.5110987262314196E-3</v>
      </c>
      <c r="I63">
        <v>0.149932006294171</v>
      </c>
      <c r="J63">
        <v>5.8415698046272056E-3</v>
      </c>
      <c r="K63">
        <v>2.7271531132762948E-2</v>
      </c>
      <c r="L63">
        <v>4.3484019217334011E-2</v>
      </c>
      <c r="M63">
        <v>0.16067545670962899</v>
      </c>
      <c r="N63">
        <v>5.3666355464351036E-2</v>
      </c>
      <c r="O63">
        <v>5.5887257921543296E-2</v>
      </c>
      <c r="P63">
        <v>6.4493789193519516E-2</v>
      </c>
      <c r="Q63">
        <v>0.17404197437668692</v>
      </c>
      <c r="R63">
        <v>9.8986552356717633E-2</v>
      </c>
      <c r="S63">
        <v>9.8551547057865077E-2</v>
      </c>
      <c r="T63">
        <v>8.4221932246058506E-2</v>
      </c>
      <c r="U63">
        <v>0.17223231618239204</v>
      </c>
      <c r="V63">
        <v>0.10167126017294686</v>
      </c>
      <c r="W63">
        <v>0.10578233619433028</v>
      </c>
      <c r="X63">
        <v>0.10852498852224908</v>
      </c>
      <c r="Y63">
        <v>0.1710163146959445</v>
      </c>
      <c r="Z63">
        <v>0.1287754060764181</v>
      </c>
      <c r="AA63">
        <v>0.12269883382627043</v>
      </c>
      <c r="AB63">
        <v>9.7249700582929491E-2</v>
      </c>
      <c r="AC63">
        <v>0.16984671448469721</v>
      </c>
      <c r="AD63">
        <v>8.5796698978847633E-2</v>
      </c>
      <c r="AE63">
        <v>8.1396788797283931E-2</v>
      </c>
      <c r="AF63">
        <v>8.7157537594025794E-2</v>
      </c>
      <c r="AG63">
        <v>0.1698557756491556</v>
      </c>
      <c r="AH63">
        <v>3.4858990042351469E-2</v>
      </c>
      <c r="AI63">
        <v>5.3480755281032244E-2</v>
      </c>
      <c r="AJ63">
        <v>6.3114543342761134E-2</v>
      </c>
      <c r="AK63">
        <v>0.16223371447549462</v>
      </c>
      <c r="AL63">
        <v>6.7607956095447466E-2</v>
      </c>
      <c r="AM63">
        <v>7.3899765066874817E-2</v>
      </c>
      <c r="AN63">
        <v>9.0753020051317093E-2</v>
      </c>
      <c r="AO63">
        <v>0.16184444913820659</v>
      </c>
      <c r="AP63">
        <v>0.1120580167938432</v>
      </c>
      <c r="AQ63">
        <v>0.18120592320040402</v>
      </c>
    </row>
    <row r="64" spans="1:43" ht="15" x14ac:dyDescent="0.45">
      <c r="A64" t="s">
        <v>0</v>
      </c>
      <c r="B64" s="76">
        <v>3.26</v>
      </c>
      <c r="C64" s="30" t="s">
        <v>171</v>
      </c>
      <c r="D64" s="47" cm="1">
        <f t="array" ref="D64">_xlfn.XLOOKUP("Retained Earnings"&amp;D$68,$C:$C&amp;$A:$A,D:D)/_xlfn.XLOOKUP("Total Assets"&amp;D$68,$C:$C&amp;$A:$A,D:D)</f>
        <v>0.30822652566959757</v>
      </c>
      <c r="E64">
        <v>0.31114331190205891</v>
      </c>
      <c r="F64">
        <v>0.31781515263352139</v>
      </c>
      <c r="G64">
        <v>0.31953644221060923</v>
      </c>
      <c r="H64">
        <v>0.33407092625048584</v>
      </c>
      <c r="I64">
        <v>0.33988342384071185</v>
      </c>
      <c r="J64">
        <v>0.32967261625576694</v>
      </c>
      <c r="K64">
        <v>0.33449333351326549</v>
      </c>
      <c r="L64">
        <v>0.34019548439005493</v>
      </c>
      <c r="M64">
        <v>0.33960641310195311</v>
      </c>
      <c r="N64">
        <v>0.32979856398721979</v>
      </c>
      <c r="O64">
        <v>0.33068255232200006</v>
      </c>
      <c r="P64">
        <v>0.32890423942930419</v>
      </c>
      <c r="Q64">
        <v>0.36431821904443129</v>
      </c>
      <c r="R64">
        <v>0.44965708438470875</v>
      </c>
      <c r="S64">
        <v>0.46066618722012775</v>
      </c>
      <c r="T64">
        <v>0.47049869714403653</v>
      </c>
      <c r="U64">
        <v>0.45368002554415549</v>
      </c>
      <c r="V64">
        <v>0.46400685506359612</v>
      </c>
      <c r="W64">
        <v>0.46946749672414972</v>
      </c>
      <c r="X64">
        <v>0.47348449298779172</v>
      </c>
      <c r="Y64">
        <v>0.49220829883738987</v>
      </c>
      <c r="Z64">
        <v>0.46335712632553444</v>
      </c>
      <c r="AA64">
        <v>0.48044429049411713</v>
      </c>
      <c r="AB64">
        <v>0.49255132261617018</v>
      </c>
      <c r="AC64">
        <v>0.50888318918108477</v>
      </c>
      <c r="AD64">
        <v>0.51598893252208011</v>
      </c>
      <c r="AE64">
        <v>0.53088736023180449</v>
      </c>
      <c r="AF64">
        <v>0.53735617827920035</v>
      </c>
      <c r="AG64">
        <v>0.55739457479473997</v>
      </c>
      <c r="AH64">
        <v>0.55686194824993351</v>
      </c>
      <c r="AI64">
        <v>0.54527729540808478</v>
      </c>
      <c r="AJ64">
        <v>0.54686932004574995</v>
      </c>
      <c r="AK64">
        <v>0.53889916865672427</v>
      </c>
      <c r="AL64">
        <v>0.54823623569812407</v>
      </c>
      <c r="AM64">
        <v>0.55929157149810915</v>
      </c>
      <c r="AN64">
        <v>0.55864061658952102</v>
      </c>
      <c r="AO64">
        <v>0.56762849329612386</v>
      </c>
      <c r="AP64">
        <v>0.57935020817076077</v>
      </c>
      <c r="AQ64">
        <v>0.58643381490900559</v>
      </c>
    </row>
    <row r="65" spans="1:43" ht="15" x14ac:dyDescent="0.45">
      <c r="A65" t="s">
        <v>0</v>
      </c>
      <c r="B65" s="76">
        <v>6.72</v>
      </c>
      <c r="C65" s="30" t="s">
        <v>172</v>
      </c>
      <c r="D65" s="47" cm="1">
        <f t="array" ref="D65">_xlfn.XLOOKUP("ebit"&amp;D$68,$C:$C&amp;$A:$A,D:D)/_xlfn.XLOOKUP("Total Assets"&amp;D$68,$C:$C&amp;$A:$A,D:D)</f>
        <v>1.4411544698789825E-2</v>
      </c>
      <c r="E65">
        <v>1.2478440366100173E-2</v>
      </c>
      <c r="F65">
        <v>1.5860253523036251E-2</v>
      </c>
      <c r="G65">
        <v>1.2419236131914625E-2</v>
      </c>
      <c r="H65">
        <v>2.7191329280544414E-2</v>
      </c>
      <c r="I65">
        <v>1.4866266973528629E-2</v>
      </c>
      <c r="J65">
        <v>1.2430178317116226E-2</v>
      </c>
      <c r="K65">
        <v>1.3140670967045423E-2</v>
      </c>
      <c r="L65">
        <v>1.8608100814849395E-2</v>
      </c>
      <c r="M65">
        <v>1.5322442957603559E-2</v>
      </c>
      <c r="N65">
        <v>9.7333490207823052E-3</v>
      </c>
      <c r="O65">
        <v>1.0787421686022928E-2</v>
      </c>
      <c r="P65">
        <v>9.4783392071648032E-3</v>
      </c>
      <c r="Q65">
        <v>7.4064051161167651E-3</v>
      </c>
      <c r="R65">
        <v>-1.350599372946171E-3</v>
      </c>
      <c r="S65">
        <v>2.2091997550327841E-2</v>
      </c>
      <c r="T65">
        <v>3.2291003300930536E-2</v>
      </c>
      <c r="U65">
        <v>-4.0321053865955352E-2</v>
      </c>
      <c r="V65">
        <v>3.85394274451622E-2</v>
      </c>
      <c r="W65">
        <v>2.450572813337052E-2</v>
      </c>
      <c r="X65">
        <v>2.6417851009915255E-2</v>
      </c>
      <c r="Y65">
        <v>4.6042148437929926E-2</v>
      </c>
      <c r="Z65">
        <v>-8.1958266705941765E-2</v>
      </c>
      <c r="AA65">
        <v>6.0017788875735438E-2</v>
      </c>
      <c r="AB65">
        <v>4.6587368334807325E-2</v>
      </c>
      <c r="AC65">
        <v>5.2738320463209989E-2</v>
      </c>
      <c r="AD65">
        <v>1.733053065775057E-2</v>
      </c>
      <c r="AE65">
        <v>4.0164691674347087E-2</v>
      </c>
      <c r="AF65">
        <v>1.4295830174703886E-2</v>
      </c>
      <c r="AG65">
        <v>5.1974167278552835E-2</v>
      </c>
      <c r="AH65">
        <v>7.8926793645423543E-3</v>
      </c>
      <c r="AI65">
        <v>-5.9816894906908752E-2</v>
      </c>
      <c r="AJ65">
        <v>-3.9687641306178903E-3</v>
      </c>
      <c r="AK65">
        <v>2.3557010538079952E-2</v>
      </c>
      <c r="AL65">
        <v>4.5414975046937429E-2</v>
      </c>
      <c r="AM65">
        <v>4.433006615954907E-2</v>
      </c>
      <c r="AN65">
        <v>-1.5649067144606559E-2</v>
      </c>
      <c r="AO65">
        <v>4.4582225055094592E-2</v>
      </c>
      <c r="AP65">
        <v>1.5447158270523861E-2</v>
      </c>
      <c r="AQ65">
        <v>3.5274967083310786E-2</v>
      </c>
    </row>
    <row r="66" spans="1:43" ht="15" x14ac:dyDescent="0.45">
      <c r="A66" t="s">
        <v>0</v>
      </c>
      <c r="B66" s="76">
        <v>1.05</v>
      </c>
      <c r="C66" s="30" t="s">
        <v>174</v>
      </c>
      <c r="D66" s="47" cm="1">
        <f t="array" ref="D66">_xlfn.XLOOKUP("Shareholders' Equity"&amp;D$68,$C:$C&amp;$A:$A,D:D)/_xlfn.XLOOKUP("Total Liabilities"&amp;D$68,$C:$C&amp;$A:$A,D:D)</f>
        <v>0.86732524606494599</v>
      </c>
      <c r="E66" s="48">
        <v>0.85923843869325411</v>
      </c>
      <c r="F66" s="48">
        <v>0.85537159766207727</v>
      </c>
      <c r="G66" s="48">
        <v>0.8546842632351529</v>
      </c>
      <c r="H66" s="48">
        <v>0.85440613026819923</v>
      </c>
      <c r="I66" s="48">
        <v>0.88079215339032113</v>
      </c>
      <c r="J66" s="48">
        <v>0.80694839095408621</v>
      </c>
      <c r="K66" s="48">
        <v>0.81534673779236766</v>
      </c>
      <c r="L66" s="48">
        <v>0.82255908612256845</v>
      </c>
      <c r="M66" s="48">
        <v>0.8509417874583366</v>
      </c>
      <c r="N66" s="48">
        <v>0.82720264901401841</v>
      </c>
      <c r="O66" s="48">
        <v>0.84120476795104804</v>
      </c>
      <c r="P66" s="48">
        <v>0.84352262092171537</v>
      </c>
      <c r="Q66" s="48">
        <v>1.0051779140403438</v>
      </c>
      <c r="R66" s="48">
        <v>0.99844425041026852</v>
      </c>
      <c r="S66" s="48">
        <v>1.0330806970249076</v>
      </c>
      <c r="T66" s="48">
        <v>1.0626792516244679</v>
      </c>
      <c r="U66" s="48">
        <v>0.99213609011128812</v>
      </c>
      <c r="V66" s="48">
        <v>1.0176383991609605</v>
      </c>
      <c r="W66" s="48">
        <v>1.0339133622500447</v>
      </c>
      <c r="X66" s="48">
        <v>1.0378213809430277</v>
      </c>
      <c r="Y66" s="48">
        <v>1.1012344346628431</v>
      </c>
      <c r="Z66" s="48">
        <v>0.97409744738625126</v>
      </c>
      <c r="AA66" s="48">
        <v>1.0163042365943513</v>
      </c>
      <c r="AB66" s="48">
        <v>1.0206558550486815</v>
      </c>
      <c r="AC66" s="48">
        <v>1.06852149538463</v>
      </c>
      <c r="AD66" s="48">
        <v>1.0652916628718616</v>
      </c>
      <c r="AE66" s="48">
        <v>1.1040067513194818</v>
      </c>
      <c r="AF66" s="48">
        <v>1.0941405512607947</v>
      </c>
      <c r="AG66" s="48">
        <v>1.1601337376704952</v>
      </c>
      <c r="AH66" s="48">
        <v>1.1418872793229071</v>
      </c>
      <c r="AI66" s="48">
        <v>1.0668912579763612</v>
      </c>
      <c r="AJ66" s="48">
        <v>1.0574576615155888</v>
      </c>
      <c r="AK66" s="48">
        <v>1.0319141187358607</v>
      </c>
      <c r="AL66" s="48">
        <v>1.0737252813989668</v>
      </c>
      <c r="AM66" s="48">
        <v>1.12647505573567</v>
      </c>
      <c r="AN66" s="48">
        <v>1.1020618046767765</v>
      </c>
      <c r="AO66" s="48">
        <v>1.1433510680918575</v>
      </c>
      <c r="AP66" s="48">
        <v>1.1737633316404266</v>
      </c>
      <c r="AQ66" s="48">
        <v>1.213783892239598</v>
      </c>
    </row>
    <row r="67" spans="1:43" ht="15" x14ac:dyDescent="0.45">
      <c r="A67" t="s">
        <v>0</v>
      </c>
      <c r="C67" s="30" t="s">
        <v>175</v>
      </c>
      <c r="D67" s="49">
        <f>(D63*$B$63)+(D64*$B$64)+(D65*$B$65)+(D66*$B$66)</f>
        <v>2.0462230017297212</v>
      </c>
      <c r="E67" s="50">
        <v>2.9051306833140713</v>
      </c>
      <c r="F67" s="50">
        <v>2.10438802154491</v>
      </c>
      <c r="G67" s="50">
        <v>2.0942209484092484</v>
      </c>
      <c r="H67" s="50">
        <v>2.2313161967675295</v>
      </c>
      <c r="I67" s="50">
        <v>3.1163069981324316</v>
      </c>
      <c r="J67" s="50">
        <v>2.0438800357049662</v>
      </c>
      <c r="K67" s="50">
        <v>2.2137688950647019</v>
      </c>
      <c r="L67" s="50">
        <v>2.383025923081775</v>
      </c>
      <c r="M67" s="50">
        <v>3.1576035962338826</v>
      </c>
      <c r="N67" s="50">
        <v>2.3611654973288556</v>
      </c>
      <c r="O67" s="50">
        <v>2.4004020126137187</v>
      </c>
      <c r="P67" s="50">
        <v>2.4447002690889681</v>
      </c>
      <c r="Q67" s="50">
        <v>3.4346005981185779</v>
      </c>
      <c r="R67" s="50">
        <v>3.1545243136988024</v>
      </c>
      <c r="S67" s="50">
        <v>3.3814628744515676</v>
      </c>
      <c r="T67" s="50">
        <v>3.4191303846116474</v>
      </c>
      <c r="U67" s="50">
        <v>3.3796262900680709</v>
      </c>
      <c r="V67" s="50">
        <v>3.5071310857923539</v>
      </c>
      <c r="W67" s="50">
        <v>3.4746836881743315</v>
      </c>
      <c r="X67" s="50">
        <v>3.5227237806229645</v>
      </c>
      <c r="Y67" s="50">
        <v>4.1921654725141613</v>
      </c>
      <c r="Z67" s="50">
        <v>2.82735366317418</v>
      </c>
      <c r="AA67" s="50">
        <v>3.8415917265801665</v>
      </c>
      <c r="AB67" s="50">
        <v>3.6284311105637528</v>
      </c>
      <c r="AC67" s="50">
        <v>4.2495027274165826</v>
      </c>
      <c r="AD67" s="50">
        <v>3.4799676773587604</v>
      </c>
      <c r="AE67" s="50">
        <v>3.6937695458029332</v>
      </c>
      <c r="AF67" s="50">
        <v>3.5684501454048467</v>
      </c>
      <c r="AG67" s="50">
        <v>4.4987670307552081</v>
      </c>
      <c r="AH67" s="50">
        <v>3.2960653745913859</v>
      </c>
      <c r="AI67" s="50">
        <v>2.84670402477468</v>
      </c>
      <c r="AJ67" s="50">
        <v>3.2804858373112737</v>
      </c>
      <c r="AK67" s="50">
        <v>4.0628773922687165</v>
      </c>
      <c r="AL67" s="50">
        <v>3.6633584981463545</v>
      </c>
      <c r="AM67" s="50">
        <v>3.7887698350371579</v>
      </c>
      <c r="AN67" s="50">
        <v>3.4685113853173384</v>
      </c>
      <c r="AO67" s="50">
        <v>4.4122796483586848</v>
      </c>
      <c r="AP67" s="50">
        <v>3.9600386706046593</v>
      </c>
      <c r="AQ67" s="50">
        <v>4.6120059584494353</v>
      </c>
    </row>
    <row r="68" spans="1:43" x14ac:dyDescent="0.45">
      <c r="A68" s="46" t="s">
        <v>0</v>
      </c>
      <c r="B68" s="46" t="s">
        <v>0</v>
      </c>
      <c r="C68" s="46" t="s">
        <v>0</v>
      </c>
      <c r="D68" s="46" t="s">
        <v>0</v>
      </c>
      <c r="E68" s="46" t="s">
        <v>0</v>
      </c>
      <c r="F68" s="46" t="s">
        <v>0</v>
      </c>
      <c r="G68" s="46" t="s">
        <v>0</v>
      </c>
      <c r="H68" s="46" t="s">
        <v>0</v>
      </c>
      <c r="I68" s="46" t="s">
        <v>0</v>
      </c>
      <c r="J68" s="46" t="s">
        <v>0</v>
      </c>
      <c r="K68" s="46" t="s">
        <v>0</v>
      </c>
      <c r="L68" s="46" t="s">
        <v>0</v>
      </c>
      <c r="M68" s="46" t="s">
        <v>0</v>
      </c>
      <c r="N68" s="46" t="s">
        <v>0</v>
      </c>
      <c r="O68" s="46" t="s">
        <v>0</v>
      </c>
      <c r="P68" s="46" t="s">
        <v>0</v>
      </c>
      <c r="Q68" s="46" t="s">
        <v>0</v>
      </c>
      <c r="R68" s="46" t="s">
        <v>0</v>
      </c>
      <c r="S68" s="46" t="s">
        <v>0</v>
      </c>
      <c r="T68" s="46" t="s">
        <v>0</v>
      </c>
      <c r="U68" s="46" t="s">
        <v>0</v>
      </c>
      <c r="V68" s="46" t="s">
        <v>0</v>
      </c>
      <c r="W68" s="46" t="s">
        <v>0</v>
      </c>
      <c r="X68" s="46" t="s">
        <v>0</v>
      </c>
      <c r="Y68" s="46" t="s">
        <v>0</v>
      </c>
      <c r="Z68" s="46" t="s">
        <v>0</v>
      </c>
      <c r="AA68" s="46" t="s">
        <v>0</v>
      </c>
      <c r="AB68" s="46" t="s">
        <v>0</v>
      </c>
      <c r="AC68" s="46" t="s">
        <v>0</v>
      </c>
      <c r="AD68" s="46" t="s">
        <v>0</v>
      </c>
      <c r="AE68" s="46" t="s">
        <v>0</v>
      </c>
      <c r="AF68" s="46" t="s">
        <v>0</v>
      </c>
      <c r="AG68" s="46" t="s">
        <v>0</v>
      </c>
      <c r="AH68" s="46" t="s">
        <v>0</v>
      </c>
      <c r="AI68" s="46" t="s">
        <v>0</v>
      </c>
      <c r="AJ68" s="46" t="s">
        <v>0</v>
      </c>
      <c r="AK68" s="46" t="s">
        <v>0</v>
      </c>
      <c r="AL68" s="46" t="s">
        <v>0</v>
      </c>
      <c r="AM68" s="46" t="s">
        <v>0</v>
      </c>
      <c r="AN68" s="46" t="s">
        <v>0</v>
      </c>
      <c r="AO68" s="46" t="s">
        <v>0</v>
      </c>
      <c r="AP68" s="46" t="s">
        <v>0</v>
      </c>
      <c r="AQ68" s="46" t="s">
        <v>0</v>
      </c>
    </row>
    <row r="69" spans="1:43" ht="17.649999999999999" thickBot="1" x14ac:dyDescent="0.5">
      <c r="A69" t="s">
        <v>3</v>
      </c>
      <c r="C69" s="51" t="s">
        <v>95</v>
      </c>
      <c r="D69" s="52" t="s">
        <v>97</v>
      </c>
      <c r="E69" s="52" t="s">
        <v>97</v>
      </c>
      <c r="F69" s="52" t="s">
        <v>98</v>
      </c>
      <c r="G69" s="52" t="s">
        <v>99</v>
      </c>
      <c r="H69" s="52" t="s">
        <v>100</v>
      </c>
      <c r="I69" s="52" t="s">
        <v>101</v>
      </c>
      <c r="J69" s="52" t="s">
        <v>102</v>
      </c>
      <c r="K69" s="52" t="s">
        <v>103</v>
      </c>
      <c r="L69" s="52" t="s">
        <v>104</v>
      </c>
      <c r="M69" s="52" t="s">
        <v>105</v>
      </c>
      <c r="N69" s="52" t="s">
        <v>106</v>
      </c>
      <c r="O69" s="52" t="s">
        <v>107</v>
      </c>
      <c r="P69" s="52" t="s">
        <v>108</v>
      </c>
      <c r="Q69" s="52" t="s">
        <v>109</v>
      </c>
      <c r="R69" s="52" t="s">
        <v>110</v>
      </c>
      <c r="S69" s="52" t="s">
        <v>111</v>
      </c>
      <c r="T69" s="52" t="s">
        <v>112</v>
      </c>
      <c r="U69" s="52" t="s">
        <v>113</v>
      </c>
      <c r="V69" s="52" t="s">
        <v>114</v>
      </c>
      <c r="W69" s="52" t="s">
        <v>115</v>
      </c>
      <c r="X69" s="52" t="s">
        <v>116</v>
      </c>
      <c r="Y69" s="52" t="s">
        <v>117</v>
      </c>
      <c r="Z69" s="52" t="s">
        <v>118</v>
      </c>
      <c r="AA69" s="52" t="s">
        <v>119</v>
      </c>
      <c r="AB69" s="52" t="s">
        <v>120</v>
      </c>
      <c r="AC69" s="52" t="s">
        <v>121</v>
      </c>
      <c r="AD69" s="52" t="s">
        <v>122</v>
      </c>
      <c r="AE69" s="52" t="s">
        <v>123</v>
      </c>
      <c r="AF69" s="52" t="s">
        <v>124</v>
      </c>
      <c r="AG69" s="52" t="s">
        <v>125</v>
      </c>
      <c r="AH69" s="52" t="s">
        <v>126</v>
      </c>
      <c r="AI69" s="52" t="s">
        <v>127</v>
      </c>
      <c r="AJ69" s="52" t="s">
        <v>128</v>
      </c>
      <c r="AK69" s="52" t="s">
        <v>129</v>
      </c>
      <c r="AL69" s="52" t="s">
        <v>130</v>
      </c>
      <c r="AM69" s="52" t="s">
        <v>131</v>
      </c>
      <c r="AN69" s="52" t="s">
        <v>132</v>
      </c>
      <c r="AO69" s="52" t="s">
        <v>133</v>
      </c>
      <c r="AP69" s="52" t="s">
        <v>134</v>
      </c>
      <c r="AQ69" s="75" t="s">
        <v>135</v>
      </c>
    </row>
    <row r="70" spans="1:43" ht="17.649999999999999" thickBot="1" x14ac:dyDescent="0.5">
      <c r="A70" t="s">
        <v>3</v>
      </c>
      <c r="C70" s="51" t="s">
        <v>136</v>
      </c>
      <c r="D70" t="s">
        <v>180</v>
      </c>
      <c r="E70" s="54">
        <v>42004</v>
      </c>
      <c r="F70" s="54">
        <v>42094</v>
      </c>
      <c r="G70" s="54">
        <v>42185</v>
      </c>
      <c r="H70" s="54">
        <v>42277</v>
      </c>
      <c r="I70" s="54">
        <v>42369</v>
      </c>
      <c r="J70" s="54">
        <v>42460</v>
      </c>
      <c r="K70" s="54">
        <v>42551</v>
      </c>
      <c r="L70" s="54">
        <v>42643</v>
      </c>
      <c r="M70" s="54">
        <v>42735</v>
      </c>
      <c r="N70" s="54">
        <v>42825</v>
      </c>
      <c r="O70" s="54">
        <v>42916</v>
      </c>
      <c r="P70" s="54">
        <v>43008</v>
      </c>
      <c r="Q70" s="54">
        <v>43100</v>
      </c>
      <c r="R70" s="54">
        <v>43190</v>
      </c>
      <c r="S70" s="54">
        <v>43281</v>
      </c>
      <c r="T70" s="54">
        <v>43373</v>
      </c>
      <c r="U70" s="54">
        <v>43465</v>
      </c>
      <c r="V70" s="54">
        <v>43555</v>
      </c>
      <c r="W70" s="54">
        <v>43646</v>
      </c>
      <c r="X70" s="54">
        <v>43738</v>
      </c>
      <c r="Y70" s="54">
        <v>43830</v>
      </c>
      <c r="Z70" s="54">
        <v>43921</v>
      </c>
      <c r="AA70" s="54">
        <v>44012</v>
      </c>
      <c r="AB70" s="54">
        <v>44104</v>
      </c>
      <c r="AC70" s="54">
        <v>44196</v>
      </c>
      <c r="AD70" s="54">
        <v>44286</v>
      </c>
      <c r="AE70" s="54">
        <v>44377</v>
      </c>
      <c r="AF70" s="54">
        <v>44469</v>
      </c>
      <c r="AG70" s="54">
        <v>44561</v>
      </c>
      <c r="AH70" s="54">
        <v>44651</v>
      </c>
      <c r="AI70" s="54">
        <v>44742</v>
      </c>
      <c r="AJ70" s="54">
        <v>44834</v>
      </c>
      <c r="AK70" s="54">
        <v>44926</v>
      </c>
      <c r="AL70" s="54">
        <v>45016</v>
      </c>
      <c r="AM70" s="54">
        <v>45107</v>
      </c>
      <c r="AN70" s="54">
        <v>45199</v>
      </c>
      <c r="AO70" s="54">
        <v>45291</v>
      </c>
      <c r="AP70" s="54">
        <v>45382</v>
      </c>
      <c r="AQ70" s="54">
        <v>45473</v>
      </c>
    </row>
    <row r="71" spans="1:43" ht="17.649999999999999" thickBot="1" x14ac:dyDescent="0.5">
      <c r="A71" t="s">
        <v>3</v>
      </c>
      <c r="C71" s="56" t="s">
        <v>72</v>
      </c>
      <c r="D71" t="s">
        <v>180</v>
      </c>
      <c r="E71" s="57">
        <v>1958</v>
      </c>
      <c r="F71" s="57">
        <v>1104</v>
      </c>
      <c r="G71" s="58">
        <v>930</v>
      </c>
      <c r="H71" s="57">
        <v>1330</v>
      </c>
      <c r="I71" s="57">
        <v>1374</v>
      </c>
      <c r="J71" s="58">
        <v>918</v>
      </c>
      <c r="K71" s="58">
        <v>974</v>
      </c>
      <c r="L71" s="57">
        <v>1388</v>
      </c>
      <c r="M71" s="57">
        <v>1026</v>
      </c>
      <c r="N71" s="58">
        <v>930</v>
      </c>
      <c r="O71" s="58">
        <v>966</v>
      </c>
      <c r="P71" s="57">
        <v>1078</v>
      </c>
      <c r="Q71" s="57">
        <v>1205</v>
      </c>
      <c r="R71" s="57">
        <v>1168</v>
      </c>
      <c r="S71" s="57">
        <v>1036</v>
      </c>
      <c r="T71" s="58">
        <v>951</v>
      </c>
      <c r="U71" s="57">
        <v>1066</v>
      </c>
      <c r="V71" s="57">
        <v>1117</v>
      </c>
      <c r="W71" s="57">
        <v>1294</v>
      </c>
      <c r="X71" s="57">
        <v>1213</v>
      </c>
      <c r="Y71" s="57">
        <v>1155</v>
      </c>
      <c r="Z71" s="57">
        <v>1480</v>
      </c>
      <c r="AA71" s="57">
        <v>1711</v>
      </c>
      <c r="AB71" s="57">
        <v>2388</v>
      </c>
      <c r="AC71" s="57">
        <v>2089</v>
      </c>
      <c r="AD71" s="57">
        <v>1120</v>
      </c>
      <c r="AE71" s="58">
        <v>888</v>
      </c>
      <c r="AF71" s="57">
        <v>1398</v>
      </c>
      <c r="AG71" s="57">
        <v>1752</v>
      </c>
      <c r="AH71" s="58">
        <v>772</v>
      </c>
      <c r="AI71" s="58">
        <v>909</v>
      </c>
      <c r="AJ71" s="58">
        <v>802</v>
      </c>
      <c r="AK71" s="57">
        <v>1442</v>
      </c>
      <c r="AL71" s="57">
        <v>1006</v>
      </c>
      <c r="AM71" s="57">
        <v>1171</v>
      </c>
      <c r="AN71" s="57">
        <v>2901</v>
      </c>
      <c r="AO71" s="57">
        <v>3358</v>
      </c>
      <c r="AP71" s="57">
        <v>1452</v>
      </c>
      <c r="AQ71" s="57">
        <v>1653</v>
      </c>
    </row>
    <row r="72" spans="1:43" ht="17.649999999999999" thickBot="1" x14ac:dyDescent="0.5">
      <c r="A72" t="s">
        <v>3</v>
      </c>
      <c r="C72" s="60" t="s">
        <v>139</v>
      </c>
      <c r="D72" t="s">
        <v>180</v>
      </c>
      <c r="E72" s="43">
        <v>1958</v>
      </c>
      <c r="F72" s="43">
        <v>1104</v>
      </c>
      <c r="G72" s="44">
        <v>930</v>
      </c>
      <c r="H72" s="43">
        <v>1330</v>
      </c>
      <c r="I72" s="43">
        <v>1374</v>
      </c>
      <c r="J72" s="44">
        <v>918</v>
      </c>
      <c r="K72" s="44">
        <v>974</v>
      </c>
      <c r="L72" s="43">
        <v>1388</v>
      </c>
      <c r="M72" s="43">
        <v>1026</v>
      </c>
      <c r="N72" s="44">
        <v>930</v>
      </c>
      <c r="O72" s="44">
        <v>966</v>
      </c>
      <c r="P72" s="43">
        <v>1078</v>
      </c>
      <c r="Q72" s="43">
        <v>1205</v>
      </c>
      <c r="R72" s="43">
        <v>1168</v>
      </c>
      <c r="S72" s="43">
        <v>1036</v>
      </c>
      <c r="T72" s="44">
        <v>951</v>
      </c>
      <c r="U72" s="43">
        <v>1066</v>
      </c>
      <c r="V72" s="43">
        <v>1117</v>
      </c>
      <c r="W72" s="43">
        <v>1294</v>
      </c>
      <c r="X72" s="43">
        <v>1213</v>
      </c>
      <c r="Y72" s="43">
        <v>1155</v>
      </c>
      <c r="Z72" s="43">
        <v>1480</v>
      </c>
      <c r="AA72" s="43">
        <v>1711</v>
      </c>
      <c r="AB72" s="43">
        <v>2388</v>
      </c>
      <c r="AC72" s="43">
        <v>2089</v>
      </c>
      <c r="AD72" s="43">
        <v>1120</v>
      </c>
      <c r="AE72" s="44">
        <v>888</v>
      </c>
      <c r="AF72" s="43">
        <v>1398</v>
      </c>
      <c r="AG72" s="43">
        <v>1752</v>
      </c>
      <c r="AH72" s="44">
        <v>772</v>
      </c>
      <c r="AI72" s="44">
        <v>909</v>
      </c>
      <c r="AJ72" s="44">
        <v>802</v>
      </c>
      <c r="AK72" s="43">
        <v>1442</v>
      </c>
      <c r="AL72" s="43">
        <v>1006</v>
      </c>
      <c r="AM72" s="43">
        <v>1171</v>
      </c>
      <c r="AN72" s="43">
        <v>2901</v>
      </c>
      <c r="AO72" s="43">
        <v>3358</v>
      </c>
      <c r="AP72" s="43">
        <v>1452</v>
      </c>
      <c r="AQ72" s="43">
        <v>1653</v>
      </c>
    </row>
    <row r="73" spans="1:43" ht="17.649999999999999" thickBot="1" x14ac:dyDescent="0.5">
      <c r="A73" t="s">
        <v>3</v>
      </c>
      <c r="C73" s="56" t="s">
        <v>73</v>
      </c>
      <c r="D73" t="s">
        <v>180</v>
      </c>
      <c r="E73" s="61">
        <v>-0.15090000000000001</v>
      </c>
      <c r="F73" s="61">
        <v>-0.20119999999999999</v>
      </c>
      <c r="G73" s="61">
        <v>-0.53659999999999997</v>
      </c>
      <c r="H73" s="61">
        <v>-0.49790000000000001</v>
      </c>
      <c r="I73" s="61">
        <v>-0.29830000000000001</v>
      </c>
      <c r="J73" s="61">
        <v>-0.16850000000000001</v>
      </c>
      <c r="K73" s="61">
        <v>4.7300000000000002E-2</v>
      </c>
      <c r="L73" s="61">
        <v>4.36E-2</v>
      </c>
      <c r="M73" s="61">
        <v>-0.25330000000000003</v>
      </c>
      <c r="N73" s="61">
        <v>1.3100000000000001E-2</v>
      </c>
      <c r="O73" s="61">
        <v>-8.2000000000000007E-3</v>
      </c>
      <c r="P73" s="61">
        <v>-0.2233</v>
      </c>
      <c r="Q73" s="61">
        <v>0.17449999999999999</v>
      </c>
      <c r="R73" s="61">
        <v>0.25590000000000002</v>
      </c>
      <c r="S73" s="61">
        <v>7.2499999999999995E-2</v>
      </c>
      <c r="T73" s="61">
        <v>-0.1178</v>
      </c>
      <c r="U73" s="61">
        <v>-0.1154</v>
      </c>
      <c r="V73" s="61">
        <v>-4.3700000000000003E-2</v>
      </c>
      <c r="W73" s="61">
        <v>0.249</v>
      </c>
      <c r="X73" s="61">
        <v>0.27550000000000002</v>
      </c>
      <c r="Y73" s="61">
        <v>8.3500000000000005E-2</v>
      </c>
      <c r="Z73" s="61">
        <v>0.32500000000000001</v>
      </c>
      <c r="AA73" s="61">
        <v>0.32229999999999998</v>
      </c>
      <c r="AB73" s="61">
        <v>0.96870000000000001</v>
      </c>
      <c r="AC73" s="61">
        <v>0.80869999999999997</v>
      </c>
      <c r="AD73" s="61">
        <v>-0.2432</v>
      </c>
      <c r="AE73" s="61">
        <v>-0.48099999999999998</v>
      </c>
      <c r="AF73" s="61">
        <v>-0.41460000000000002</v>
      </c>
      <c r="AG73" s="61">
        <v>-0.1613</v>
      </c>
      <c r="AH73" s="61">
        <v>-0.31069999999999998</v>
      </c>
      <c r="AI73" s="61">
        <v>2.3599999999999999E-2</v>
      </c>
      <c r="AJ73" s="61">
        <v>-0.42630000000000001</v>
      </c>
      <c r="AK73" s="61">
        <v>-0.1769</v>
      </c>
      <c r="AL73" s="61">
        <v>0.30309999999999998</v>
      </c>
      <c r="AM73" s="61">
        <v>0.28820000000000001</v>
      </c>
      <c r="AN73" s="61">
        <v>2.6172</v>
      </c>
      <c r="AO73" s="61">
        <v>1.3287</v>
      </c>
      <c r="AP73" s="61">
        <v>0.44330000000000003</v>
      </c>
      <c r="AQ73" s="61">
        <v>0.41160000000000002</v>
      </c>
    </row>
    <row r="74" spans="1:43" ht="17.649999999999999" thickBot="1" x14ac:dyDescent="0.5">
      <c r="A74" t="s">
        <v>3</v>
      </c>
      <c r="C74" s="56" t="s">
        <v>140</v>
      </c>
      <c r="D74" t="s">
        <v>180</v>
      </c>
      <c r="E74" s="57">
        <v>3097</v>
      </c>
      <c r="F74" s="57">
        <v>3095</v>
      </c>
      <c r="G74" s="57">
        <v>3362</v>
      </c>
      <c r="H74" s="57">
        <v>3222</v>
      </c>
      <c r="I74" s="57">
        <v>3162</v>
      </c>
      <c r="J74" s="57">
        <v>3329</v>
      </c>
      <c r="K74" s="57">
        <v>3434</v>
      </c>
      <c r="L74" s="57">
        <v>3285</v>
      </c>
      <c r="M74" s="57">
        <v>3357</v>
      </c>
      <c r="N74" s="57">
        <v>3517</v>
      </c>
      <c r="O74" s="57">
        <v>3686</v>
      </c>
      <c r="P74" s="57">
        <v>3598</v>
      </c>
      <c r="Q74" s="57">
        <v>3860</v>
      </c>
      <c r="R74" s="57">
        <v>4173</v>
      </c>
      <c r="S74" s="57">
        <v>4234</v>
      </c>
      <c r="T74" s="57">
        <v>4148</v>
      </c>
      <c r="U74" s="57">
        <v>4063</v>
      </c>
      <c r="V74" s="57">
        <v>4456</v>
      </c>
      <c r="W74" s="57">
        <v>5281</v>
      </c>
      <c r="X74" s="57">
        <v>4863</v>
      </c>
      <c r="Y74" s="57">
        <v>4798</v>
      </c>
      <c r="Z74" s="57">
        <v>5267</v>
      </c>
      <c r="AA74" s="57">
        <v>5310</v>
      </c>
      <c r="AB74" s="57">
        <v>4889</v>
      </c>
      <c r="AC74" s="57">
        <v>4885</v>
      </c>
      <c r="AD74" s="57">
        <v>5309</v>
      </c>
      <c r="AE74" s="57">
        <v>5647</v>
      </c>
      <c r="AF74" s="57">
        <v>5456</v>
      </c>
      <c r="AG74" s="57">
        <v>5353</v>
      </c>
      <c r="AH74" s="57">
        <v>5826</v>
      </c>
      <c r="AI74" s="57">
        <v>6107</v>
      </c>
      <c r="AJ74" s="57">
        <v>5662</v>
      </c>
      <c r="AK74" s="57">
        <v>5571</v>
      </c>
      <c r="AL74" s="57">
        <v>6276</v>
      </c>
      <c r="AM74" s="57">
        <v>6727</v>
      </c>
      <c r="AN74" s="57">
        <v>6254</v>
      </c>
      <c r="AO74" s="57">
        <v>6115</v>
      </c>
      <c r="AP74" s="57">
        <v>6848</v>
      </c>
      <c r="AQ74" s="57">
        <v>7420</v>
      </c>
    </row>
    <row r="75" spans="1:43" ht="17.649999999999999" thickBot="1" x14ac:dyDescent="0.5">
      <c r="A75" t="s">
        <v>3</v>
      </c>
      <c r="C75" s="56" t="s">
        <v>141</v>
      </c>
      <c r="D75" t="s">
        <v>180</v>
      </c>
      <c r="E75" s="58">
        <v>280</v>
      </c>
      <c r="F75" s="58">
        <v>285</v>
      </c>
      <c r="G75" s="58">
        <v>297</v>
      </c>
      <c r="H75" s="58">
        <v>295</v>
      </c>
      <c r="I75" s="58">
        <v>309</v>
      </c>
      <c r="J75" s="58">
        <v>318</v>
      </c>
      <c r="K75" s="58">
        <v>287</v>
      </c>
      <c r="L75" s="58">
        <v>318</v>
      </c>
      <c r="M75" s="58">
        <v>286</v>
      </c>
      <c r="N75" s="58">
        <v>278</v>
      </c>
      <c r="O75" s="58">
        <v>298</v>
      </c>
      <c r="P75" s="58">
        <v>311</v>
      </c>
      <c r="Q75" s="58">
        <v>401</v>
      </c>
      <c r="R75" s="58">
        <v>389</v>
      </c>
      <c r="S75" s="58">
        <v>367</v>
      </c>
      <c r="T75" s="58">
        <v>467</v>
      </c>
      <c r="U75" s="58">
        <v>366</v>
      </c>
      <c r="V75" s="58">
        <v>372</v>
      </c>
      <c r="W75" s="58">
        <v>547</v>
      </c>
      <c r="X75" s="58">
        <v>575</v>
      </c>
      <c r="Y75" s="58">
        <v>645</v>
      </c>
      <c r="Z75" s="58">
        <v>561</v>
      </c>
      <c r="AA75" s="58">
        <v>635</v>
      </c>
      <c r="AB75" s="58">
        <v>537</v>
      </c>
      <c r="AC75" s="58">
        <v>677</v>
      </c>
      <c r="AD75" s="58">
        <v>526</v>
      </c>
      <c r="AE75" s="58">
        <v>509</v>
      </c>
      <c r="AF75" s="58">
        <v>470</v>
      </c>
      <c r="AG75" s="58">
        <v>518</v>
      </c>
      <c r="AH75" s="58">
        <v>492</v>
      </c>
      <c r="AI75" s="58">
        <v>558</v>
      </c>
      <c r="AJ75" s="58">
        <v>525</v>
      </c>
      <c r="AK75" s="58">
        <v>613</v>
      </c>
      <c r="AL75" s="58">
        <v>790</v>
      </c>
      <c r="AM75" s="58">
        <v>637</v>
      </c>
      <c r="AN75" s="58">
        <v>663</v>
      </c>
      <c r="AO75" s="58">
        <v>659</v>
      </c>
      <c r="AP75" s="58">
        <v>756</v>
      </c>
      <c r="AQ75" s="58">
        <v>749</v>
      </c>
    </row>
    <row r="76" spans="1:43" ht="17.649999999999999" thickBot="1" x14ac:dyDescent="0.5">
      <c r="A76" t="s">
        <v>3</v>
      </c>
      <c r="C76" s="56" t="s">
        <v>74</v>
      </c>
      <c r="D76" t="s">
        <v>180</v>
      </c>
      <c r="E76" s="57">
        <v>3377</v>
      </c>
      <c r="F76" s="57">
        <v>3380</v>
      </c>
      <c r="G76" s="57">
        <v>3659</v>
      </c>
      <c r="H76" s="57">
        <v>3517</v>
      </c>
      <c r="I76" s="57">
        <v>3471</v>
      </c>
      <c r="J76" s="57">
        <v>3647</v>
      </c>
      <c r="K76" s="57">
        <v>3721</v>
      </c>
      <c r="L76" s="57">
        <v>3603</v>
      </c>
      <c r="M76" s="57">
        <v>3643</v>
      </c>
      <c r="N76" s="57">
        <v>3795</v>
      </c>
      <c r="O76" s="57">
        <v>3984</v>
      </c>
      <c r="P76" s="57">
        <v>3909</v>
      </c>
      <c r="Q76" s="57">
        <v>4261</v>
      </c>
      <c r="R76" s="57">
        <v>4562</v>
      </c>
      <c r="S76" s="57">
        <v>4601</v>
      </c>
      <c r="T76" s="57">
        <v>4615</v>
      </c>
      <c r="U76" s="57">
        <v>4429</v>
      </c>
      <c r="V76" s="57">
        <v>4828</v>
      </c>
      <c r="W76" s="57">
        <v>5828</v>
      </c>
      <c r="X76" s="57">
        <v>5438</v>
      </c>
      <c r="Y76" s="57">
        <v>5443</v>
      </c>
      <c r="Z76" s="57">
        <v>5828</v>
      </c>
      <c r="AA76" s="57">
        <v>5945</v>
      </c>
      <c r="AB76" s="57">
        <v>5426</v>
      </c>
      <c r="AC76" s="57">
        <v>5562</v>
      </c>
      <c r="AD76" s="57">
        <v>5835</v>
      </c>
      <c r="AE76" s="57">
        <v>6156</v>
      </c>
      <c r="AF76" s="57">
        <v>5926</v>
      </c>
      <c r="AG76" s="57">
        <v>5871</v>
      </c>
      <c r="AH76" s="57">
        <v>6318</v>
      </c>
      <c r="AI76" s="57">
        <v>6665</v>
      </c>
      <c r="AJ76" s="57">
        <v>6187</v>
      </c>
      <c r="AK76" s="57">
        <v>6184</v>
      </c>
      <c r="AL76" s="57">
        <v>7066</v>
      </c>
      <c r="AM76" s="57">
        <v>7364</v>
      </c>
      <c r="AN76" s="57">
        <v>6917</v>
      </c>
      <c r="AO76" s="57">
        <v>6774</v>
      </c>
      <c r="AP76" s="57">
        <v>7604</v>
      </c>
      <c r="AQ76" s="57">
        <v>8169</v>
      </c>
    </row>
    <row r="77" spans="1:43" ht="17.649999999999999" thickBot="1" x14ac:dyDescent="0.5">
      <c r="A77" t="s">
        <v>3</v>
      </c>
      <c r="C77" s="56" t="s">
        <v>85</v>
      </c>
      <c r="D77" t="s">
        <v>180</v>
      </c>
      <c r="E77" s="58">
        <v>198</v>
      </c>
      <c r="F77" s="58">
        <v>227</v>
      </c>
      <c r="G77" s="58">
        <v>235</v>
      </c>
      <c r="H77" s="58">
        <v>213</v>
      </c>
      <c r="I77" s="58">
        <v>199</v>
      </c>
      <c r="J77" s="58">
        <v>233</v>
      </c>
      <c r="K77" s="58">
        <v>235</v>
      </c>
      <c r="L77" s="58">
        <v>218</v>
      </c>
      <c r="M77" s="58">
        <v>215</v>
      </c>
      <c r="N77" s="58">
        <v>256</v>
      </c>
      <c r="O77" s="58">
        <v>232</v>
      </c>
      <c r="P77" s="58">
        <v>228</v>
      </c>
      <c r="Q77" s="58">
        <v>96</v>
      </c>
      <c r="R77" s="58">
        <v>540</v>
      </c>
      <c r="S77" s="58">
        <v>538</v>
      </c>
      <c r="T77" s="58">
        <v>400</v>
      </c>
      <c r="U77" s="58">
        <v>439</v>
      </c>
      <c r="V77" s="57">
        <v>6730</v>
      </c>
      <c r="W77" s="58">
        <v>404</v>
      </c>
      <c r="X77" s="58">
        <v>405</v>
      </c>
      <c r="Y77" s="58">
        <v>470</v>
      </c>
      <c r="Z77" s="58">
        <v>441</v>
      </c>
      <c r="AA77" s="58">
        <v>441</v>
      </c>
      <c r="AB77" s="58">
        <v>498</v>
      </c>
      <c r="AC77" s="58">
        <v>504</v>
      </c>
      <c r="AD77" s="58">
        <v>594</v>
      </c>
      <c r="AE77" s="58">
        <v>529</v>
      </c>
      <c r="AF77" s="58">
        <v>553</v>
      </c>
      <c r="AG77" s="58">
        <v>641</v>
      </c>
      <c r="AH77" s="58">
        <v>698</v>
      </c>
      <c r="AI77" s="58">
        <v>595</v>
      </c>
      <c r="AJ77" s="58">
        <v>585</v>
      </c>
      <c r="AK77" s="57">
        <v>11333</v>
      </c>
      <c r="AL77" s="57">
        <v>1041</v>
      </c>
      <c r="AM77" s="57">
        <v>12267</v>
      </c>
      <c r="AN77" s="57">
        <v>12461</v>
      </c>
      <c r="AO77" s="57">
        <v>11616</v>
      </c>
      <c r="AP77" s="57">
        <v>12243</v>
      </c>
      <c r="AQ77" s="57">
        <v>12200</v>
      </c>
    </row>
    <row r="78" spans="1:43" ht="17.649999999999999" thickBot="1" x14ac:dyDescent="0.5">
      <c r="A78" t="s">
        <v>3</v>
      </c>
      <c r="C78" s="60" t="s">
        <v>86</v>
      </c>
      <c r="D78" t="s">
        <v>180</v>
      </c>
      <c r="E78" s="64">
        <v>5533</v>
      </c>
      <c r="F78" s="64">
        <v>5177</v>
      </c>
      <c r="G78" s="64">
        <v>5299</v>
      </c>
      <c r="H78" s="64">
        <v>5526</v>
      </c>
      <c r="I78" s="64">
        <v>5044</v>
      </c>
      <c r="J78" s="64">
        <v>4798</v>
      </c>
      <c r="K78" s="64">
        <v>4930</v>
      </c>
      <c r="L78" s="64">
        <v>5209</v>
      </c>
      <c r="M78" s="64">
        <v>4884</v>
      </c>
      <c r="N78" s="64">
        <v>4981</v>
      </c>
      <c r="O78" s="64">
        <v>5182</v>
      </c>
      <c r="P78" s="64">
        <v>5215</v>
      </c>
      <c r="Q78" s="64">
        <v>5562</v>
      </c>
      <c r="R78" s="64">
        <v>6270</v>
      </c>
      <c r="S78" s="64">
        <v>6175</v>
      </c>
      <c r="T78" s="64">
        <v>5966</v>
      </c>
      <c r="U78" s="64">
        <v>5934</v>
      </c>
      <c r="V78" s="64">
        <v>12675</v>
      </c>
      <c r="W78" s="64">
        <v>7526</v>
      </c>
      <c r="X78" s="64">
        <v>7056</v>
      </c>
      <c r="Y78" s="64">
        <v>7068</v>
      </c>
      <c r="Z78" s="64">
        <v>7749</v>
      </c>
      <c r="AA78" s="64">
        <v>8097</v>
      </c>
      <c r="AB78" s="64">
        <v>8312</v>
      </c>
      <c r="AC78" s="64">
        <v>8155</v>
      </c>
      <c r="AD78" s="64">
        <v>7549</v>
      </c>
      <c r="AE78" s="64">
        <v>7573</v>
      </c>
      <c r="AF78" s="64">
        <v>7877</v>
      </c>
      <c r="AG78" s="64">
        <v>8264</v>
      </c>
      <c r="AH78" s="64">
        <v>7788</v>
      </c>
      <c r="AI78" s="64">
        <v>8169</v>
      </c>
      <c r="AJ78" s="64">
        <v>7574</v>
      </c>
      <c r="AK78" s="64">
        <v>18959</v>
      </c>
      <c r="AL78" s="64">
        <v>9113</v>
      </c>
      <c r="AM78" s="64">
        <v>20802</v>
      </c>
      <c r="AN78" s="64">
        <v>22279</v>
      </c>
      <c r="AO78" s="64">
        <v>21748</v>
      </c>
      <c r="AP78" s="64">
        <v>21299</v>
      </c>
      <c r="AQ78" s="64">
        <v>22022</v>
      </c>
    </row>
    <row r="79" spans="1:43" ht="17.649999999999999" thickBot="1" x14ac:dyDescent="0.5">
      <c r="A79" t="s">
        <v>3</v>
      </c>
      <c r="C79" s="56" t="s">
        <v>76</v>
      </c>
      <c r="D79" t="s">
        <v>180</v>
      </c>
      <c r="E79" s="58">
        <v>809</v>
      </c>
      <c r="F79" s="58">
        <v>794</v>
      </c>
      <c r="G79" s="58">
        <v>807</v>
      </c>
      <c r="H79" s="58">
        <v>786</v>
      </c>
      <c r="I79" s="58">
        <v>773</v>
      </c>
      <c r="J79" s="58">
        <v>757</v>
      </c>
      <c r="K79" s="58">
        <v>736</v>
      </c>
      <c r="L79" s="58">
        <v>717</v>
      </c>
      <c r="M79" s="58">
        <v>725</v>
      </c>
      <c r="N79" s="58">
        <v>722</v>
      </c>
      <c r="O79" s="58">
        <v>721</v>
      </c>
      <c r="P79" s="58">
        <v>728</v>
      </c>
      <c r="Q79" s="58">
        <v>712</v>
      </c>
      <c r="R79" s="58">
        <v>713</v>
      </c>
      <c r="S79" s="58">
        <v>698</v>
      </c>
      <c r="T79" s="58">
        <v>707</v>
      </c>
      <c r="U79" s="58">
        <v>701</v>
      </c>
      <c r="V79" s="57">
        <v>2341</v>
      </c>
      <c r="W79" s="57">
        <v>2815</v>
      </c>
      <c r="X79" s="57">
        <v>2773</v>
      </c>
      <c r="Y79" s="57">
        <v>2779</v>
      </c>
      <c r="Z79" s="57">
        <v>2735</v>
      </c>
      <c r="AA79" s="57">
        <v>2748</v>
      </c>
      <c r="AB79" s="57">
        <v>2748</v>
      </c>
      <c r="AC79" s="57">
        <v>2750</v>
      </c>
      <c r="AD79" s="57">
        <v>2654</v>
      </c>
      <c r="AE79" s="57">
        <v>2799</v>
      </c>
      <c r="AF79" s="57">
        <v>2723</v>
      </c>
      <c r="AG79" s="57">
        <v>2715</v>
      </c>
      <c r="AH79" s="57">
        <v>2690</v>
      </c>
      <c r="AI79" s="57">
        <v>2607</v>
      </c>
      <c r="AJ79" s="57">
        <v>2480</v>
      </c>
      <c r="AK79" s="57">
        <v>2433</v>
      </c>
      <c r="AL79" s="57">
        <v>2453</v>
      </c>
      <c r="AM79" s="57">
        <v>2439</v>
      </c>
      <c r="AN79" s="57">
        <v>2378</v>
      </c>
      <c r="AO79" s="57">
        <v>2423</v>
      </c>
      <c r="AP79" s="57">
        <v>2371</v>
      </c>
      <c r="AQ79" s="57">
        <v>2347</v>
      </c>
    </row>
    <row r="80" spans="1:43" ht="17.649999999999999" thickBot="1" x14ac:dyDescent="0.5">
      <c r="A80" t="s">
        <v>3</v>
      </c>
      <c r="C80" s="56" t="s">
        <v>87</v>
      </c>
      <c r="D80" t="s">
        <v>180</v>
      </c>
      <c r="E80" s="58">
        <v>538</v>
      </c>
      <c r="F80" s="58">
        <v>539</v>
      </c>
      <c r="G80" s="58">
        <v>566</v>
      </c>
      <c r="H80" s="58">
        <v>913</v>
      </c>
      <c r="I80" s="58">
        <v>565</v>
      </c>
      <c r="J80" s="58">
        <v>857</v>
      </c>
      <c r="K80" s="58">
        <v>901</v>
      </c>
      <c r="L80" s="57">
        <v>1009</v>
      </c>
      <c r="M80" s="58">
        <v>619</v>
      </c>
      <c r="N80" s="58">
        <v>657</v>
      </c>
      <c r="O80" s="58">
        <v>700</v>
      </c>
      <c r="P80" s="58">
        <v>677</v>
      </c>
      <c r="Q80" s="58">
        <v>720</v>
      </c>
      <c r="R80" s="58">
        <v>643</v>
      </c>
      <c r="S80" s="58">
        <v>634</v>
      </c>
      <c r="T80" s="58">
        <v>576</v>
      </c>
      <c r="U80" s="58">
        <v>661</v>
      </c>
      <c r="V80" s="58">
        <v>646</v>
      </c>
      <c r="W80" s="58">
        <v>683</v>
      </c>
      <c r="X80" s="58">
        <v>717</v>
      </c>
      <c r="Y80" s="58">
        <v>612</v>
      </c>
      <c r="Z80" s="58">
        <v>617</v>
      </c>
      <c r="AA80" s="58">
        <v>579</v>
      </c>
      <c r="AB80" s="58">
        <v>581</v>
      </c>
      <c r="AC80" s="58">
        <v>533</v>
      </c>
      <c r="AD80" s="58">
        <v>540</v>
      </c>
      <c r="AE80" s="58">
        <v>572</v>
      </c>
      <c r="AF80" s="58">
        <v>589</v>
      </c>
      <c r="AG80" s="58">
        <v>468</v>
      </c>
      <c r="AH80" s="58">
        <v>474</v>
      </c>
      <c r="AI80" s="58">
        <v>454</v>
      </c>
      <c r="AJ80" s="58">
        <v>379</v>
      </c>
      <c r="AK80" s="58">
        <v>396</v>
      </c>
      <c r="AL80" s="58">
        <v>381</v>
      </c>
      <c r="AM80" s="58">
        <v>425</v>
      </c>
      <c r="AN80" s="58">
        <v>428</v>
      </c>
      <c r="AO80" s="58">
        <v>449</v>
      </c>
      <c r="AP80" s="58">
        <v>462</v>
      </c>
      <c r="AQ80" s="58">
        <v>466</v>
      </c>
    </row>
    <row r="81" spans="1:43" ht="17.649999999999999" thickBot="1" x14ac:dyDescent="0.5">
      <c r="A81" t="s">
        <v>3</v>
      </c>
      <c r="C81" s="56" t="s">
        <v>143</v>
      </c>
      <c r="D81" t="s">
        <v>180</v>
      </c>
      <c r="E81" s="57">
        <v>7241</v>
      </c>
      <c r="F81" s="57">
        <v>7160</v>
      </c>
      <c r="G81" s="57">
        <v>7381</v>
      </c>
      <c r="H81" s="57">
        <v>7506</v>
      </c>
      <c r="I81" s="57">
        <v>7889</v>
      </c>
      <c r="J81" s="57">
        <v>7950</v>
      </c>
      <c r="K81" s="57">
        <v>7945</v>
      </c>
      <c r="L81" s="57">
        <v>7975</v>
      </c>
      <c r="M81" s="57">
        <v>8369</v>
      </c>
      <c r="N81" s="57">
        <v>8769</v>
      </c>
      <c r="O81" s="57">
        <v>8821</v>
      </c>
      <c r="P81" s="57">
        <v>9100</v>
      </c>
      <c r="Q81" s="57">
        <v>9089</v>
      </c>
      <c r="R81" s="57">
        <v>9194</v>
      </c>
      <c r="S81" s="57">
        <v>9177</v>
      </c>
      <c r="T81" s="57">
        <v>9435</v>
      </c>
      <c r="U81" s="57">
        <v>9599</v>
      </c>
      <c r="V81" s="57">
        <v>9739</v>
      </c>
      <c r="W81" s="57">
        <v>14479</v>
      </c>
      <c r="X81" s="57">
        <v>14286</v>
      </c>
      <c r="Y81" s="57">
        <v>14671</v>
      </c>
      <c r="Z81" s="57">
        <v>14412</v>
      </c>
      <c r="AA81" s="57">
        <v>14797</v>
      </c>
      <c r="AB81" s="57">
        <v>15034</v>
      </c>
      <c r="AC81" s="57">
        <v>15517</v>
      </c>
      <c r="AD81" s="57">
        <v>15458</v>
      </c>
      <c r="AE81" s="57">
        <v>15775</v>
      </c>
      <c r="AF81" s="57">
        <v>15648</v>
      </c>
      <c r="AG81" s="57">
        <v>16317</v>
      </c>
      <c r="AH81" s="57">
        <v>16254</v>
      </c>
      <c r="AI81" s="57">
        <v>15963</v>
      </c>
      <c r="AJ81" s="57">
        <v>15576</v>
      </c>
      <c r="AK81" s="57">
        <v>16251</v>
      </c>
      <c r="AL81" s="57">
        <v>16300</v>
      </c>
      <c r="AM81" s="57">
        <v>16621</v>
      </c>
      <c r="AN81" s="57">
        <v>16655</v>
      </c>
      <c r="AO81" s="57">
        <v>17231</v>
      </c>
      <c r="AP81" s="57">
        <v>17314</v>
      </c>
      <c r="AQ81" s="57">
        <v>17516</v>
      </c>
    </row>
    <row r="82" spans="1:43" ht="17.649999999999999" thickBot="1" x14ac:dyDescent="0.5">
      <c r="A82" t="s">
        <v>3</v>
      </c>
      <c r="C82" s="56" t="s">
        <v>144</v>
      </c>
      <c r="D82" t="s">
        <v>180</v>
      </c>
      <c r="E82" s="57">
        <v>1193</v>
      </c>
      <c r="F82" s="58">
        <v>672</v>
      </c>
      <c r="G82" s="58">
        <v>774</v>
      </c>
      <c r="H82" s="58">
        <v>836</v>
      </c>
      <c r="I82" s="57">
        <v>1534</v>
      </c>
      <c r="J82" s="57">
        <v>1035</v>
      </c>
      <c r="K82" s="58">
        <v>955</v>
      </c>
      <c r="L82" s="58">
        <v>907</v>
      </c>
      <c r="M82" s="57">
        <v>1608</v>
      </c>
      <c r="N82" s="57">
        <v>1291</v>
      </c>
      <c r="O82" s="57">
        <v>1233</v>
      </c>
      <c r="P82" s="57">
        <v>1320</v>
      </c>
      <c r="Q82" s="57">
        <v>1762</v>
      </c>
      <c r="R82" s="57">
        <v>1256</v>
      </c>
      <c r="S82" s="57">
        <v>1234</v>
      </c>
      <c r="T82" s="57">
        <v>1329</v>
      </c>
      <c r="U82" s="57">
        <v>1872</v>
      </c>
      <c r="V82" s="57">
        <v>1464</v>
      </c>
      <c r="W82" s="57">
        <v>3083</v>
      </c>
      <c r="X82" s="57">
        <v>2869</v>
      </c>
      <c r="Y82" s="57">
        <v>3270</v>
      </c>
      <c r="Z82" s="57">
        <v>2663</v>
      </c>
      <c r="AA82" s="57">
        <v>2761</v>
      </c>
      <c r="AB82" s="57">
        <v>2711</v>
      </c>
      <c r="AC82" s="57">
        <v>3180</v>
      </c>
      <c r="AD82" s="57">
        <v>2603</v>
      </c>
      <c r="AE82" s="57">
        <v>2717</v>
      </c>
      <c r="AF82" s="57">
        <v>2587</v>
      </c>
      <c r="AG82" s="57">
        <v>3285</v>
      </c>
      <c r="AH82" s="57">
        <v>2720</v>
      </c>
      <c r="AI82" s="57">
        <v>2538</v>
      </c>
      <c r="AJ82" s="57">
        <v>2403</v>
      </c>
      <c r="AK82" s="57">
        <v>3029</v>
      </c>
      <c r="AL82" s="57">
        <v>2452</v>
      </c>
      <c r="AM82" s="57">
        <v>2508</v>
      </c>
      <c r="AN82" s="57">
        <v>2498</v>
      </c>
      <c r="AO82" s="57">
        <v>3149</v>
      </c>
      <c r="AP82" s="57">
        <v>2631</v>
      </c>
      <c r="AQ82" s="57">
        <v>2638</v>
      </c>
    </row>
    <row r="83" spans="1:43" ht="17.649999999999999" thickBot="1" x14ac:dyDescent="0.5">
      <c r="A83" t="s">
        <v>3</v>
      </c>
      <c r="C83" s="56" t="s">
        <v>176</v>
      </c>
      <c r="D83" t="s">
        <v>180</v>
      </c>
      <c r="E83" s="57">
        <v>1358</v>
      </c>
      <c r="F83" s="58">
        <v>812</v>
      </c>
      <c r="G83" s="58">
        <v>785</v>
      </c>
      <c r="H83" s="58">
        <v>667</v>
      </c>
      <c r="I83" s="57">
        <v>1138</v>
      </c>
      <c r="J83" s="57">
        <v>1117</v>
      </c>
      <c r="K83" s="57">
        <v>1093</v>
      </c>
      <c r="L83" s="57">
        <v>1085</v>
      </c>
      <c r="M83" s="57">
        <v>1097</v>
      </c>
      <c r="N83" s="57">
        <v>1009</v>
      </c>
      <c r="O83" s="58">
        <v>975</v>
      </c>
      <c r="P83" s="58">
        <v>947</v>
      </c>
      <c r="Q83" s="58">
        <v>669</v>
      </c>
      <c r="R83" s="58">
        <v>554</v>
      </c>
      <c r="S83" s="58">
        <v>532</v>
      </c>
      <c r="T83" s="58">
        <v>497</v>
      </c>
      <c r="U83" s="58">
        <v>680</v>
      </c>
      <c r="V83" s="58">
        <v>680</v>
      </c>
      <c r="W83" s="58">
        <v>628</v>
      </c>
      <c r="X83" s="58">
        <v>603</v>
      </c>
      <c r="Y83" s="58">
        <v>676</v>
      </c>
      <c r="Z83" s="58">
        <v>694</v>
      </c>
      <c r="AA83" s="58">
        <v>618</v>
      </c>
      <c r="AB83" s="58">
        <v>623</v>
      </c>
      <c r="AC83" s="58">
        <v>702</v>
      </c>
      <c r="AD83" s="58">
        <v>704</v>
      </c>
      <c r="AE83" s="58">
        <v>669</v>
      </c>
      <c r="AF83" s="58">
        <v>692</v>
      </c>
      <c r="AG83" s="58">
        <v>551</v>
      </c>
      <c r="AH83" s="58">
        <v>530</v>
      </c>
      <c r="AI83" s="58">
        <v>537</v>
      </c>
      <c r="AJ83" s="58">
        <v>533</v>
      </c>
      <c r="AK83" s="58">
        <v>358</v>
      </c>
      <c r="AL83" s="58">
        <v>369</v>
      </c>
      <c r="AM83" s="58">
        <v>365</v>
      </c>
      <c r="AN83" s="58">
        <v>348</v>
      </c>
      <c r="AO83" s="58">
        <v>357</v>
      </c>
      <c r="AP83" s="58">
        <v>276</v>
      </c>
      <c r="AQ83" s="58">
        <v>285</v>
      </c>
    </row>
    <row r="84" spans="1:43" ht="17.649999999999999" thickBot="1" x14ac:dyDescent="0.5">
      <c r="A84" t="s">
        <v>3</v>
      </c>
      <c r="C84" s="56" t="s">
        <v>145</v>
      </c>
      <c r="D84" t="s">
        <v>180</v>
      </c>
      <c r="E84" s="58" t="s">
        <v>138</v>
      </c>
      <c r="F84" s="58" t="s">
        <v>138</v>
      </c>
      <c r="G84" s="58" t="s">
        <v>138</v>
      </c>
      <c r="H84" s="58" t="s">
        <v>138</v>
      </c>
      <c r="I84" s="58" t="s">
        <v>138</v>
      </c>
      <c r="J84" s="58" t="s">
        <v>138</v>
      </c>
      <c r="K84" s="58" t="s">
        <v>138</v>
      </c>
      <c r="L84" s="58" t="s">
        <v>138</v>
      </c>
      <c r="M84" s="58" t="s">
        <v>138</v>
      </c>
      <c r="N84" s="58" t="s">
        <v>138</v>
      </c>
      <c r="O84" s="58" t="s">
        <v>138</v>
      </c>
      <c r="P84" s="58" t="s">
        <v>138</v>
      </c>
      <c r="Q84" s="58" t="s">
        <v>138</v>
      </c>
      <c r="R84" s="58" t="s">
        <v>138</v>
      </c>
      <c r="S84" s="58" t="s">
        <v>138</v>
      </c>
      <c r="T84" s="58" t="s">
        <v>138</v>
      </c>
      <c r="U84" s="58">
        <v>247</v>
      </c>
      <c r="V84" s="58" t="s">
        <v>138</v>
      </c>
      <c r="W84" s="58" t="s">
        <v>138</v>
      </c>
      <c r="X84" s="58" t="s">
        <v>138</v>
      </c>
      <c r="Y84" s="58">
        <v>252</v>
      </c>
      <c r="Z84" s="58" t="s">
        <v>138</v>
      </c>
      <c r="AA84" s="58" t="s">
        <v>138</v>
      </c>
      <c r="AB84" s="58" t="s">
        <v>138</v>
      </c>
      <c r="AC84" s="58">
        <v>282</v>
      </c>
      <c r="AD84" s="58" t="s">
        <v>138</v>
      </c>
      <c r="AE84" s="58" t="s">
        <v>138</v>
      </c>
      <c r="AF84" s="58" t="s">
        <v>138</v>
      </c>
      <c r="AG84" s="58">
        <v>314</v>
      </c>
      <c r="AH84" s="58" t="s">
        <v>138</v>
      </c>
      <c r="AI84" s="58" t="s">
        <v>138</v>
      </c>
      <c r="AJ84" s="58" t="s">
        <v>138</v>
      </c>
      <c r="AK84" s="58">
        <v>347</v>
      </c>
      <c r="AL84" s="58" t="s">
        <v>138</v>
      </c>
      <c r="AM84" s="58" t="s">
        <v>138</v>
      </c>
      <c r="AN84" s="58" t="s">
        <v>138</v>
      </c>
      <c r="AO84" s="58">
        <v>372</v>
      </c>
      <c r="AP84" s="58" t="s">
        <v>138</v>
      </c>
      <c r="AQ84" s="58" t="s">
        <v>138</v>
      </c>
    </row>
    <row r="85" spans="1:43" ht="17.649999999999999" thickBot="1" x14ac:dyDescent="0.5">
      <c r="A85" t="s">
        <v>3</v>
      </c>
      <c r="C85" s="56" t="s">
        <v>88</v>
      </c>
      <c r="D85" t="s">
        <v>180</v>
      </c>
      <c r="E85" s="57">
        <v>1121</v>
      </c>
      <c r="F85" s="57">
        <v>1680</v>
      </c>
      <c r="G85" s="57">
        <v>1801</v>
      </c>
      <c r="H85" s="57">
        <v>1490</v>
      </c>
      <c r="I85" s="57">
        <v>1273</v>
      </c>
      <c r="J85" s="57">
        <v>1614</v>
      </c>
      <c r="K85" s="57">
        <v>1516</v>
      </c>
      <c r="L85" s="57">
        <v>1456</v>
      </c>
      <c r="M85" s="58">
        <v>888</v>
      </c>
      <c r="N85" s="57">
        <v>1540</v>
      </c>
      <c r="O85" s="57">
        <v>1810</v>
      </c>
      <c r="P85" s="57">
        <v>1703</v>
      </c>
      <c r="Q85" s="57">
        <v>1915</v>
      </c>
      <c r="R85" s="57">
        <v>2749</v>
      </c>
      <c r="S85" s="57">
        <v>2709</v>
      </c>
      <c r="T85" s="57">
        <v>2619</v>
      </c>
      <c r="U85" s="57">
        <v>1884</v>
      </c>
      <c r="V85" s="57">
        <v>2592</v>
      </c>
      <c r="W85" s="57">
        <v>2902</v>
      </c>
      <c r="X85" s="57">
        <v>2793</v>
      </c>
      <c r="Y85" s="57">
        <v>2029</v>
      </c>
      <c r="Z85" s="57">
        <v>2521</v>
      </c>
      <c r="AA85" s="57">
        <v>2569</v>
      </c>
      <c r="AB85" s="57">
        <v>2672</v>
      </c>
      <c r="AC85" s="57">
        <v>1930</v>
      </c>
      <c r="AD85" s="57">
        <v>2765</v>
      </c>
      <c r="AE85" s="57">
        <v>2848</v>
      </c>
      <c r="AF85" s="57">
        <v>2866</v>
      </c>
      <c r="AG85" s="57">
        <v>2474</v>
      </c>
      <c r="AH85" s="57">
        <v>3232</v>
      </c>
      <c r="AI85" s="57">
        <v>3172</v>
      </c>
      <c r="AJ85" s="57">
        <v>3078</v>
      </c>
      <c r="AK85" s="57">
        <v>2341</v>
      </c>
      <c r="AL85" s="57">
        <v>3290</v>
      </c>
      <c r="AM85" s="57">
        <v>3406</v>
      </c>
      <c r="AN85" s="57">
        <v>3414</v>
      </c>
      <c r="AO85" s="57">
        <v>2301</v>
      </c>
      <c r="AP85" s="57">
        <v>3219</v>
      </c>
      <c r="AQ85" s="57">
        <v>3317</v>
      </c>
    </row>
    <row r="86" spans="1:43" ht="18" thickBot="1" x14ac:dyDescent="0.5">
      <c r="A86" t="s">
        <v>3</v>
      </c>
      <c r="C86" s="66" t="s">
        <v>77</v>
      </c>
      <c r="D86" t="s">
        <v>180</v>
      </c>
      <c r="E86" s="67">
        <v>17793</v>
      </c>
      <c r="F86" s="67">
        <v>16834</v>
      </c>
      <c r="G86" s="67">
        <v>17413</v>
      </c>
      <c r="H86" s="67">
        <v>17724</v>
      </c>
      <c r="I86" s="67">
        <v>18216</v>
      </c>
      <c r="J86" s="67">
        <v>18128</v>
      </c>
      <c r="K86" s="67">
        <v>18076</v>
      </c>
      <c r="L86" s="67">
        <v>18358</v>
      </c>
      <c r="M86" s="67">
        <v>18190</v>
      </c>
      <c r="N86" s="67">
        <v>18969</v>
      </c>
      <c r="O86" s="67">
        <v>19442</v>
      </c>
      <c r="P86" s="67">
        <v>19690</v>
      </c>
      <c r="Q86" s="67">
        <v>20429</v>
      </c>
      <c r="R86" s="67">
        <v>21379</v>
      </c>
      <c r="S86" s="67">
        <v>21159</v>
      </c>
      <c r="T86" s="67">
        <v>21129</v>
      </c>
      <c r="U86" s="67">
        <v>21578</v>
      </c>
      <c r="V86" s="67">
        <v>30137</v>
      </c>
      <c r="W86" s="67">
        <v>32116</v>
      </c>
      <c r="X86" s="67">
        <v>31097</v>
      </c>
      <c r="Y86" s="67">
        <v>31357</v>
      </c>
      <c r="Z86" s="67">
        <v>31391</v>
      </c>
      <c r="AA86" s="67">
        <v>32169</v>
      </c>
      <c r="AB86" s="67">
        <v>32681</v>
      </c>
      <c r="AC86" s="67">
        <v>33049</v>
      </c>
      <c r="AD86" s="67">
        <v>32273</v>
      </c>
      <c r="AE86" s="67">
        <v>32953</v>
      </c>
      <c r="AF86" s="67">
        <v>32982</v>
      </c>
      <c r="AG86" s="67">
        <v>34388</v>
      </c>
      <c r="AH86" s="67">
        <v>33688</v>
      </c>
      <c r="AI86" s="67">
        <v>33440</v>
      </c>
      <c r="AJ86" s="67">
        <v>32023</v>
      </c>
      <c r="AK86" s="67">
        <v>44114</v>
      </c>
      <c r="AL86" s="67">
        <v>34358</v>
      </c>
      <c r="AM86" s="67">
        <v>46566</v>
      </c>
      <c r="AN86" s="67">
        <v>48000</v>
      </c>
      <c r="AO86" s="67">
        <v>48030</v>
      </c>
      <c r="AP86" s="67">
        <v>47572</v>
      </c>
      <c r="AQ86" s="67">
        <v>48591</v>
      </c>
    </row>
    <row r="87" spans="1:43" ht="18" thickTop="1" thickBot="1" x14ac:dyDescent="0.5">
      <c r="A87" t="s">
        <v>3</v>
      </c>
      <c r="C87" s="56" t="s">
        <v>78</v>
      </c>
      <c r="D87" t="s">
        <v>180</v>
      </c>
      <c r="E87" s="57">
        <v>1883</v>
      </c>
      <c r="F87" s="57">
        <v>1699</v>
      </c>
      <c r="G87" s="57">
        <v>1748</v>
      </c>
      <c r="H87" s="57">
        <v>1759</v>
      </c>
      <c r="I87" s="57">
        <v>1886</v>
      </c>
      <c r="J87" s="57">
        <v>1879</v>
      </c>
      <c r="K87" s="57">
        <v>1868</v>
      </c>
      <c r="L87" s="57">
        <v>1862</v>
      </c>
      <c r="M87" s="57">
        <v>1969</v>
      </c>
      <c r="N87" s="57">
        <v>2033</v>
      </c>
      <c r="O87" s="57">
        <v>2027</v>
      </c>
      <c r="P87" s="57">
        <v>2002</v>
      </c>
      <c r="Q87" s="57">
        <v>2083</v>
      </c>
      <c r="R87" s="57">
        <v>2343</v>
      </c>
      <c r="S87" s="57">
        <v>2246</v>
      </c>
      <c r="T87" s="57">
        <v>2193</v>
      </c>
      <c r="U87" s="57">
        <v>2234</v>
      </c>
      <c r="V87" s="57">
        <v>2244</v>
      </c>
      <c r="W87" s="57">
        <v>2600</v>
      </c>
      <c r="X87" s="57">
        <v>2479</v>
      </c>
      <c r="Y87" s="57">
        <v>2746</v>
      </c>
      <c r="Z87" s="57">
        <v>2611</v>
      </c>
      <c r="AA87" s="57">
        <v>2668</v>
      </c>
      <c r="AB87" s="57">
        <v>2662</v>
      </c>
      <c r="AC87" s="57">
        <v>2779</v>
      </c>
      <c r="AD87" s="57">
        <v>2940</v>
      </c>
      <c r="AE87" s="57">
        <v>2830</v>
      </c>
      <c r="AF87" s="57">
        <v>2833</v>
      </c>
      <c r="AG87" s="57">
        <v>3086</v>
      </c>
      <c r="AH87" s="57">
        <v>3084</v>
      </c>
      <c r="AI87" s="57">
        <v>3029</v>
      </c>
      <c r="AJ87" s="57">
        <v>2903</v>
      </c>
      <c r="AK87" s="57">
        <v>3214</v>
      </c>
      <c r="AL87" s="57">
        <v>3406</v>
      </c>
      <c r="AM87" s="57">
        <v>3137</v>
      </c>
      <c r="AN87" s="57">
        <v>3143</v>
      </c>
      <c r="AO87" s="57">
        <v>3332</v>
      </c>
      <c r="AP87" s="57">
        <v>3379</v>
      </c>
      <c r="AQ87" s="57">
        <v>3205</v>
      </c>
    </row>
    <row r="88" spans="1:43" ht="17.649999999999999" thickBot="1" x14ac:dyDescent="0.5">
      <c r="A88" t="s">
        <v>3</v>
      </c>
      <c r="C88" s="56" t="s">
        <v>177</v>
      </c>
      <c r="D88" t="s">
        <v>180</v>
      </c>
      <c r="E88" s="57">
        <v>1633</v>
      </c>
      <c r="F88" s="58">
        <v>706</v>
      </c>
      <c r="G88" s="58">
        <v>974</v>
      </c>
      <c r="H88" s="57">
        <v>1313</v>
      </c>
      <c r="I88" s="57">
        <v>1656</v>
      </c>
      <c r="J88" s="58">
        <v>724</v>
      </c>
      <c r="K88" s="57">
        <v>1015</v>
      </c>
      <c r="L88" s="57">
        <v>1310</v>
      </c>
      <c r="M88" s="57">
        <v>1655</v>
      </c>
      <c r="N88" s="58">
        <v>765</v>
      </c>
      <c r="O88" s="57">
        <v>1073</v>
      </c>
      <c r="P88" s="57">
        <v>1377</v>
      </c>
      <c r="Q88" s="57">
        <v>1718</v>
      </c>
      <c r="R88" s="58">
        <v>813</v>
      </c>
      <c r="S88" s="57">
        <v>1103</v>
      </c>
      <c r="T88" s="57">
        <v>1406</v>
      </c>
      <c r="U88" s="57">
        <v>1778</v>
      </c>
      <c r="V88" s="58">
        <v>892</v>
      </c>
      <c r="W88" s="57">
        <v>1375</v>
      </c>
      <c r="X88" s="57">
        <v>1762</v>
      </c>
      <c r="Y88" s="57">
        <v>2197</v>
      </c>
      <c r="Z88" s="57">
        <v>1018</v>
      </c>
      <c r="AA88" s="57">
        <v>1345</v>
      </c>
      <c r="AB88" s="57">
        <v>1762</v>
      </c>
      <c r="AC88" s="57">
        <v>2400</v>
      </c>
      <c r="AD88" s="57">
        <v>1220</v>
      </c>
      <c r="AE88" s="57">
        <v>1775</v>
      </c>
      <c r="AF88" s="57">
        <v>2365</v>
      </c>
      <c r="AG88" s="57">
        <v>2942</v>
      </c>
      <c r="AH88" s="57">
        <v>1400</v>
      </c>
      <c r="AI88" s="57">
        <v>1914</v>
      </c>
      <c r="AJ88" s="57">
        <v>2396</v>
      </c>
      <c r="AK88" s="57">
        <v>3095</v>
      </c>
      <c r="AL88" s="57">
        <v>1443</v>
      </c>
      <c r="AM88" s="57">
        <v>2021</v>
      </c>
      <c r="AN88" s="57">
        <v>2632</v>
      </c>
      <c r="AO88" s="57">
        <v>3346</v>
      </c>
      <c r="AP88" s="57">
        <v>1539</v>
      </c>
      <c r="AQ88" s="57">
        <v>2086</v>
      </c>
    </row>
    <row r="89" spans="1:43" ht="17.649999999999999" thickBot="1" x14ac:dyDescent="0.5">
      <c r="A89" t="s">
        <v>3</v>
      </c>
      <c r="C89" s="56" t="s">
        <v>146</v>
      </c>
      <c r="D89" t="s">
        <v>180</v>
      </c>
      <c r="E89" s="58" t="s">
        <v>138</v>
      </c>
      <c r="F89" s="58" t="s">
        <v>138</v>
      </c>
      <c r="G89" s="58">
        <v>50</v>
      </c>
      <c r="H89" s="58" t="s">
        <v>138</v>
      </c>
      <c r="I89" s="58" t="s">
        <v>138</v>
      </c>
      <c r="J89" s="58">
        <v>252</v>
      </c>
      <c r="K89" s="58" t="s">
        <v>138</v>
      </c>
      <c r="L89" s="58" t="s">
        <v>138</v>
      </c>
      <c r="M89" s="58">
        <v>50</v>
      </c>
      <c r="N89" s="58">
        <v>150</v>
      </c>
      <c r="O89" s="58">
        <v>150</v>
      </c>
      <c r="P89" s="58" t="s">
        <v>138</v>
      </c>
      <c r="Q89" s="58" t="s">
        <v>138</v>
      </c>
      <c r="R89" s="58">
        <v>249</v>
      </c>
      <c r="S89" s="58">
        <v>175</v>
      </c>
      <c r="T89" s="58">
        <v>75</v>
      </c>
      <c r="U89" s="58" t="s">
        <v>138</v>
      </c>
      <c r="V89" s="58">
        <v>748</v>
      </c>
      <c r="W89" s="58">
        <v>849</v>
      </c>
      <c r="X89" s="58">
        <v>625</v>
      </c>
      <c r="Y89" s="58" t="s">
        <v>138</v>
      </c>
      <c r="Z89" s="57">
        <v>1693</v>
      </c>
      <c r="AA89" s="58">
        <v>500</v>
      </c>
      <c r="AB89" s="58" t="s">
        <v>138</v>
      </c>
      <c r="AC89" s="58" t="s">
        <v>138</v>
      </c>
      <c r="AD89" s="58" t="s">
        <v>138</v>
      </c>
      <c r="AE89" s="58" t="s">
        <v>138</v>
      </c>
      <c r="AF89" s="58" t="s">
        <v>138</v>
      </c>
      <c r="AG89" s="58" t="s">
        <v>138</v>
      </c>
      <c r="AH89" s="58" t="s">
        <v>138</v>
      </c>
      <c r="AI89" s="58" t="s">
        <v>138</v>
      </c>
      <c r="AJ89" s="58">
        <v>600</v>
      </c>
      <c r="AK89" s="58" t="s">
        <v>138</v>
      </c>
      <c r="AL89" s="58">
        <v>844</v>
      </c>
      <c r="AM89" s="58">
        <v>508</v>
      </c>
      <c r="AN89" s="58" t="s">
        <v>138</v>
      </c>
      <c r="AO89" s="58" t="s">
        <v>138</v>
      </c>
      <c r="AP89" s="58">
        <v>50</v>
      </c>
      <c r="AQ89" s="58">
        <v>749</v>
      </c>
    </row>
    <row r="90" spans="1:43" ht="17.649999999999999" thickBot="1" x14ac:dyDescent="0.5">
      <c r="A90" t="s">
        <v>3</v>
      </c>
      <c r="C90" s="56" t="s">
        <v>147</v>
      </c>
      <c r="D90" t="s">
        <v>180</v>
      </c>
      <c r="E90" s="58">
        <v>11</v>
      </c>
      <c r="F90" s="58">
        <v>61</v>
      </c>
      <c r="G90" s="58">
        <v>61</v>
      </c>
      <c r="H90" s="58">
        <v>62</v>
      </c>
      <c r="I90" s="58">
        <v>12</v>
      </c>
      <c r="J90" s="58">
        <v>13</v>
      </c>
      <c r="K90" s="58">
        <v>261</v>
      </c>
      <c r="L90" s="58">
        <v>262</v>
      </c>
      <c r="M90" s="58">
        <v>262</v>
      </c>
      <c r="N90" s="58">
        <v>262</v>
      </c>
      <c r="O90" s="58">
        <v>12</v>
      </c>
      <c r="P90" s="58">
        <v>13</v>
      </c>
      <c r="Q90" s="58">
        <v>262</v>
      </c>
      <c r="R90" s="58">
        <v>263</v>
      </c>
      <c r="S90" s="58">
        <v>264</v>
      </c>
      <c r="T90" s="58">
        <v>563</v>
      </c>
      <c r="U90" s="58">
        <v>314</v>
      </c>
      <c r="V90" s="58">
        <v>814</v>
      </c>
      <c r="W90" s="58">
        <v>814</v>
      </c>
      <c r="X90" s="58">
        <v>514</v>
      </c>
      <c r="Y90" s="57">
        <v>1215</v>
      </c>
      <c r="Z90" s="58">
        <v>716</v>
      </c>
      <c r="AA90" s="58">
        <v>716</v>
      </c>
      <c r="AB90" s="57">
        <v>1216</v>
      </c>
      <c r="AC90" s="58">
        <v>517</v>
      </c>
      <c r="AD90" s="57">
        <v>1015</v>
      </c>
      <c r="AE90" s="58">
        <v>516</v>
      </c>
      <c r="AF90" s="58">
        <v>516</v>
      </c>
      <c r="AG90" s="58">
        <v>17</v>
      </c>
      <c r="AH90" s="57">
        <v>1191</v>
      </c>
      <c r="AI90" s="57">
        <v>1311</v>
      </c>
      <c r="AJ90" s="58">
        <v>367</v>
      </c>
      <c r="AK90" s="58">
        <v>268</v>
      </c>
      <c r="AL90" s="57">
        <v>1267</v>
      </c>
      <c r="AM90" s="57">
        <v>1867</v>
      </c>
      <c r="AN90" s="57">
        <v>1868</v>
      </c>
      <c r="AO90" s="57">
        <v>1619</v>
      </c>
      <c r="AP90" s="57">
        <v>1119</v>
      </c>
      <c r="AQ90" s="58">
        <v>518</v>
      </c>
    </row>
    <row r="91" spans="1:43" ht="17.649999999999999" thickBot="1" x14ac:dyDescent="0.5">
      <c r="A91" t="s">
        <v>3</v>
      </c>
      <c r="C91" s="56" t="s">
        <v>148</v>
      </c>
      <c r="D91" t="s">
        <v>180</v>
      </c>
      <c r="E91" s="58" t="s">
        <v>138</v>
      </c>
      <c r="F91" s="58" t="s">
        <v>138</v>
      </c>
      <c r="G91" s="58" t="s">
        <v>138</v>
      </c>
      <c r="H91" s="58" t="s">
        <v>138</v>
      </c>
      <c r="I91" s="58" t="s">
        <v>138</v>
      </c>
      <c r="J91" s="58" t="s">
        <v>138</v>
      </c>
      <c r="K91" s="58" t="s">
        <v>138</v>
      </c>
      <c r="L91" s="58" t="s">
        <v>138</v>
      </c>
      <c r="M91" s="58" t="s">
        <v>138</v>
      </c>
      <c r="N91" s="58" t="s">
        <v>138</v>
      </c>
      <c r="O91" s="58" t="s">
        <v>138</v>
      </c>
      <c r="P91" s="58" t="s">
        <v>138</v>
      </c>
      <c r="Q91" s="58" t="s">
        <v>138</v>
      </c>
      <c r="R91" s="58" t="s">
        <v>138</v>
      </c>
      <c r="S91" s="58" t="s">
        <v>138</v>
      </c>
      <c r="T91" s="58" t="s">
        <v>138</v>
      </c>
      <c r="U91" s="58" t="s">
        <v>138</v>
      </c>
      <c r="V91" s="58">
        <v>291</v>
      </c>
      <c r="W91" s="58">
        <v>347</v>
      </c>
      <c r="X91" s="58">
        <v>341</v>
      </c>
      <c r="Y91" s="58">
        <v>342</v>
      </c>
      <c r="Z91" s="58">
        <v>334</v>
      </c>
      <c r="AA91" s="58">
        <v>332</v>
      </c>
      <c r="AB91" s="58">
        <v>335</v>
      </c>
      <c r="AC91" s="58">
        <v>342</v>
      </c>
      <c r="AD91" s="58">
        <v>342</v>
      </c>
      <c r="AE91" s="58">
        <v>342</v>
      </c>
      <c r="AF91" s="58">
        <v>339</v>
      </c>
      <c r="AG91" s="58">
        <v>332</v>
      </c>
      <c r="AH91" s="58">
        <v>331</v>
      </c>
      <c r="AI91" s="58">
        <v>314</v>
      </c>
      <c r="AJ91" s="58">
        <v>298</v>
      </c>
      <c r="AK91" s="58">
        <v>310</v>
      </c>
      <c r="AL91" s="58">
        <v>306</v>
      </c>
      <c r="AM91" s="58">
        <v>309</v>
      </c>
      <c r="AN91" s="58">
        <v>303</v>
      </c>
      <c r="AO91" s="58">
        <v>312</v>
      </c>
      <c r="AP91" s="58">
        <v>310</v>
      </c>
      <c r="AQ91" s="58">
        <v>304</v>
      </c>
    </row>
    <row r="92" spans="1:43" ht="17.649999999999999" thickBot="1" x14ac:dyDescent="0.5">
      <c r="A92" t="s">
        <v>3</v>
      </c>
      <c r="C92" s="56" t="s">
        <v>149</v>
      </c>
      <c r="D92" t="s">
        <v>180</v>
      </c>
      <c r="E92" s="58">
        <v>150</v>
      </c>
      <c r="F92" s="58">
        <v>136</v>
      </c>
      <c r="G92" s="58">
        <v>209</v>
      </c>
      <c r="H92" s="58">
        <v>107</v>
      </c>
      <c r="I92" s="58">
        <v>154</v>
      </c>
      <c r="J92" s="58">
        <v>128</v>
      </c>
      <c r="K92" s="58">
        <v>182</v>
      </c>
      <c r="L92" s="58">
        <v>213</v>
      </c>
      <c r="M92" s="58">
        <v>146</v>
      </c>
      <c r="N92" s="58">
        <v>202</v>
      </c>
      <c r="O92" s="58">
        <v>193</v>
      </c>
      <c r="P92" s="58">
        <v>229</v>
      </c>
      <c r="Q92" s="58">
        <v>199</v>
      </c>
      <c r="R92" s="58">
        <v>261</v>
      </c>
      <c r="S92" s="58">
        <v>216</v>
      </c>
      <c r="T92" s="58">
        <v>179</v>
      </c>
      <c r="U92" s="58">
        <v>157</v>
      </c>
      <c r="V92" s="58">
        <v>256</v>
      </c>
      <c r="W92" s="58">
        <v>165</v>
      </c>
      <c r="X92" s="58">
        <v>251</v>
      </c>
      <c r="Y92" s="58">
        <v>179</v>
      </c>
      <c r="Z92" s="58">
        <v>256</v>
      </c>
      <c r="AA92" s="58">
        <v>367</v>
      </c>
      <c r="AB92" s="58">
        <v>318</v>
      </c>
      <c r="AC92" s="58">
        <v>247</v>
      </c>
      <c r="AD92" s="58">
        <v>368</v>
      </c>
      <c r="AE92" s="58">
        <v>353</v>
      </c>
      <c r="AF92" s="58">
        <v>333</v>
      </c>
      <c r="AG92" s="58">
        <v>198</v>
      </c>
      <c r="AH92" s="58">
        <v>308</v>
      </c>
      <c r="AI92" s="58">
        <v>448</v>
      </c>
      <c r="AJ92" s="58">
        <v>432</v>
      </c>
      <c r="AK92" s="58">
        <v>221</v>
      </c>
      <c r="AL92" s="58">
        <v>356</v>
      </c>
      <c r="AM92" s="58">
        <v>407</v>
      </c>
      <c r="AN92" s="58">
        <v>480</v>
      </c>
      <c r="AO92" s="58">
        <v>321</v>
      </c>
      <c r="AP92" s="58">
        <v>456</v>
      </c>
      <c r="AQ92" s="58">
        <v>505</v>
      </c>
    </row>
    <row r="93" spans="1:43" ht="17.649999999999999" thickBot="1" x14ac:dyDescent="0.5">
      <c r="A93" t="s">
        <v>3</v>
      </c>
      <c r="C93" s="56" t="s">
        <v>90</v>
      </c>
      <c r="D93" t="s">
        <v>180</v>
      </c>
      <c r="E93" s="58" t="s">
        <v>138</v>
      </c>
      <c r="F93" s="58">
        <v>151</v>
      </c>
      <c r="G93" s="58">
        <v>166</v>
      </c>
      <c r="H93" s="58">
        <v>163</v>
      </c>
      <c r="I93" s="58" t="s">
        <v>138</v>
      </c>
      <c r="J93" s="58">
        <v>163</v>
      </c>
      <c r="K93" s="58">
        <v>178</v>
      </c>
      <c r="L93" s="58">
        <v>178</v>
      </c>
      <c r="M93" s="58" t="s">
        <v>138</v>
      </c>
      <c r="N93" s="58">
        <v>176</v>
      </c>
      <c r="O93" s="58">
        <v>194</v>
      </c>
      <c r="P93" s="58">
        <v>193</v>
      </c>
      <c r="Q93" s="58" t="s">
        <v>138</v>
      </c>
      <c r="R93" s="58">
        <v>193</v>
      </c>
      <c r="S93" s="58">
        <v>212</v>
      </c>
      <c r="T93" s="58">
        <v>311</v>
      </c>
      <c r="U93" s="58">
        <v>441</v>
      </c>
      <c r="V93" s="58">
        <v>494</v>
      </c>
      <c r="W93" s="58">
        <v>232</v>
      </c>
      <c r="X93" s="58">
        <v>232</v>
      </c>
      <c r="Y93" s="58" t="s">
        <v>138</v>
      </c>
      <c r="Z93" s="58">
        <v>231</v>
      </c>
      <c r="AA93" s="58" t="s">
        <v>138</v>
      </c>
      <c r="AB93" s="58">
        <v>237</v>
      </c>
      <c r="AC93" s="58">
        <v>271</v>
      </c>
      <c r="AD93" s="58">
        <v>238</v>
      </c>
      <c r="AE93" s="58" t="s">
        <v>138</v>
      </c>
      <c r="AF93" s="58">
        <v>273</v>
      </c>
      <c r="AG93" s="58">
        <v>79</v>
      </c>
      <c r="AH93" s="58">
        <v>273</v>
      </c>
      <c r="AI93" s="58" t="s">
        <v>138</v>
      </c>
      <c r="AJ93" s="58">
        <v>296</v>
      </c>
      <c r="AK93" s="57">
        <v>10724</v>
      </c>
      <c r="AL93" s="58">
        <v>292</v>
      </c>
      <c r="AM93" s="57">
        <v>11564</v>
      </c>
      <c r="AN93" s="57">
        <v>12179</v>
      </c>
      <c r="AO93" s="57">
        <v>10865</v>
      </c>
      <c r="AP93" s="57">
        <v>11807</v>
      </c>
      <c r="AQ93" s="57">
        <v>11497</v>
      </c>
    </row>
    <row r="94" spans="1:43" ht="17.649999999999999" thickBot="1" x14ac:dyDescent="0.5">
      <c r="A94" t="s">
        <v>3</v>
      </c>
      <c r="C94" s="60" t="s">
        <v>89</v>
      </c>
      <c r="D94" t="s">
        <v>180</v>
      </c>
      <c r="E94" s="64">
        <v>3677</v>
      </c>
      <c r="F94" s="64">
        <v>2753</v>
      </c>
      <c r="G94" s="64">
        <v>3208</v>
      </c>
      <c r="H94" s="64">
        <v>3404</v>
      </c>
      <c r="I94" s="64">
        <v>3708</v>
      </c>
      <c r="J94" s="64">
        <v>3159</v>
      </c>
      <c r="K94" s="64">
        <v>3504</v>
      </c>
      <c r="L94" s="64">
        <v>3825</v>
      </c>
      <c r="M94" s="64">
        <v>4082</v>
      </c>
      <c r="N94" s="64">
        <v>3588</v>
      </c>
      <c r="O94" s="64">
        <v>3649</v>
      </c>
      <c r="P94" s="64">
        <v>3814</v>
      </c>
      <c r="Q94" s="64">
        <v>4262</v>
      </c>
      <c r="R94" s="64">
        <v>4122</v>
      </c>
      <c r="S94" s="64">
        <v>4216</v>
      </c>
      <c r="T94" s="64">
        <v>4727</v>
      </c>
      <c r="U94" s="64">
        <v>4924</v>
      </c>
      <c r="V94" s="64">
        <v>5739</v>
      </c>
      <c r="W94" s="64">
        <v>6382</v>
      </c>
      <c r="X94" s="64">
        <v>6204</v>
      </c>
      <c r="Y94" s="64">
        <v>6679</v>
      </c>
      <c r="Z94" s="64">
        <v>6859</v>
      </c>
      <c r="AA94" s="64">
        <v>5928</v>
      </c>
      <c r="AB94" s="64">
        <v>6530</v>
      </c>
      <c r="AC94" s="64">
        <v>6556</v>
      </c>
      <c r="AD94" s="64">
        <v>6123</v>
      </c>
      <c r="AE94" s="64">
        <v>5816</v>
      </c>
      <c r="AF94" s="64">
        <v>6659</v>
      </c>
      <c r="AG94" s="64">
        <v>6654</v>
      </c>
      <c r="AH94" s="64">
        <v>6587</v>
      </c>
      <c r="AI94" s="64">
        <v>7016</v>
      </c>
      <c r="AJ94" s="64">
        <v>7292</v>
      </c>
      <c r="AK94" s="64">
        <v>17832</v>
      </c>
      <c r="AL94" s="64">
        <v>7914</v>
      </c>
      <c r="AM94" s="64">
        <v>19813</v>
      </c>
      <c r="AN94" s="64">
        <v>20605</v>
      </c>
      <c r="AO94" s="64">
        <v>19795</v>
      </c>
      <c r="AP94" s="64">
        <v>18660</v>
      </c>
      <c r="AQ94" s="64">
        <v>18864</v>
      </c>
    </row>
    <row r="95" spans="1:43" ht="17.649999999999999" thickBot="1" x14ac:dyDescent="0.5">
      <c r="A95" t="s">
        <v>3</v>
      </c>
      <c r="C95" s="56" t="s">
        <v>91</v>
      </c>
      <c r="D95" t="s">
        <v>180</v>
      </c>
      <c r="E95" s="57">
        <v>3368</v>
      </c>
      <c r="F95" s="57">
        <v>3828</v>
      </c>
      <c r="G95" s="57">
        <v>3825</v>
      </c>
      <c r="H95" s="57">
        <v>4422</v>
      </c>
      <c r="I95" s="57">
        <v>4402</v>
      </c>
      <c r="J95" s="57">
        <v>4748</v>
      </c>
      <c r="K95" s="57">
        <v>4496</v>
      </c>
      <c r="L95" s="57">
        <v>4494</v>
      </c>
      <c r="M95" s="57">
        <v>4495</v>
      </c>
      <c r="N95" s="57">
        <v>5479</v>
      </c>
      <c r="O95" s="57">
        <v>5479</v>
      </c>
      <c r="P95" s="57">
        <v>5475</v>
      </c>
      <c r="Q95" s="57">
        <v>5225</v>
      </c>
      <c r="R95" s="57">
        <v>5815</v>
      </c>
      <c r="S95" s="57">
        <v>5813</v>
      </c>
      <c r="T95" s="57">
        <v>5512</v>
      </c>
      <c r="U95" s="57">
        <v>5510</v>
      </c>
      <c r="V95" s="57">
        <v>11472</v>
      </c>
      <c r="W95" s="57">
        <v>11459</v>
      </c>
      <c r="X95" s="57">
        <v>11429</v>
      </c>
      <c r="Y95" s="57">
        <v>10741</v>
      </c>
      <c r="Z95" s="57">
        <v>11231</v>
      </c>
      <c r="AA95" s="57">
        <v>11985</v>
      </c>
      <c r="AB95" s="57">
        <v>11532</v>
      </c>
      <c r="AC95" s="57">
        <v>10796</v>
      </c>
      <c r="AD95" s="57">
        <v>10242</v>
      </c>
      <c r="AE95" s="57">
        <v>10257</v>
      </c>
      <c r="AF95" s="57">
        <v>10228</v>
      </c>
      <c r="AG95" s="57">
        <v>10933</v>
      </c>
      <c r="AH95" s="57">
        <v>10552</v>
      </c>
      <c r="AI95" s="57">
        <v>10487</v>
      </c>
      <c r="AJ95" s="57">
        <v>10399</v>
      </c>
      <c r="AK95" s="57">
        <v>11227</v>
      </c>
      <c r="AL95" s="57">
        <v>10841</v>
      </c>
      <c r="AM95" s="57">
        <v>10247</v>
      </c>
      <c r="AN95" s="57">
        <v>11781</v>
      </c>
      <c r="AO95" s="57">
        <v>11844</v>
      </c>
      <c r="AP95" s="57">
        <v>12300</v>
      </c>
      <c r="AQ95" s="57">
        <v>12278</v>
      </c>
    </row>
    <row r="96" spans="1:43" ht="17.649999999999999" thickBot="1" x14ac:dyDescent="0.5">
      <c r="A96" t="s">
        <v>3</v>
      </c>
      <c r="C96" s="56" t="s">
        <v>150</v>
      </c>
      <c r="D96" t="s">
        <v>180</v>
      </c>
      <c r="E96" s="58" t="s">
        <v>138</v>
      </c>
      <c r="F96" s="58" t="s">
        <v>138</v>
      </c>
      <c r="G96" s="58" t="s">
        <v>138</v>
      </c>
      <c r="H96" s="58" t="s">
        <v>138</v>
      </c>
      <c r="I96" s="58" t="s">
        <v>138</v>
      </c>
      <c r="J96" s="58" t="s">
        <v>138</v>
      </c>
      <c r="K96" s="58" t="s">
        <v>138</v>
      </c>
      <c r="L96" s="58" t="s">
        <v>138</v>
      </c>
      <c r="M96" s="58" t="s">
        <v>138</v>
      </c>
      <c r="N96" s="58" t="s">
        <v>138</v>
      </c>
      <c r="O96" s="58" t="s">
        <v>138</v>
      </c>
      <c r="P96" s="58" t="s">
        <v>138</v>
      </c>
      <c r="Q96" s="58" t="s">
        <v>138</v>
      </c>
      <c r="R96" s="58" t="s">
        <v>138</v>
      </c>
      <c r="S96" s="58" t="s">
        <v>138</v>
      </c>
      <c r="T96" s="58" t="s">
        <v>138</v>
      </c>
      <c r="U96" s="58" t="s">
        <v>138</v>
      </c>
      <c r="V96" s="57">
        <v>1590</v>
      </c>
      <c r="W96" s="57">
        <v>1981</v>
      </c>
      <c r="X96" s="57">
        <v>1957</v>
      </c>
      <c r="Y96" s="57">
        <v>1926</v>
      </c>
      <c r="Z96" s="57">
        <v>1898</v>
      </c>
      <c r="AA96" s="57">
        <v>1902</v>
      </c>
      <c r="AB96" s="57">
        <v>1902</v>
      </c>
      <c r="AC96" s="57">
        <v>1924</v>
      </c>
      <c r="AD96" s="57">
        <v>1850</v>
      </c>
      <c r="AE96" s="57">
        <v>1992</v>
      </c>
      <c r="AF96" s="57">
        <v>1900</v>
      </c>
      <c r="AG96" s="57">
        <v>1880</v>
      </c>
      <c r="AH96" s="57">
        <v>1831</v>
      </c>
      <c r="AI96" s="57">
        <v>1752</v>
      </c>
      <c r="AJ96" s="57">
        <v>1620</v>
      </c>
      <c r="AK96" s="57">
        <v>1667</v>
      </c>
      <c r="AL96" s="57">
        <v>1723</v>
      </c>
      <c r="AM96" s="57">
        <v>1699</v>
      </c>
      <c r="AN96" s="57">
        <v>1643</v>
      </c>
      <c r="AO96" s="57">
        <v>1661</v>
      </c>
      <c r="AP96" s="57">
        <v>1600</v>
      </c>
      <c r="AQ96" s="57">
        <v>1586</v>
      </c>
    </row>
    <row r="97" spans="1:43" ht="17.649999999999999" thickBot="1" x14ac:dyDescent="0.5">
      <c r="A97" t="s">
        <v>3</v>
      </c>
      <c r="C97" s="56" t="s">
        <v>152</v>
      </c>
      <c r="D97" t="s">
        <v>180</v>
      </c>
      <c r="E97" s="58">
        <v>188</v>
      </c>
      <c r="F97" s="58" t="s">
        <v>138</v>
      </c>
      <c r="G97" s="58" t="s">
        <v>138</v>
      </c>
      <c r="H97" s="58" t="s">
        <v>138</v>
      </c>
      <c r="I97" s="58">
        <v>237</v>
      </c>
      <c r="J97" s="58" t="s">
        <v>138</v>
      </c>
      <c r="K97" s="58" t="s">
        <v>138</v>
      </c>
      <c r="L97" s="58" t="s">
        <v>138</v>
      </c>
      <c r="M97" s="58">
        <v>200</v>
      </c>
      <c r="N97" s="58" t="s">
        <v>138</v>
      </c>
      <c r="O97" s="58" t="s">
        <v>138</v>
      </c>
      <c r="P97" s="58" t="s">
        <v>138</v>
      </c>
      <c r="Q97" s="58">
        <v>381</v>
      </c>
      <c r="R97" s="58" t="s">
        <v>138</v>
      </c>
      <c r="S97" s="58" t="s">
        <v>138</v>
      </c>
      <c r="T97" s="58" t="s">
        <v>138</v>
      </c>
      <c r="U97" s="58">
        <v>421</v>
      </c>
      <c r="V97" s="58" t="s">
        <v>138</v>
      </c>
      <c r="W97" s="58" t="s">
        <v>138</v>
      </c>
      <c r="X97" s="58" t="s">
        <v>138</v>
      </c>
      <c r="Y97" s="58">
        <v>565</v>
      </c>
      <c r="Z97" s="58" t="s">
        <v>138</v>
      </c>
      <c r="AA97" s="58" t="s">
        <v>138</v>
      </c>
      <c r="AB97" s="58" t="s">
        <v>138</v>
      </c>
      <c r="AC97" s="58">
        <v>561</v>
      </c>
      <c r="AD97" s="58" t="s">
        <v>138</v>
      </c>
      <c r="AE97" s="58" t="s">
        <v>138</v>
      </c>
      <c r="AF97" s="58" t="s">
        <v>138</v>
      </c>
      <c r="AG97" s="58">
        <v>737</v>
      </c>
      <c r="AH97" s="58" t="s">
        <v>138</v>
      </c>
      <c r="AI97" s="58" t="s">
        <v>138</v>
      </c>
      <c r="AJ97" s="58" t="s">
        <v>138</v>
      </c>
      <c r="AK97" s="58">
        <v>522</v>
      </c>
      <c r="AL97" s="58" t="s">
        <v>138</v>
      </c>
      <c r="AM97" s="58" t="s">
        <v>138</v>
      </c>
      <c r="AN97" s="58" t="s">
        <v>138</v>
      </c>
      <c r="AO97" s="58">
        <v>543</v>
      </c>
      <c r="AP97" s="58" t="s">
        <v>138</v>
      </c>
      <c r="AQ97" s="58" t="s">
        <v>138</v>
      </c>
    </row>
    <row r="98" spans="1:43" ht="17.649999999999999" thickBot="1" x14ac:dyDescent="0.5">
      <c r="A98" t="s">
        <v>3</v>
      </c>
      <c r="C98" s="56" t="s">
        <v>92</v>
      </c>
      <c r="D98" t="s">
        <v>180</v>
      </c>
      <c r="E98" s="57">
        <v>1183</v>
      </c>
      <c r="F98" s="57">
        <v>1320</v>
      </c>
      <c r="G98" s="57">
        <v>1436</v>
      </c>
      <c r="H98" s="57">
        <v>1441</v>
      </c>
      <c r="I98" s="57">
        <v>1209</v>
      </c>
      <c r="J98" s="57">
        <v>1408</v>
      </c>
      <c r="K98" s="57">
        <v>1367</v>
      </c>
      <c r="L98" s="57">
        <v>1316</v>
      </c>
      <c r="M98" s="57">
        <v>1065</v>
      </c>
      <c r="N98" s="57">
        <v>1258</v>
      </c>
      <c r="O98" s="57">
        <v>1254</v>
      </c>
      <c r="P98" s="57">
        <v>1322</v>
      </c>
      <c r="Q98" s="57">
        <v>1231</v>
      </c>
      <c r="R98" s="57">
        <v>1579</v>
      </c>
      <c r="S98" s="57">
        <v>1565</v>
      </c>
      <c r="T98" s="57">
        <v>1625</v>
      </c>
      <c r="U98" s="57">
        <v>1228</v>
      </c>
      <c r="V98" s="57">
        <v>1476</v>
      </c>
      <c r="W98" s="57">
        <v>1913</v>
      </c>
      <c r="X98" s="57">
        <v>1712</v>
      </c>
      <c r="Y98" s="57">
        <v>1167</v>
      </c>
      <c r="Z98" s="57">
        <v>1704</v>
      </c>
      <c r="AA98" s="57">
        <v>1765</v>
      </c>
      <c r="AB98" s="57">
        <v>1802</v>
      </c>
      <c r="AC98" s="57">
        <v>1290</v>
      </c>
      <c r="AD98" s="57">
        <v>1868</v>
      </c>
      <c r="AE98" s="57">
        <v>2085</v>
      </c>
      <c r="AF98" s="57">
        <v>1920</v>
      </c>
      <c r="AG98" s="57">
        <v>1330</v>
      </c>
      <c r="AH98" s="57">
        <v>2047</v>
      </c>
      <c r="AI98" s="57">
        <v>1861</v>
      </c>
      <c r="AJ98" s="57">
        <v>1612</v>
      </c>
      <c r="AK98" s="57">
        <v>1196</v>
      </c>
      <c r="AL98" s="57">
        <v>1788</v>
      </c>
      <c r="AM98" s="57">
        <v>1802</v>
      </c>
      <c r="AN98" s="57">
        <v>1545</v>
      </c>
      <c r="AO98" s="57">
        <v>1038</v>
      </c>
      <c r="AP98" s="57">
        <v>1643</v>
      </c>
      <c r="AQ98" s="57">
        <v>1583</v>
      </c>
    </row>
    <row r="99" spans="1:43" ht="18" thickBot="1" x14ac:dyDescent="0.5">
      <c r="A99" t="s">
        <v>3</v>
      </c>
      <c r="C99" s="66" t="s">
        <v>79</v>
      </c>
      <c r="D99" t="s">
        <v>180</v>
      </c>
      <c r="E99" s="67">
        <v>10660</v>
      </c>
      <c r="F99" s="67">
        <v>9971</v>
      </c>
      <c r="G99" s="67">
        <v>10541</v>
      </c>
      <c r="H99" s="67">
        <v>11381</v>
      </c>
      <c r="I99" s="67">
        <v>11614</v>
      </c>
      <c r="J99" s="67">
        <v>11357</v>
      </c>
      <c r="K99" s="67">
        <v>11371</v>
      </c>
      <c r="L99" s="67">
        <v>11604</v>
      </c>
      <c r="M99" s="67">
        <v>11918</v>
      </c>
      <c r="N99" s="67">
        <v>12350</v>
      </c>
      <c r="O99" s="67">
        <v>12368</v>
      </c>
      <c r="P99" s="67">
        <v>12559</v>
      </c>
      <c r="Q99" s="67">
        <v>12987</v>
      </c>
      <c r="R99" s="67">
        <v>13358</v>
      </c>
      <c r="S99" s="67">
        <v>13362</v>
      </c>
      <c r="T99" s="67">
        <v>13591</v>
      </c>
      <c r="U99" s="67">
        <v>13994</v>
      </c>
      <c r="V99" s="67">
        <v>22151</v>
      </c>
      <c r="W99" s="67">
        <v>23779</v>
      </c>
      <c r="X99" s="67">
        <v>23300</v>
      </c>
      <c r="Y99" s="67">
        <v>23414</v>
      </c>
      <c r="Z99" s="67">
        <v>23940</v>
      </c>
      <c r="AA99" s="67">
        <v>23777</v>
      </c>
      <c r="AB99" s="67">
        <v>23929</v>
      </c>
      <c r="AC99" s="67">
        <v>23789</v>
      </c>
      <c r="AD99" s="67">
        <v>22677</v>
      </c>
      <c r="AE99" s="67">
        <v>22689</v>
      </c>
      <c r="AF99" s="67">
        <v>23094</v>
      </c>
      <c r="AG99" s="67">
        <v>23166</v>
      </c>
      <c r="AH99" s="67">
        <v>22532</v>
      </c>
      <c r="AI99" s="67">
        <v>22523</v>
      </c>
      <c r="AJ99" s="67">
        <v>22232</v>
      </c>
      <c r="AK99" s="67">
        <v>33365</v>
      </c>
      <c r="AL99" s="67">
        <v>23162</v>
      </c>
      <c r="AM99" s="67">
        <v>34427</v>
      </c>
      <c r="AN99" s="67">
        <v>36414</v>
      </c>
      <c r="AO99" s="67">
        <v>35660</v>
      </c>
      <c r="AP99" s="67">
        <v>34950</v>
      </c>
      <c r="AQ99" s="67">
        <v>35026</v>
      </c>
    </row>
    <row r="100" spans="1:43" ht="18" thickTop="1" thickBot="1" x14ac:dyDescent="0.5">
      <c r="A100" t="s">
        <v>3</v>
      </c>
      <c r="C100" s="56" t="s">
        <v>153</v>
      </c>
      <c r="D100" t="s">
        <v>180</v>
      </c>
      <c r="E100" s="58">
        <v>561</v>
      </c>
      <c r="F100" s="58">
        <v>561</v>
      </c>
      <c r="G100" s="58">
        <v>561</v>
      </c>
      <c r="H100" s="58">
        <v>561</v>
      </c>
      <c r="I100" s="58">
        <v>561</v>
      </c>
      <c r="J100" s="58">
        <v>561</v>
      </c>
      <c r="K100" s="58">
        <v>561</v>
      </c>
      <c r="L100" s="58">
        <v>561</v>
      </c>
      <c r="M100" s="58">
        <v>561</v>
      </c>
      <c r="N100" s="58">
        <v>561</v>
      </c>
      <c r="O100" s="58">
        <v>561</v>
      </c>
      <c r="P100" s="58">
        <v>561</v>
      </c>
      <c r="Q100" s="58">
        <v>561</v>
      </c>
      <c r="R100" s="58">
        <v>561</v>
      </c>
      <c r="S100" s="58">
        <v>561</v>
      </c>
      <c r="T100" s="58">
        <v>561</v>
      </c>
      <c r="U100" s="58">
        <v>561</v>
      </c>
      <c r="V100" s="58">
        <v>561</v>
      </c>
      <c r="W100" s="58">
        <v>561</v>
      </c>
      <c r="X100" s="58">
        <v>561</v>
      </c>
      <c r="Y100" s="58">
        <v>561</v>
      </c>
      <c r="Z100" s="58">
        <v>561</v>
      </c>
      <c r="AA100" s="58">
        <v>561</v>
      </c>
      <c r="AB100" s="58">
        <v>561</v>
      </c>
      <c r="AC100" s="58">
        <v>561</v>
      </c>
      <c r="AD100" s="58">
        <v>561</v>
      </c>
      <c r="AE100" s="58">
        <v>561</v>
      </c>
      <c r="AF100" s="58">
        <v>561</v>
      </c>
      <c r="AG100" s="58">
        <v>561</v>
      </c>
      <c r="AH100" s="58">
        <v>561</v>
      </c>
      <c r="AI100" s="58">
        <v>561</v>
      </c>
      <c r="AJ100" s="58">
        <v>561</v>
      </c>
      <c r="AK100" s="58">
        <v>561</v>
      </c>
      <c r="AL100" s="58">
        <v>561</v>
      </c>
      <c r="AM100" s="58">
        <v>561</v>
      </c>
      <c r="AN100" s="58">
        <v>561</v>
      </c>
      <c r="AO100" s="58">
        <v>561</v>
      </c>
      <c r="AP100" s="58">
        <v>561</v>
      </c>
      <c r="AQ100" s="58">
        <v>561</v>
      </c>
    </row>
    <row r="101" spans="1:43" ht="17.649999999999999" thickBot="1" x14ac:dyDescent="0.5">
      <c r="A101" t="s">
        <v>3</v>
      </c>
      <c r="C101" s="56" t="s">
        <v>154</v>
      </c>
      <c r="D101" t="s">
        <v>180</v>
      </c>
      <c r="E101" s="58">
        <v>930</v>
      </c>
      <c r="F101" s="58">
        <v>837</v>
      </c>
      <c r="G101" s="58">
        <v>842</v>
      </c>
      <c r="H101" s="58">
        <v>851</v>
      </c>
      <c r="I101" s="58">
        <v>861</v>
      </c>
      <c r="J101" s="58">
        <v>777</v>
      </c>
      <c r="K101" s="58">
        <v>789</v>
      </c>
      <c r="L101" s="58">
        <v>812</v>
      </c>
      <c r="M101" s="58">
        <v>842</v>
      </c>
      <c r="N101" s="58">
        <v>733</v>
      </c>
      <c r="O101" s="58">
        <v>763</v>
      </c>
      <c r="P101" s="58">
        <v>783</v>
      </c>
      <c r="Q101" s="58">
        <v>784</v>
      </c>
      <c r="R101" s="58">
        <v>682</v>
      </c>
      <c r="S101" s="58">
        <v>732</v>
      </c>
      <c r="T101" s="58">
        <v>771</v>
      </c>
      <c r="U101" s="58">
        <v>817</v>
      </c>
      <c r="V101" s="58">
        <v>681</v>
      </c>
      <c r="W101" s="58">
        <v>736</v>
      </c>
      <c r="X101" s="58">
        <v>796</v>
      </c>
      <c r="Y101" s="58">
        <v>862</v>
      </c>
      <c r="Z101" s="58">
        <v>746</v>
      </c>
      <c r="AA101" s="58">
        <v>814</v>
      </c>
      <c r="AB101" s="58">
        <v>882</v>
      </c>
      <c r="AC101" s="58">
        <v>943</v>
      </c>
      <c r="AD101" s="58">
        <v>851</v>
      </c>
      <c r="AE101" s="58">
        <v>945</v>
      </c>
      <c r="AF101" s="57">
        <v>1034</v>
      </c>
      <c r="AG101" s="57">
        <v>1112</v>
      </c>
      <c r="AH101" s="57">
        <v>1026</v>
      </c>
      <c r="AI101" s="57">
        <v>1044</v>
      </c>
      <c r="AJ101" s="57">
        <v>1111</v>
      </c>
      <c r="AK101" s="57">
        <v>1179</v>
      </c>
      <c r="AL101" s="57">
        <v>1064</v>
      </c>
      <c r="AM101" s="57">
        <v>1074</v>
      </c>
      <c r="AN101" s="57">
        <v>1150</v>
      </c>
      <c r="AO101" s="57">
        <v>1242</v>
      </c>
      <c r="AP101" s="57">
        <v>1112</v>
      </c>
      <c r="AQ101" s="57">
        <v>1197</v>
      </c>
    </row>
    <row r="102" spans="1:43" ht="17.649999999999999" thickBot="1" x14ac:dyDescent="0.5">
      <c r="A102" t="s">
        <v>3</v>
      </c>
      <c r="C102" s="56" t="s">
        <v>81</v>
      </c>
      <c r="D102" t="s">
        <v>180</v>
      </c>
      <c r="E102" s="57">
        <v>10335</v>
      </c>
      <c r="F102" s="57">
        <v>10515</v>
      </c>
      <c r="G102" s="57">
        <v>10768</v>
      </c>
      <c r="H102" s="57">
        <v>10928</v>
      </c>
      <c r="I102" s="57">
        <v>11302</v>
      </c>
      <c r="J102" s="57">
        <v>11460</v>
      </c>
      <c r="K102" s="57">
        <v>11751</v>
      </c>
      <c r="L102" s="57">
        <v>11953</v>
      </c>
      <c r="M102" s="57">
        <v>12388</v>
      </c>
      <c r="N102" s="57">
        <v>12606</v>
      </c>
      <c r="O102" s="57">
        <v>12915</v>
      </c>
      <c r="P102" s="57">
        <v>13113</v>
      </c>
      <c r="Q102" s="57">
        <v>13140</v>
      </c>
      <c r="R102" s="57">
        <v>13812</v>
      </c>
      <c r="S102" s="57">
        <v>14131</v>
      </c>
      <c r="T102" s="57">
        <v>14196</v>
      </c>
      <c r="U102" s="57">
        <v>14347</v>
      </c>
      <c r="V102" s="57">
        <v>14642</v>
      </c>
      <c r="W102" s="57">
        <v>14741</v>
      </c>
      <c r="X102" s="57">
        <v>14811</v>
      </c>
      <c r="Y102" s="57">
        <v>15199</v>
      </c>
      <c r="Z102" s="57">
        <v>15490</v>
      </c>
      <c r="AA102" s="57">
        <v>16060</v>
      </c>
      <c r="AB102" s="57">
        <v>15902</v>
      </c>
      <c r="AC102" s="57">
        <v>16272</v>
      </c>
      <c r="AD102" s="57">
        <v>16780</v>
      </c>
      <c r="AE102" s="57">
        <v>17597</v>
      </c>
      <c r="AF102" s="57">
        <v>17589</v>
      </c>
      <c r="AG102" s="57">
        <v>18389</v>
      </c>
      <c r="AH102" s="57">
        <v>18916</v>
      </c>
      <c r="AI102" s="57">
        <v>19880</v>
      </c>
      <c r="AJ102" s="57">
        <v>19837</v>
      </c>
      <c r="AK102" s="57">
        <v>20301</v>
      </c>
      <c r="AL102" s="57">
        <v>20949</v>
      </c>
      <c r="AM102" s="57">
        <v>21980</v>
      </c>
      <c r="AN102" s="57">
        <v>22007</v>
      </c>
      <c r="AO102" s="57">
        <v>22759</v>
      </c>
      <c r="AP102" s="57">
        <v>23456</v>
      </c>
      <c r="AQ102" s="57">
        <v>24578</v>
      </c>
    </row>
    <row r="103" spans="1:43" ht="17.649999999999999" thickBot="1" x14ac:dyDescent="0.5">
      <c r="A103" t="s">
        <v>3</v>
      </c>
      <c r="C103" s="56" t="s">
        <v>155</v>
      </c>
      <c r="D103" t="s">
        <v>180</v>
      </c>
      <c r="E103" s="58">
        <v>-925</v>
      </c>
      <c r="F103" s="57">
        <v>-1051</v>
      </c>
      <c r="G103" s="57">
        <v>-1465</v>
      </c>
      <c r="H103" s="57">
        <v>-1970</v>
      </c>
      <c r="I103" s="57">
        <v>-1991</v>
      </c>
      <c r="J103" s="57">
        <v>-2022</v>
      </c>
      <c r="K103" s="57">
        <v>-2176</v>
      </c>
      <c r="L103" s="57">
        <v>-2366</v>
      </c>
      <c r="M103" s="57">
        <v>-2506</v>
      </c>
      <c r="N103" s="57">
        <v>-2531</v>
      </c>
      <c r="O103" s="57">
        <v>-2705</v>
      </c>
      <c r="P103" s="57">
        <v>-2851</v>
      </c>
      <c r="Q103" s="57">
        <v>-3083</v>
      </c>
      <c r="R103" s="57">
        <v>-3210</v>
      </c>
      <c r="S103" s="57">
        <v>-3443</v>
      </c>
      <c r="T103" s="57">
        <v>-3587</v>
      </c>
      <c r="U103" s="57">
        <v>-3567</v>
      </c>
      <c r="V103" s="57">
        <v>-3385</v>
      </c>
      <c r="W103" s="57">
        <v>-3446</v>
      </c>
      <c r="X103" s="57">
        <v>-3617</v>
      </c>
      <c r="Y103" s="57">
        <v>-3774</v>
      </c>
      <c r="Z103" s="57">
        <v>-3655</v>
      </c>
      <c r="AA103" s="57">
        <v>-3627</v>
      </c>
      <c r="AB103" s="57">
        <v>-3606</v>
      </c>
      <c r="AC103" s="57">
        <v>-3562</v>
      </c>
      <c r="AD103" s="57">
        <v>-3561</v>
      </c>
      <c r="AE103" s="57">
        <v>-3842</v>
      </c>
      <c r="AF103" s="57">
        <v>-4105</v>
      </c>
      <c r="AG103" s="57">
        <v>-4478</v>
      </c>
      <c r="AH103" s="57">
        <v>-4887</v>
      </c>
      <c r="AI103" s="57">
        <v>-5429</v>
      </c>
      <c r="AJ103" s="57">
        <v>-5896</v>
      </c>
      <c r="AK103" s="57">
        <v>-6207</v>
      </c>
      <c r="AL103" s="57">
        <v>-6387</v>
      </c>
      <c r="AM103" s="57">
        <v>-6599</v>
      </c>
      <c r="AN103" s="57">
        <v>-6852</v>
      </c>
      <c r="AO103" s="57">
        <v>-7076</v>
      </c>
      <c r="AP103" s="57">
        <v>-7198</v>
      </c>
      <c r="AQ103" s="57">
        <v>-7442</v>
      </c>
    </row>
    <row r="104" spans="1:43" ht="17.649999999999999" thickBot="1" x14ac:dyDescent="0.5">
      <c r="A104" t="s">
        <v>3</v>
      </c>
      <c r="C104" s="56" t="s">
        <v>178</v>
      </c>
      <c r="D104" t="s">
        <v>180</v>
      </c>
      <c r="E104" s="57">
        <v>-3847</v>
      </c>
      <c r="F104" s="57">
        <v>-4090</v>
      </c>
      <c r="G104" s="57">
        <v>-3923</v>
      </c>
      <c r="H104" s="57">
        <v>-4122</v>
      </c>
      <c r="I104" s="57">
        <v>-4220</v>
      </c>
      <c r="J104" s="57">
        <v>-4097</v>
      </c>
      <c r="K104" s="57">
        <v>-4301</v>
      </c>
      <c r="L104" s="57">
        <v>-4289</v>
      </c>
      <c r="M104" s="57">
        <v>-5093</v>
      </c>
      <c r="N104" s="57">
        <v>-4837</v>
      </c>
      <c r="O104" s="57">
        <v>-4541</v>
      </c>
      <c r="P104" s="57">
        <v>-4560</v>
      </c>
      <c r="Q104" s="57">
        <v>-4043</v>
      </c>
      <c r="R104" s="57">
        <v>-3905</v>
      </c>
      <c r="S104" s="57">
        <v>-4265</v>
      </c>
      <c r="T104" s="57">
        <v>-4488</v>
      </c>
      <c r="U104" s="57">
        <v>-4647</v>
      </c>
      <c r="V104" s="57">
        <v>-4590</v>
      </c>
      <c r="W104" s="57">
        <v>-4527</v>
      </c>
      <c r="X104" s="57">
        <v>-4931</v>
      </c>
      <c r="Y104" s="57">
        <v>-5055</v>
      </c>
      <c r="Z104" s="57">
        <v>-5847</v>
      </c>
      <c r="AA104" s="57">
        <v>-5582</v>
      </c>
      <c r="AB104" s="57">
        <v>-5148</v>
      </c>
      <c r="AC104" s="57">
        <v>-5110</v>
      </c>
      <c r="AD104" s="57">
        <v>-5197</v>
      </c>
      <c r="AE104" s="57">
        <v>-5153</v>
      </c>
      <c r="AF104" s="57">
        <v>-5345</v>
      </c>
      <c r="AG104" s="57">
        <v>-4575</v>
      </c>
      <c r="AH104" s="57">
        <v>-4679</v>
      </c>
      <c r="AI104" s="57">
        <v>-5363</v>
      </c>
      <c r="AJ104" s="57">
        <v>-6048</v>
      </c>
      <c r="AK104" s="57">
        <v>-5314</v>
      </c>
      <c r="AL104" s="57">
        <v>-5234</v>
      </c>
      <c r="AM104" s="57">
        <v>-5055</v>
      </c>
      <c r="AN104" s="57">
        <v>-5460</v>
      </c>
      <c r="AO104" s="57">
        <v>-5295</v>
      </c>
      <c r="AP104" s="57">
        <v>-5509</v>
      </c>
      <c r="AQ104" s="57">
        <v>-5527</v>
      </c>
    </row>
    <row r="105" spans="1:43" ht="17.649999999999999" thickBot="1" x14ac:dyDescent="0.5">
      <c r="A105" t="s">
        <v>3</v>
      </c>
      <c r="C105" s="60" t="s">
        <v>157</v>
      </c>
      <c r="D105" t="s">
        <v>180</v>
      </c>
      <c r="E105" s="43">
        <v>7054</v>
      </c>
      <c r="F105" s="43">
        <v>6772</v>
      </c>
      <c r="G105" s="43">
        <v>6783</v>
      </c>
      <c r="H105" s="43">
        <v>6248</v>
      </c>
      <c r="I105" s="43">
        <v>6513</v>
      </c>
      <c r="J105" s="43">
        <v>6679</v>
      </c>
      <c r="K105" s="43">
        <v>6624</v>
      </c>
      <c r="L105" s="43">
        <v>6671</v>
      </c>
      <c r="M105" s="43">
        <v>6192</v>
      </c>
      <c r="N105" s="43">
        <v>6532</v>
      </c>
      <c r="O105" s="43">
        <v>6993</v>
      </c>
      <c r="P105" s="43">
        <v>7046</v>
      </c>
      <c r="Q105" s="43">
        <v>7359</v>
      </c>
      <c r="R105" s="43">
        <v>7940</v>
      </c>
      <c r="S105" s="43">
        <v>7716</v>
      </c>
      <c r="T105" s="43">
        <v>7453</v>
      </c>
      <c r="U105" s="43">
        <v>7511</v>
      </c>
      <c r="V105" s="43">
        <v>7909</v>
      </c>
      <c r="W105" s="43">
        <v>8065</v>
      </c>
      <c r="X105" s="43">
        <v>7620</v>
      </c>
      <c r="Y105" s="43">
        <v>7793</v>
      </c>
      <c r="Z105" s="43">
        <v>7295</v>
      </c>
      <c r="AA105" s="43">
        <v>8226</v>
      </c>
      <c r="AB105" s="43">
        <v>8591</v>
      </c>
      <c r="AC105" s="43">
        <v>9104</v>
      </c>
      <c r="AD105" s="43">
        <v>9434</v>
      </c>
      <c r="AE105" s="43">
        <v>10108</v>
      </c>
      <c r="AF105" s="43">
        <v>9734</v>
      </c>
      <c r="AG105" s="43">
        <v>11009</v>
      </c>
      <c r="AH105" s="43">
        <v>10937</v>
      </c>
      <c r="AI105" s="43">
        <v>10693</v>
      </c>
      <c r="AJ105" s="43">
        <v>9565</v>
      </c>
      <c r="AK105" s="43">
        <v>10520</v>
      </c>
      <c r="AL105" s="43">
        <v>10953</v>
      </c>
      <c r="AM105" s="43">
        <v>11961</v>
      </c>
      <c r="AN105" s="43">
        <v>11406</v>
      </c>
      <c r="AO105" s="43">
        <v>12191</v>
      </c>
      <c r="AP105" s="43">
        <v>12422</v>
      </c>
      <c r="AQ105" s="43">
        <v>13367</v>
      </c>
    </row>
    <row r="106" spans="1:43" ht="17.649999999999999" thickBot="1" x14ac:dyDescent="0.5">
      <c r="A106" t="s">
        <v>3</v>
      </c>
      <c r="C106" s="56" t="s">
        <v>158</v>
      </c>
      <c r="D106" t="s">
        <v>180</v>
      </c>
      <c r="E106" s="58">
        <v>79</v>
      </c>
      <c r="F106" s="58">
        <v>91</v>
      </c>
      <c r="G106" s="58">
        <v>89</v>
      </c>
      <c r="H106" s="58">
        <v>95</v>
      </c>
      <c r="I106" s="58">
        <v>89</v>
      </c>
      <c r="J106" s="58">
        <v>92</v>
      </c>
      <c r="K106" s="58">
        <v>81</v>
      </c>
      <c r="L106" s="58">
        <v>83</v>
      </c>
      <c r="M106" s="58">
        <v>80</v>
      </c>
      <c r="N106" s="58">
        <v>87</v>
      </c>
      <c r="O106" s="58">
        <v>81</v>
      </c>
      <c r="P106" s="58">
        <v>85</v>
      </c>
      <c r="Q106" s="58">
        <v>83</v>
      </c>
      <c r="R106" s="58">
        <v>81</v>
      </c>
      <c r="S106" s="58">
        <v>81</v>
      </c>
      <c r="T106" s="58">
        <v>85</v>
      </c>
      <c r="U106" s="58">
        <v>73</v>
      </c>
      <c r="V106" s="58">
        <v>77</v>
      </c>
      <c r="W106" s="58">
        <v>272</v>
      </c>
      <c r="X106" s="58">
        <v>177</v>
      </c>
      <c r="Y106" s="58">
        <v>150</v>
      </c>
      <c r="Z106" s="58">
        <v>156</v>
      </c>
      <c r="AA106" s="58">
        <v>166</v>
      </c>
      <c r="AB106" s="58">
        <v>161</v>
      </c>
      <c r="AC106" s="58">
        <v>156</v>
      </c>
      <c r="AD106" s="58">
        <v>162</v>
      </c>
      <c r="AE106" s="58">
        <v>156</v>
      </c>
      <c r="AF106" s="58">
        <v>154</v>
      </c>
      <c r="AG106" s="58">
        <v>213</v>
      </c>
      <c r="AH106" s="58">
        <v>219</v>
      </c>
      <c r="AI106" s="58">
        <v>224</v>
      </c>
      <c r="AJ106" s="58">
        <v>226</v>
      </c>
      <c r="AK106" s="58">
        <v>229</v>
      </c>
      <c r="AL106" s="58">
        <v>243</v>
      </c>
      <c r="AM106" s="58">
        <v>178</v>
      </c>
      <c r="AN106" s="58">
        <v>180</v>
      </c>
      <c r="AO106" s="58">
        <v>179</v>
      </c>
      <c r="AP106" s="58">
        <v>200</v>
      </c>
      <c r="AQ106" s="58">
        <v>198</v>
      </c>
    </row>
    <row r="107" spans="1:43" ht="18" thickBot="1" x14ac:dyDescent="0.5">
      <c r="A107" t="s">
        <v>3</v>
      </c>
      <c r="C107" s="66" t="s">
        <v>82</v>
      </c>
      <c r="D107" t="s">
        <v>180</v>
      </c>
      <c r="E107" s="69">
        <v>7133</v>
      </c>
      <c r="F107" s="69">
        <v>6863</v>
      </c>
      <c r="G107" s="69">
        <v>6872</v>
      </c>
      <c r="H107" s="69">
        <v>6343</v>
      </c>
      <c r="I107" s="69">
        <v>6602</v>
      </c>
      <c r="J107" s="69">
        <v>6771</v>
      </c>
      <c r="K107" s="69">
        <v>6705</v>
      </c>
      <c r="L107" s="69">
        <v>6754</v>
      </c>
      <c r="M107" s="69">
        <v>6272</v>
      </c>
      <c r="N107" s="69">
        <v>6619</v>
      </c>
      <c r="O107" s="69">
        <v>7074</v>
      </c>
      <c r="P107" s="69">
        <v>7131</v>
      </c>
      <c r="Q107" s="69">
        <v>7442</v>
      </c>
      <c r="R107" s="69">
        <v>8021</v>
      </c>
      <c r="S107" s="69">
        <v>7797</v>
      </c>
      <c r="T107" s="69">
        <v>7538</v>
      </c>
      <c r="U107" s="69">
        <v>7584</v>
      </c>
      <c r="V107" s="69">
        <v>7986</v>
      </c>
      <c r="W107" s="69">
        <v>8337</v>
      </c>
      <c r="X107" s="69">
        <v>7797</v>
      </c>
      <c r="Y107" s="69">
        <v>7943</v>
      </c>
      <c r="Z107" s="69">
        <v>7451</v>
      </c>
      <c r="AA107" s="69">
        <v>8392</v>
      </c>
      <c r="AB107" s="69">
        <v>8752</v>
      </c>
      <c r="AC107" s="69">
        <v>9260</v>
      </c>
      <c r="AD107" s="69">
        <v>9596</v>
      </c>
      <c r="AE107" s="69">
        <v>10264</v>
      </c>
      <c r="AF107" s="69">
        <v>9888</v>
      </c>
      <c r="AG107" s="69">
        <v>11222</v>
      </c>
      <c r="AH107" s="69">
        <v>11156</v>
      </c>
      <c r="AI107" s="69">
        <v>10917</v>
      </c>
      <c r="AJ107" s="69">
        <v>9791</v>
      </c>
      <c r="AK107" s="69">
        <v>10749</v>
      </c>
      <c r="AL107" s="69">
        <v>11196</v>
      </c>
      <c r="AM107" s="69">
        <v>12139</v>
      </c>
      <c r="AN107" s="69">
        <v>11586</v>
      </c>
      <c r="AO107" s="69">
        <v>12370</v>
      </c>
      <c r="AP107" s="69">
        <v>12622</v>
      </c>
      <c r="AQ107" s="69">
        <v>13565</v>
      </c>
    </row>
    <row r="108" spans="1:43" ht="17.649999999999999" thickBot="1" x14ac:dyDescent="0.5">
      <c r="A108" t="s">
        <v>3</v>
      </c>
      <c r="C108" s="56" t="s">
        <v>159</v>
      </c>
      <c r="D108" t="s">
        <v>180</v>
      </c>
      <c r="E108" s="71">
        <v>17793</v>
      </c>
      <c r="F108" s="71">
        <v>16834</v>
      </c>
      <c r="G108" s="71">
        <v>17413</v>
      </c>
      <c r="H108" s="71">
        <v>17724</v>
      </c>
      <c r="I108" s="71">
        <v>18216</v>
      </c>
      <c r="J108" s="71">
        <v>18128</v>
      </c>
      <c r="K108" s="71">
        <v>18076</v>
      </c>
      <c r="L108" s="71">
        <v>18358</v>
      </c>
      <c r="M108" s="71">
        <v>18190</v>
      </c>
      <c r="N108" s="71">
        <v>18969</v>
      </c>
      <c r="O108" s="71">
        <v>19442</v>
      </c>
      <c r="P108" s="71">
        <v>19690</v>
      </c>
      <c r="Q108" s="71">
        <v>20429</v>
      </c>
      <c r="R108" s="71">
        <v>21379</v>
      </c>
      <c r="S108" s="71">
        <v>21159</v>
      </c>
      <c r="T108" s="71">
        <v>21129</v>
      </c>
      <c r="U108" s="71">
        <v>21578</v>
      </c>
      <c r="V108" s="71">
        <v>30137</v>
      </c>
      <c r="W108" s="71">
        <v>32116</v>
      </c>
      <c r="X108" s="71">
        <v>31097</v>
      </c>
      <c r="Y108" s="71">
        <v>31357</v>
      </c>
      <c r="Z108" s="71">
        <v>31391</v>
      </c>
      <c r="AA108" s="71">
        <v>32169</v>
      </c>
      <c r="AB108" s="71">
        <v>32681</v>
      </c>
      <c r="AC108" s="71">
        <v>33049</v>
      </c>
      <c r="AD108" s="71">
        <v>32273</v>
      </c>
      <c r="AE108" s="71">
        <v>32953</v>
      </c>
      <c r="AF108" s="71">
        <v>32982</v>
      </c>
      <c r="AG108" s="71">
        <v>34388</v>
      </c>
      <c r="AH108" s="71">
        <v>33688</v>
      </c>
      <c r="AI108" s="71">
        <v>33440</v>
      </c>
      <c r="AJ108" s="71">
        <v>32023</v>
      </c>
      <c r="AK108" s="71">
        <v>44114</v>
      </c>
      <c r="AL108" s="71">
        <v>34358</v>
      </c>
      <c r="AM108" s="71">
        <v>46566</v>
      </c>
      <c r="AN108" s="71">
        <v>48000</v>
      </c>
      <c r="AO108" s="71">
        <v>48030</v>
      </c>
      <c r="AP108" s="71">
        <v>47572</v>
      </c>
      <c r="AQ108" s="71">
        <v>48591</v>
      </c>
    </row>
    <row r="109" spans="1:43" ht="17.649999999999999" thickBot="1" x14ac:dyDescent="0.5">
      <c r="A109" t="s">
        <v>3</v>
      </c>
      <c r="C109" s="56" t="s">
        <v>80</v>
      </c>
      <c r="D109" t="s">
        <v>180</v>
      </c>
      <c r="E109" s="57">
        <v>3379</v>
      </c>
      <c r="F109" s="57">
        <v>3889</v>
      </c>
      <c r="G109" s="57">
        <v>3936</v>
      </c>
      <c r="H109" s="57">
        <v>4484</v>
      </c>
      <c r="I109" s="57">
        <v>4414</v>
      </c>
      <c r="J109" s="57">
        <v>5013</v>
      </c>
      <c r="K109" s="57">
        <v>4757</v>
      </c>
      <c r="L109" s="57">
        <v>4756</v>
      </c>
      <c r="M109" s="57">
        <v>4807</v>
      </c>
      <c r="N109" s="57">
        <v>5891</v>
      </c>
      <c r="O109" s="57">
        <v>5641</v>
      </c>
      <c r="P109" s="57">
        <v>5488</v>
      </c>
      <c r="Q109" s="57">
        <v>5487</v>
      </c>
      <c r="R109" s="57">
        <v>6327</v>
      </c>
      <c r="S109" s="57">
        <v>6252</v>
      </c>
      <c r="T109" s="57">
        <v>6150</v>
      </c>
      <c r="U109" s="57">
        <v>5824</v>
      </c>
      <c r="V109" s="57">
        <v>14915</v>
      </c>
      <c r="W109" s="57">
        <v>15450</v>
      </c>
      <c r="X109" s="57">
        <v>14866</v>
      </c>
      <c r="Y109" s="57">
        <v>14224</v>
      </c>
      <c r="Z109" s="57">
        <v>15872</v>
      </c>
      <c r="AA109" s="57">
        <v>15435</v>
      </c>
      <c r="AB109" s="57">
        <v>14985</v>
      </c>
      <c r="AC109" s="57">
        <v>13579</v>
      </c>
      <c r="AD109" s="57">
        <v>13449</v>
      </c>
      <c r="AE109" s="57">
        <v>13107</v>
      </c>
      <c r="AF109" s="57">
        <v>12983</v>
      </c>
      <c r="AG109" s="57">
        <v>13162</v>
      </c>
      <c r="AH109" s="57">
        <v>13905</v>
      </c>
      <c r="AI109" s="57">
        <v>13864</v>
      </c>
      <c r="AJ109" s="57">
        <v>13284</v>
      </c>
      <c r="AK109" s="57">
        <v>13472</v>
      </c>
      <c r="AL109" s="57">
        <v>14981</v>
      </c>
      <c r="AM109" s="57">
        <v>14630</v>
      </c>
      <c r="AN109" s="57">
        <v>15595</v>
      </c>
      <c r="AO109" s="57">
        <v>15436</v>
      </c>
      <c r="AP109" s="57">
        <v>15379</v>
      </c>
      <c r="AQ109" s="57">
        <v>15435</v>
      </c>
    </row>
    <row r="110" spans="1:43" ht="17.649999999999999" thickBot="1" x14ac:dyDescent="0.5">
      <c r="A110" t="s">
        <v>3</v>
      </c>
      <c r="C110" s="60" t="s">
        <v>160</v>
      </c>
      <c r="D110" t="s">
        <v>180</v>
      </c>
      <c r="E110" s="43">
        <v>-1421</v>
      </c>
      <c r="F110" s="43">
        <v>-2785</v>
      </c>
      <c r="G110" s="43">
        <v>-3006</v>
      </c>
      <c r="H110" s="43">
        <v>-3154</v>
      </c>
      <c r="I110" s="43">
        <v>-3040</v>
      </c>
      <c r="J110" s="43">
        <v>-4095</v>
      </c>
      <c r="K110" s="43">
        <v>-3783</v>
      </c>
      <c r="L110" s="43">
        <v>-3368</v>
      </c>
      <c r="M110" s="43">
        <v>-3781</v>
      </c>
      <c r="N110" s="43">
        <v>-4961</v>
      </c>
      <c r="O110" s="43">
        <v>-4675</v>
      </c>
      <c r="P110" s="43">
        <v>-4410</v>
      </c>
      <c r="Q110" s="43">
        <v>-4282</v>
      </c>
      <c r="R110" s="43">
        <v>-5159</v>
      </c>
      <c r="S110" s="43">
        <v>-5216</v>
      </c>
      <c r="T110" s="43">
        <v>-5199</v>
      </c>
      <c r="U110" s="43">
        <v>-4758</v>
      </c>
      <c r="V110" s="43">
        <v>-13798</v>
      </c>
      <c r="W110" s="43">
        <v>-14156</v>
      </c>
      <c r="X110" s="43">
        <v>-13653</v>
      </c>
      <c r="Y110" s="43">
        <v>-13069</v>
      </c>
      <c r="Z110" s="43">
        <v>-14392</v>
      </c>
      <c r="AA110" s="43">
        <v>-13724</v>
      </c>
      <c r="AB110" s="43">
        <v>-12597</v>
      </c>
      <c r="AC110" s="43">
        <v>-11490</v>
      </c>
      <c r="AD110" s="43">
        <v>-12329</v>
      </c>
      <c r="AE110" s="43">
        <v>-12219</v>
      </c>
      <c r="AF110" s="43">
        <v>-11585</v>
      </c>
      <c r="AG110" s="43">
        <v>-11410</v>
      </c>
      <c r="AH110" s="43">
        <v>-13133</v>
      </c>
      <c r="AI110" s="43">
        <v>-12955</v>
      </c>
      <c r="AJ110" s="43">
        <v>-12482</v>
      </c>
      <c r="AK110" s="43">
        <v>-12030</v>
      </c>
      <c r="AL110" s="43">
        <v>-13975</v>
      </c>
      <c r="AM110" s="43">
        <v>-13459</v>
      </c>
      <c r="AN110" s="43">
        <v>-12694</v>
      </c>
      <c r="AO110" s="43">
        <v>-12078</v>
      </c>
      <c r="AP110" s="43">
        <v>-13927</v>
      </c>
      <c r="AQ110" s="43">
        <v>-13782</v>
      </c>
    </row>
    <row r="111" spans="1:43" ht="17.649999999999999" thickBot="1" x14ac:dyDescent="0.5">
      <c r="A111" t="s">
        <v>3</v>
      </c>
      <c r="C111" s="56" t="s">
        <v>83</v>
      </c>
      <c r="D111" t="s">
        <v>180</v>
      </c>
      <c r="E111" s="73">
        <v>-2.59</v>
      </c>
      <c r="F111" s="73">
        <v>-5.1100000000000003</v>
      </c>
      <c r="G111" s="73">
        <v>-5.56</v>
      </c>
      <c r="H111" s="73">
        <v>-5.92</v>
      </c>
      <c r="I111" s="73">
        <v>-5.77</v>
      </c>
      <c r="J111" s="73">
        <v>-7.79</v>
      </c>
      <c r="K111" s="73">
        <v>-7.21</v>
      </c>
      <c r="L111" s="73">
        <v>-6.44</v>
      </c>
      <c r="M111" s="73">
        <v>-7.26</v>
      </c>
      <c r="N111" s="73">
        <v>-9.5</v>
      </c>
      <c r="O111" s="73">
        <v>-8.99</v>
      </c>
      <c r="P111" s="73">
        <v>-8.5</v>
      </c>
      <c r="Q111" s="73" t="s">
        <v>138</v>
      </c>
      <c r="R111" s="73">
        <v>-10.039999999999999</v>
      </c>
      <c r="S111" s="73">
        <v>-10.19</v>
      </c>
      <c r="T111" s="73">
        <v>-10.19</v>
      </c>
      <c r="U111" s="73">
        <v>-9.35</v>
      </c>
      <c r="V111" s="73">
        <v>-27</v>
      </c>
      <c r="W111" s="73">
        <v>-27.65</v>
      </c>
      <c r="X111" s="73">
        <v>-26.72</v>
      </c>
      <c r="Y111" s="73">
        <v>-25.63</v>
      </c>
      <c r="Z111" s="73">
        <v>-28.22</v>
      </c>
      <c r="AA111" s="73">
        <v>-26.86</v>
      </c>
      <c r="AB111" s="73">
        <v>-24.6</v>
      </c>
      <c r="AC111" s="73">
        <v>-22.4</v>
      </c>
      <c r="AD111" s="73">
        <v>-23.99</v>
      </c>
      <c r="AE111" s="73">
        <v>-23.82</v>
      </c>
      <c r="AF111" s="73">
        <v>-22.58</v>
      </c>
      <c r="AG111" s="73">
        <v>-22.33</v>
      </c>
      <c r="AH111" s="73">
        <v>-25.8</v>
      </c>
      <c r="AI111" s="73">
        <v>-25.6</v>
      </c>
      <c r="AJ111" s="73">
        <v>-24.82</v>
      </c>
      <c r="AK111" s="73">
        <v>-24.01</v>
      </c>
      <c r="AL111" s="73">
        <v>-27.95</v>
      </c>
      <c r="AM111" s="73">
        <v>-26.97</v>
      </c>
      <c r="AN111" s="73">
        <v>-25.44</v>
      </c>
      <c r="AO111" s="73">
        <v>-24.25</v>
      </c>
      <c r="AP111" s="73">
        <v>-28.02</v>
      </c>
      <c r="AQ111" s="73">
        <v>-27.79</v>
      </c>
    </row>
    <row r="112" spans="1:43" ht="17.649999999999999" thickBot="1" x14ac:dyDescent="0.5">
      <c r="A112" t="s">
        <v>3</v>
      </c>
      <c r="C112" s="56" t="s">
        <v>162</v>
      </c>
      <c r="D112" t="s">
        <v>180</v>
      </c>
      <c r="E112" s="58">
        <v>540.14</v>
      </c>
      <c r="F112" s="58">
        <v>536.88</v>
      </c>
      <c r="G112" s="58">
        <v>529.99</v>
      </c>
      <c r="H112" s="58">
        <v>521.65</v>
      </c>
      <c r="I112" s="58">
        <v>521.9</v>
      </c>
      <c r="J112" s="58">
        <v>521.23</v>
      </c>
      <c r="K112" s="58">
        <v>518.24</v>
      </c>
      <c r="L112" s="58">
        <v>515.59</v>
      </c>
      <c r="M112" s="58">
        <v>514.49</v>
      </c>
      <c r="N112" s="58">
        <v>514.16</v>
      </c>
      <c r="O112" s="58">
        <v>512.52</v>
      </c>
      <c r="P112" s="58">
        <v>510.36</v>
      </c>
      <c r="Q112" s="58">
        <v>508.71</v>
      </c>
      <c r="R112" s="58">
        <v>507.38</v>
      </c>
      <c r="S112" s="58">
        <v>504.98</v>
      </c>
      <c r="T112" s="58">
        <v>503.71</v>
      </c>
      <c r="U112" s="58">
        <v>505.11</v>
      </c>
      <c r="V112" s="58">
        <v>507.24</v>
      </c>
      <c r="W112" s="58">
        <v>506.31</v>
      </c>
      <c r="X112" s="58">
        <v>504.67</v>
      </c>
      <c r="Y112" s="58">
        <v>503.9</v>
      </c>
      <c r="Z112" s="58">
        <v>506.12</v>
      </c>
      <c r="AA112" s="58">
        <v>506.53</v>
      </c>
      <c r="AB112" s="58">
        <v>507.19</v>
      </c>
      <c r="AC112" s="58">
        <v>508.19</v>
      </c>
      <c r="AD112" s="58">
        <v>508.53</v>
      </c>
      <c r="AE112" s="58">
        <v>506.63</v>
      </c>
      <c r="AF112" s="58">
        <v>504.9</v>
      </c>
      <c r="AG112" s="58">
        <v>502.77</v>
      </c>
      <c r="AH112" s="58">
        <v>501.91</v>
      </c>
      <c r="AI112" s="58">
        <v>499.02</v>
      </c>
      <c r="AJ112" s="58">
        <v>496.01</v>
      </c>
      <c r="AK112" s="58">
        <v>494.57</v>
      </c>
      <c r="AL112" s="58">
        <v>494.72</v>
      </c>
      <c r="AM112" s="58">
        <v>493.95</v>
      </c>
      <c r="AN112" s="58">
        <v>493.07</v>
      </c>
      <c r="AO112" s="58">
        <v>491.66</v>
      </c>
      <c r="AP112" s="58">
        <v>492.72</v>
      </c>
      <c r="AQ112" s="58">
        <v>491.76</v>
      </c>
    </row>
    <row r="113" spans="1:43" ht="17.649999999999999" thickBot="1" x14ac:dyDescent="0.5">
      <c r="A113" t="s">
        <v>3</v>
      </c>
      <c r="C113" s="56" t="s">
        <v>163</v>
      </c>
      <c r="D113" t="s">
        <v>180</v>
      </c>
      <c r="E113" s="73">
        <v>540.14</v>
      </c>
      <c r="F113" s="73">
        <v>538</v>
      </c>
      <c r="G113" s="73">
        <v>531</v>
      </c>
      <c r="H113" s="73">
        <v>522</v>
      </c>
      <c r="I113" s="73">
        <v>521.9</v>
      </c>
      <c r="J113" s="73">
        <v>521.52</v>
      </c>
      <c r="K113" s="73">
        <v>519.04999999999995</v>
      </c>
      <c r="L113" s="73">
        <v>516.52</v>
      </c>
      <c r="M113" s="73">
        <v>514.49</v>
      </c>
      <c r="N113" s="73">
        <v>515.02</v>
      </c>
      <c r="O113" s="73">
        <v>512.79999999999995</v>
      </c>
      <c r="P113" s="73">
        <v>511.16</v>
      </c>
      <c r="Q113" s="73">
        <v>508.71</v>
      </c>
      <c r="R113" s="73">
        <v>507.93</v>
      </c>
      <c r="S113" s="73">
        <v>505.13</v>
      </c>
      <c r="T113" s="73">
        <v>503.53</v>
      </c>
      <c r="U113" s="73">
        <v>503.84</v>
      </c>
      <c r="V113" s="73">
        <v>507.02</v>
      </c>
      <c r="W113" s="73">
        <v>506.57</v>
      </c>
      <c r="X113" s="73">
        <v>505</v>
      </c>
      <c r="Y113" s="73">
        <v>503.63</v>
      </c>
      <c r="Z113" s="73">
        <v>505.95</v>
      </c>
      <c r="AA113" s="73">
        <v>506.38</v>
      </c>
      <c r="AB113" s="73">
        <v>507.02</v>
      </c>
      <c r="AC113" s="73">
        <v>507.73</v>
      </c>
      <c r="AD113" s="73">
        <v>508.77</v>
      </c>
      <c r="AE113" s="73">
        <v>506.97</v>
      </c>
      <c r="AF113" s="73">
        <v>505.47</v>
      </c>
      <c r="AG113" s="73">
        <v>503.54</v>
      </c>
      <c r="AH113" s="73">
        <v>502.12</v>
      </c>
      <c r="AI113" s="73">
        <v>499.23</v>
      </c>
      <c r="AJ113" s="73">
        <v>496.54</v>
      </c>
      <c r="AK113" s="73">
        <v>494.79</v>
      </c>
      <c r="AL113" s="73">
        <v>494.8</v>
      </c>
      <c r="AM113" s="73">
        <v>494.05</v>
      </c>
      <c r="AN113" s="73">
        <v>492.98</v>
      </c>
      <c r="AO113" s="73">
        <v>492</v>
      </c>
      <c r="AP113" s="73">
        <v>492.83</v>
      </c>
      <c r="AQ113" s="73">
        <v>491.92</v>
      </c>
    </row>
    <row r="114" spans="1:43" ht="17.649999999999999" thickBot="1" x14ac:dyDescent="0.5">
      <c r="A114" t="s">
        <v>3</v>
      </c>
      <c r="C114" s="56" t="s">
        <v>93</v>
      </c>
      <c r="D114" t="s">
        <v>180</v>
      </c>
      <c r="E114" s="57">
        <v>1856</v>
      </c>
      <c r="F114" s="57">
        <v>2424</v>
      </c>
      <c r="G114" s="57">
        <v>2091</v>
      </c>
      <c r="H114" s="57">
        <v>2122</v>
      </c>
      <c r="I114" s="57">
        <v>1336</v>
      </c>
      <c r="J114" s="57">
        <v>1639</v>
      </c>
      <c r="K114" s="57">
        <v>1426</v>
      </c>
      <c r="L114" s="57">
        <v>1384</v>
      </c>
      <c r="M114" s="58">
        <v>802</v>
      </c>
      <c r="N114" s="57">
        <v>1393</v>
      </c>
      <c r="O114" s="57">
        <v>1533</v>
      </c>
      <c r="P114" s="57">
        <v>1401</v>
      </c>
      <c r="Q114" s="57">
        <v>1300</v>
      </c>
      <c r="R114" s="57">
        <v>2148</v>
      </c>
      <c r="S114" s="57">
        <v>1959</v>
      </c>
      <c r="T114" s="57">
        <v>1239</v>
      </c>
      <c r="U114" s="57">
        <v>1010</v>
      </c>
      <c r="V114" s="57">
        <v>6936</v>
      </c>
      <c r="W114" s="57">
        <v>1144</v>
      </c>
      <c r="X114" s="58">
        <v>852</v>
      </c>
      <c r="Y114" s="58">
        <v>389</v>
      </c>
      <c r="Z114" s="58">
        <v>890</v>
      </c>
      <c r="AA114" s="57">
        <v>2169</v>
      </c>
      <c r="AB114" s="57">
        <v>1782</v>
      </c>
      <c r="AC114" s="57">
        <v>1599</v>
      </c>
      <c r="AD114" s="57">
        <v>1426</v>
      </c>
      <c r="AE114" s="57">
        <v>1757</v>
      </c>
      <c r="AF114" s="57">
        <v>1218</v>
      </c>
      <c r="AG114" s="57">
        <v>1610</v>
      </c>
      <c r="AH114" s="57">
        <v>1201</v>
      </c>
      <c r="AI114" s="57">
        <v>1153</v>
      </c>
      <c r="AJ114" s="58">
        <v>282</v>
      </c>
      <c r="AK114" s="57">
        <v>1127</v>
      </c>
      <c r="AL114" s="57">
        <v>1199</v>
      </c>
      <c r="AM114" s="58">
        <v>989</v>
      </c>
      <c r="AN114" s="57">
        <v>1674</v>
      </c>
      <c r="AO114" s="57">
        <v>1953</v>
      </c>
      <c r="AP114" s="57">
        <v>2639</v>
      </c>
      <c r="AQ114" s="57">
        <v>3158</v>
      </c>
    </row>
    <row r="115" spans="1:43" ht="17.25" x14ac:dyDescent="0.45">
      <c r="A115" t="s">
        <v>3</v>
      </c>
      <c r="C115" s="30" t="s">
        <v>173</v>
      </c>
      <c r="D115" s="43"/>
      <c r="E115" s="44">
        <v>536</v>
      </c>
      <c r="F115" s="44">
        <v>735</v>
      </c>
      <c r="G115" s="44">
        <v>629</v>
      </c>
      <c r="H115" s="44">
        <v>461</v>
      </c>
      <c r="I115" s="44">
        <v>594</v>
      </c>
      <c r="J115" s="44">
        <v>733</v>
      </c>
      <c r="K115" s="44">
        <v>726</v>
      </c>
      <c r="L115" s="44">
        <v>572</v>
      </c>
      <c r="M115" s="44">
        <v>633</v>
      </c>
      <c r="N115" s="44">
        <v>809</v>
      </c>
      <c r="O115" s="44">
        <v>764</v>
      </c>
      <c r="P115" s="44">
        <v>597</v>
      </c>
      <c r="Q115" s="44">
        <f>AVERAGE(M115:P115,R115:U115)</f>
        <v>722.375</v>
      </c>
      <c r="R115" s="44">
        <v>974</v>
      </c>
      <c r="S115" s="44">
        <v>756</v>
      </c>
      <c r="T115" s="44">
        <v>604</v>
      </c>
      <c r="U115" s="44">
        <v>642</v>
      </c>
      <c r="V115" s="43">
        <v>1002</v>
      </c>
      <c r="W115" s="44">
        <v>750</v>
      </c>
      <c r="X115" s="44">
        <v>536</v>
      </c>
      <c r="Y115" s="43">
        <v>1226</v>
      </c>
      <c r="Z115" s="43">
        <v>1134</v>
      </c>
      <c r="AA115" s="44">
        <v>948</v>
      </c>
      <c r="AB115" s="44">
        <v>600</v>
      </c>
      <c r="AC115" s="44">
        <v>981</v>
      </c>
      <c r="AD115" s="43">
        <v>1429</v>
      </c>
      <c r="AE115" s="43">
        <v>1299</v>
      </c>
      <c r="AF115" s="44">
        <v>809</v>
      </c>
      <c r="AG115" s="43">
        <v>1215</v>
      </c>
      <c r="AH115" s="43">
        <v>1507</v>
      </c>
      <c r="AI115" s="43">
        <v>1423</v>
      </c>
      <c r="AJ115" s="44">
        <v>848</v>
      </c>
      <c r="AK115" s="43">
        <v>1193</v>
      </c>
      <c r="AL115" s="43">
        <v>1750</v>
      </c>
      <c r="AM115" s="43">
        <v>1527</v>
      </c>
      <c r="AN115" s="43">
        <v>1063</v>
      </c>
      <c r="AO115" s="43">
        <v>1397</v>
      </c>
      <c r="AP115" s="43">
        <v>2016</v>
      </c>
      <c r="AQ115" s="43">
        <v>1729</v>
      </c>
    </row>
    <row r="116" spans="1:43" ht="15" x14ac:dyDescent="0.45">
      <c r="A116" t="s">
        <v>3</v>
      </c>
      <c r="C116" s="30" t="s">
        <v>170</v>
      </c>
      <c r="E116" s="47" cm="1">
        <f t="array" ref="E116">_xlfn.XLOOKUP("WORKING CAPITAL"&amp;E$121,$C:$C&amp;$A:$A,E:E)/_xlfn.XLOOKUP("Total Assets"&amp;E$121,$C:$C&amp;$A:$A,E:E)</f>
        <v>0.10431068397684483</v>
      </c>
      <c r="F116" s="48">
        <v>0.14399429725555424</v>
      </c>
      <c r="G116" s="48">
        <v>0.12008269683569747</v>
      </c>
      <c r="H116" s="48">
        <v>0.11972466711803205</v>
      </c>
      <c r="I116" s="48">
        <v>7.3342116820377695E-2</v>
      </c>
      <c r="J116" s="48">
        <v>9.0412621359223302E-2</v>
      </c>
      <c r="K116" s="48">
        <v>7.8889134764328392E-2</v>
      </c>
      <c r="L116" s="48">
        <v>7.5389475977775358E-2</v>
      </c>
      <c r="M116" s="48">
        <v>4.4090159428257288E-2</v>
      </c>
      <c r="N116" s="48">
        <v>7.3435605461542514E-2</v>
      </c>
      <c r="O116" s="48">
        <v>7.8849912560436164E-2</v>
      </c>
      <c r="P116" s="48">
        <v>7.1152869476891825E-2</v>
      </c>
      <c r="Q116" s="48">
        <v>6.3635028635762883E-2</v>
      </c>
      <c r="R116" s="48">
        <v>0.10047242621263858</v>
      </c>
      <c r="S116" s="48">
        <v>9.2584715723805472E-2</v>
      </c>
      <c r="T116" s="48">
        <v>5.8639784182876617E-2</v>
      </c>
      <c r="U116" s="48">
        <v>4.6806932987301882E-2</v>
      </c>
      <c r="V116" s="48">
        <v>0.23014898629591532</v>
      </c>
      <c r="W116" s="48">
        <v>3.5620874330551749E-2</v>
      </c>
      <c r="X116" s="48">
        <v>2.7398141299803839E-2</v>
      </c>
      <c r="Y116" s="48">
        <v>1.2405523487578531E-2</v>
      </c>
      <c r="Z116" s="48">
        <v>2.8352075435634418E-2</v>
      </c>
      <c r="AA116" s="48">
        <v>6.7425160869159756E-2</v>
      </c>
      <c r="AB116" s="48">
        <v>5.4527095254123192E-2</v>
      </c>
      <c r="AC116" s="48">
        <v>4.8382704469121608E-2</v>
      </c>
      <c r="AD116" s="48">
        <v>4.4185542094010474E-2</v>
      </c>
      <c r="AE116" s="48">
        <v>5.3318362516311113E-2</v>
      </c>
      <c r="AF116" s="48">
        <v>3.6929234127706025E-2</v>
      </c>
      <c r="AG116" s="48">
        <v>4.6818657671280677E-2</v>
      </c>
      <c r="AH116" s="48">
        <v>3.565067679886013E-2</v>
      </c>
      <c r="AI116" s="48">
        <v>3.4479665071770332E-2</v>
      </c>
      <c r="AJ116" s="48">
        <v>8.8061705649064726E-3</v>
      </c>
      <c r="AK116" s="48">
        <v>2.5547445255474453E-2</v>
      </c>
      <c r="AL116" s="48">
        <v>3.4897258280458698E-2</v>
      </c>
      <c r="AM116" s="48">
        <v>2.1238671992440835E-2</v>
      </c>
      <c r="AN116" s="48">
        <v>3.4875000000000003E-2</v>
      </c>
      <c r="AO116" s="48">
        <v>4.066208619612742E-2</v>
      </c>
      <c r="AP116" s="48">
        <v>5.5473808122424959E-2</v>
      </c>
      <c r="AQ116" s="48">
        <v>6.4991459323743075E-2</v>
      </c>
    </row>
    <row r="117" spans="1:43" ht="15" x14ac:dyDescent="0.45">
      <c r="A117" t="s">
        <v>3</v>
      </c>
      <c r="C117" s="30" t="s">
        <v>171</v>
      </c>
      <c r="E117" s="47" cm="1">
        <f t="array" ref="E117">_xlfn.XLOOKUP("Retained Earnings"&amp;E$121,$C:$C&amp;$A:$A,E:E)/_xlfn.XLOOKUP("Total Assets"&amp;E$121,$C:$C&amp;$A:$A,E:E)</f>
        <v>0.58084640026976897</v>
      </c>
      <c r="F117" s="48">
        <v>0.62462872757514554</v>
      </c>
      <c r="G117" s="48">
        <v>0.61838856027106182</v>
      </c>
      <c r="H117" s="48">
        <v>0.61656510945610477</v>
      </c>
      <c r="I117" s="48">
        <v>0.62044356609574003</v>
      </c>
      <c r="J117" s="48">
        <v>0.63217122683142102</v>
      </c>
      <c r="K117" s="48">
        <v>0.65008851515822086</v>
      </c>
      <c r="L117" s="48">
        <v>0.65110578494389371</v>
      </c>
      <c r="M117" s="48">
        <v>0.68103353490929086</v>
      </c>
      <c r="N117" s="48">
        <v>0.66455796299225056</v>
      </c>
      <c r="O117" s="48">
        <v>0.66428350992696228</v>
      </c>
      <c r="P117" s="48">
        <v>0.66597257491112238</v>
      </c>
      <c r="Q117" s="48">
        <v>0.6432032894414802</v>
      </c>
      <c r="R117" s="48">
        <v>0.64605453950137981</v>
      </c>
      <c r="S117" s="48">
        <v>0.66784819698473463</v>
      </c>
      <c r="T117" s="48">
        <v>0.67187278148516261</v>
      </c>
      <c r="U117" s="48">
        <v>0.66489016590972283</v>
      </c>
      <c r="V117" s="48">
        <v>0.48584796097819954</v>
      </c>
      <c r="W117" s="48">
        <v>0.45899240254078966</v>
      </c>
      <c r="X117" s="48">
        <v>0.47628388590539278</v>
      </c>
      <c r="Y117" s="48">
        <v>0.48470835858022132</v>
      </c>
      <c r="Z117" s="48">
        <v>0.49345353763817656</v>
      </c>
      <c r="AA117" s="48">
        <v>0.49923839721470981</v>
      </c>
      <c r="AB117" s="48">
        <v>0.48658241791866835</v>
      </c>
      <c r="AC117" s="48">
        <v>0.49235982934430694</v>
      </c>
      <c r="AD117" s="48">
        <v>0.51993926811886093</v>
      </c>
      <c r="AE117" s="48">
        <v>0.53400297393257068</v>
      </c>
      <c r="AF117" s="48">
        <v>0.53329088593778429</v>
      </c>
      <c r="AG117" s="48">
        <v>0.5347504943584972</v>
      </c>
      <c r="AH117" s="48">
        <v>0.56150558062218003</v>
      </c>
      <c r="AI117" s="48">
        <v>0.59449760765550241</v>
      </c>
      <c r="AJ117" s="48">
        <v>0.61946101239733942</v>
      </c>
      <c r="AK117" s="48">
        <v>0.4601940427075305</v>
      </c>
      <c r="AL117" s="48">
        <v>0.60972699225798943</v>
      </c>
      <c r="AM117" s="48">
        <v>0.47201821071167804</v>
      </c>
      <c r="AN117" s="48">
        <v>0.45847916666666666</v>
      </c>
      <c r="AO117" s="48">
        <v>0.47384967728503019</v>
      </c>
      <c r="AP117" s="48">
        <v>0.49306314638863197</v>
      </c>
      <c r="AQ117" s="48">
        <v>0.50581383383754197</v>
      </c>
    </row>
    <row r="118" spans="1:43" ht="15" x14ac:dyDescent="0.45">
      <c r="A118" t="s">
        <v>3</v>
      </c>
      <c r="C118" s="30" t="s">
        <v>172</v>
      </c>
      <c r="E118" s="47" cm="1">
        <f t="array" ref="E118">_xlfn.XLOOKUP("ebit"&amp;E$121,$C:$C&amp;$A:$A,E:E)/_xlfn.XLOOKUP("Total Assets"&amp;E$121,$C:$C&amp;$A:$A,E:E)</f>
        <v>3.012420614848536E-2</v>
      </c>
      <c r="F118" s="48">
        <v>4.3661637162884639E-2</v>
      </c>
      <c r="G118" s="48">
        <v>3.6122437259518747E-2</v>
      </c>
      <c r="H118" s="48">
        <v>2.6009930038366057E-2</v>
      </c>
      <c r="I118" s="48">
        <v>3.2608695652173912E-2</v>
      </c>
      <c r="J118" s="48">
        <v>4.0434686672550749E-2</v>
      </c>
      <c r="K118" s="48">
        <v>4.0163753042708562E-2</v>
      </c>
      <c r="L118" s="48">
        <v>3.1158078222028544E-2</v>
      </c>
      <c r="M118" s="48">
        <v>3.4799340296866411E-2</v>
      </c>
      <c r="N118" s="48">
        <v>4.2648531815066691E-2</v>
      </c>
      <c r="O118" s="48">
        <v>3.9296368686349142E-2</v>
      </c>
      <c r="P118" s="48">
        <v>3.0319959370238701E-2</v>
      </c>
      <c r="Q118" s="48">
        <v>3.5360272162122473E-2</v>
      </c>
      <c r="R118" s="48">
        <v>4.5558725852472053E-2</v>
      </c>
      <c r="S118" s="48">
        <v>3.5729476818375162E-2</v>
      </c>
      <c r="T118" s="48">
        <v>2.8586303185195703E-2</v>
      </c>
      <c r="U118" s="48">
        <v>2.9752525720641396E-2</v>
      </c>
      <c r="V118" s="48">
        <v>3.3248166705378772E-2</v>
      </c>
      <c r="W118" s="48">
        <v>2.3352845933491094E-2</v>
      </c>
      <c r="X118" s="48">
        <v>1.723638936231791E-2</v>
      </c>
      <c r="Y118" s="48">
        <v>3.9098128009694803E-2</v>
      </c>
      <c r="Z118" s="48">
        <v>3.6125003982033069E-2</v>
      </c>
      <c r="AA118" s="48">
        <v>2.9469364916534551E-2</v>
      </c>
      <c r="AB118" s="48">
        <v>1.835929133135461E-2</v>
      </c>
      <c r="AC118" s="48">
        <v>2.9683197676177796E-2</v>
      </c>
      <c r="AD118" s="48">
        <v>4.4278499054937567E-2</v>
      </c>
      <c r="AE118" s="48">
        <v>3.9419779686219771E-2</v>
      </c>
      <c r="AF118" s="48">
        <v>2.4528530713722636E-2</v>
      </c>
      <c r="AG118" s="48">
        <v>3.5332092590438527E-2</v>
      </c>
      <c r="AH118" s="48">
        <v>4.4734029921633819E-2</v>
      </c>
      <c r="AI118" s="48">
        <v>4.255382775119617E-2</v>
      </c>
      <c r="AJ118" s="48">
        <v>2.6480966805108828E-2</v>
      </c>
      <c r="AK118" s="48">
        <v>2.7043568935031962E-2</v>
      </c>
      <c r="AL118" s="48">
        <v>5.0934280225857151E-2</v>
      </c>
      <c r="AM118" s="48">
        <v>3.2792165957995105E-2</v>
      </c>
      <c r="AN118" s="48">
        <v>2.2145833333333333E-2</v>
      </c>
      <c r="AO118" s="48">
        <v>2.9085987924214032E-2</v>
      </c>
      <c r="AP118" s="48">
        <v>4.2377869334902882E-2</v>
      </c>
      <c r="AQ118" s="48">
        <v>3.55827210800354E-2</v>
      </c>
    </row>
    <row r="119" spans="1:43" ht="15" x14ac:dyDescent="0.45">
      <c r="A119" t="s">
        <v>3</v>
      </c>
      <c r="C119" s="30" t="s">
        <v>174</v>
      </c>
      <c r="E119" s="47" cm="1">
        <f t="array" ref="E119">_xlfn.XLOOKUP("Shareholders' Equity"&amp;E$121,$C:$C&amp;$A:$A,E:E)/_xlfn.XLOOKUP("Total Liabilities"&amp;E$121,$C:$C&amp;$A:$A,E:E)</f>
        <v>0.6691369606003752</v>
      </c>
      <c r="F119" s="48">
        <v>0.68829605856985254</v>
      </c>
      <c r="G119" s="48">
        <v>0.65193055687316193</v>
      </c>
      <c r="H119" s="48">
        <v>0.55733239609876106</v>
      </c>
      <c r="I119" s="48">
        <v>0.56845186843464779</v>
      </c>
      <c r="J119" s="48">
        <v>0.59619617856828389</v>
      </c>
      <c r="K119" s="48">
        <v>0.58965790167971155</v>
      </c>
      <c r="L119" s="48">
        <v>0.58204067562909345</v>
      </c>
      <c r="M119" s="48">
        <v>0.52626279577110258</v>
      </c>
      <c r="N119" s="48">
        <v>0.53595141700404858</v>
      </c>
      <c r="O119" s="48">
        <v>0.5719598965071151</v>
      </c>
      <c r="P119" s="48">
        <v>0.56779998407516519</v>
      </c>
      <c r="Q119" s="48">
        <v>0.57303457303457306</v>
      </c>
      <c r="R119" s="48">
        <v>0.60046414133852377</v>
      </c>
      <c r="S119" s="48">
        <v>0.58352043107319262</v>
      </c>
      <c r="T119" s="48">
        <v>0.55463174159370177</v>
      </c>
      <c r="U119" s="48">
        <v>0.5419465485207946</v>
      </c>
      <c r="V119" s="48">
        <v>0.36052548417678659</v>
      </c>
      <c r="W119" s="48">
        <v>0.35060347365322342</v>
      </c>
      <c r="X119" s="48">
        <v>0.33463519313304724</v>
      </c>
      <c r="Y119" s="48">
        <v>0.33924147945673527</v>
      </c>
      <c r="Z119" s="48">
        <v>0.31123642439431914</v>
      </c>
      <c r="AA119" s="48">
        <v>0.35294612440593853</v>
      </c>
      <c r="AB119" s="48">
        <v>0.36574867315809267</v>
      </c>
      <c r="AC119" s="48">
        <v>0.38925553827399217</v>
      </c>
      <c r="AD119" s="48">
        <v>0.42316002998632979</v>
      </c>
      <c r="AE119" s="48">
        <v>0.45237780422231039</v>
      </c>
      <c r="AF119" s="48">
        <v>0.42816315926214599</v>
      </c>
      <c r="AG119" s="48">
        <v>0.48441681775015111</v>
      </c>
      <c r="AH119" s="48">
        <v>0.49511805432274097</v>
      </c>
      <c r="AI119" s="48">
        <v>0.48470452426408561</v>
      </c>
      <c r="AJ119" s="48">
        <v>0.44040122346167687</v>
      </c>
      <c r="AK119" s="48">
        <v>0.32216394425295969</v>
      </c>
      <c r="AL119" s="48">
        <v>0.48337794663673256</v>
      </c>
      <c r="AM119" s="48">
        <v>0.35260115606936415</v>
      </c>
      <c r="AN119" s="48">
        <v>0.31817432855495137</v>
      </c>
      <c r="AO119" s="48">
        <v>0.34688726864834546</v>
      </c>
      <c r="AP119" s="48">
        <v>0.36114449213161659</v>
      </c>
      <c r="AQ119" s="48">
        <v>0.38728373208473704</v>
      </c>
    </row>
    <row r="120" spans="1:43" ht="15" x14ac:dyDescent="0.45">
      <c r="A120" t="s">
        <v>3</v>
      </c>
      <c r="C120" s="30" t="s">
        <v>175</v>
      </c>
      <c r="E120" s="49">
        <f>(E116*$B$63)+(E117*$B$64)+(E118*$B$65)+(E119*$B$66)</f>
        <v>3.4828658257157645</v>
      </c>
      <c r="F120" s="50">
        <v>3.9970093051243403</v>
      </c>
      <c r="G120" s="50">
        <v>3.7309590608266228</v>
      </c>
      <c r="H120" s="50">
        <v>3.5553818188827111</v>
      </c>
      <c r="I120" s="50">
        <v>3.3197752084527794</v>
      </c>
      <c r="J120" s="50">
        <v>3.5517120775231765</v>
      </c>
      <c r="K120" s="50">
        <v>3.5258425006804925</v>
      </c>
      <c r="L120" s="50">
        <v>3.43768481639388</v>
      </c>
      <c r="M120" s="50">
        <v>3.2958282720082557</v>
      </c>
      <c r="N120" s="50">
        <v>3.4975436528339543</v>
      </c>
      <c r="O120" s="50">
        <v>3.5474491576630953</v>
      </c>
      <c r="P120" s="50">
        <v>3.4377735282255966</v>
      </c>
      <c r="Q120" s="50">
        <v>3.3535958420455949</v>
      </c>
      <c r="R120" s="50">
        <v>3.7018789008634689</v>
      </c>
      <c r="S120" s="50">
        <v>3.6373393941647318</v>
      </c>
      <c r="T120" s="50">
        <v>3.3494455379592027</v>
      </c>
      <c r="U120" s="50">
        <v>3.2435762700519413</v>
      </c>
      <c r="V120" s="50">
        <v>3.6956211415359057</v>
      </c>
      <c r="W120" s="50">
        <v>2.2550529399003385</v>
      </c>
      <c r="X120" s="50">
        <v>2.1996127642827692</v>
      </c>
      <c r="Y120" s="50">
        <v>2.2804724567047581</v>
      </c>
      <c r="Z120" s="50">
        <v>2.3642064199315147</v>
      </c>
      <c r="AA120" s="50">
        <v>2.6384537930869896</v>
      </c>
      <c r="AB120" s="50">
        <v>2.4513669718446072</v>
      </c>
      <c r="AC120" s="50">
        <v>2.5306729885514847</v>
      </c>
      <c r="AD120" s="50">
        <v>2.7267287153390223</v>
      </c>
      <c r="AE120" s="50">
        <v>2.8305157670520038</v>
      </c>
      <c r="AF120" s="50">
        <v>2.5951871076563977</v>
      </c>
      <c r="AG120" s="50">
        <v>2.7964863267777078</v>
      </c>
      <c r="AH120" s="50">
        <v>2.8848632707410866</v>
      </c>
      <c r="AI120" s="50">
        <v>2.9591502767930793</v>
      </c>
      <c r="AJ120" s="50">
        <v>2.7175847608862047</v>
      </c>
      <c r="AK120" s="50">
        <v>2.1878287448114841</v>
      </c>
      <c r="AL120" s="50">
        <v>3.066461216167184</v>
      </c>
      <c r="AM120" s="50">
        <v>2.2686996243010418</v>
      </c>
      <c r="AN120" s="50">
        <v>2.2063251283160321</v>
      </c>
      <c r="AO120" s="50">
        <v>2.3711827043272753</v>
      </c>
      <c r="AP120" s="50">
        <v>2.6352750371787925</v>
      </c>
      <c r="AQ120" s="50">
        <v>2.7210608758209527</v>
      </c>
    </row>
    <row r="121" spans="1:43" x14ac:dyDescent="0.45">
      <c r="A121" s="5" t="s">
        <v>3</v>
      </c>
      <c r="B121" s="5" t="s">
        <v>3</v>
      </c>
      <c r="C121" s="5" t="s">
        <v>3</v>
      </c>
      <c r="D121" s="5" t="s">
        <v>3</v>
      </c>
      <c r="E121" s="5" t="s">
        <v>3</v>
      </c>
      <c r="F121" s="5" t="s">
        <v>3</v>
      </c>
      <c r="G121" s="5" t="s">
        <v>3</v>
      </c>
      <c r="H121" s="5" t="s">
        <v>3</v>
      </c>
      <c r="I121" s="5" t="s">
        <v>3</v>
      </c>
      <c r="J121" s="5" t="s">
        <v>3</v>
      </c>
      <c r="K121" s="5" t="s">
        <v>3</v>
      </c>
      <c r="L121" s="5" t="s">
        <v>3</v>
      </c>
      <c r="M121" s="5" t="s">
        <v>3</v>
      </c>
      <c r="N121" s="5" t="s">
        <v>3</v>
      </c>
      <c r="O121" s="5" t="s">
        <v>3</v>
      </c>
      <c r="P121" s="5" t="s">
        <v>3</v>
      </c>
      <c r="Q121" s="5" t="s">
        <v>3</v>
      </c>
      <c r="R121" s="5" t="s">
        <v>3</v>
      </c>
      <c r="S121" s="5" t="s">
        <v>3</v>
      </c>
      <c r="T121" s="5" t="s">
        <v>3</v>
      </c>
      <c r="U121" s="5" t="s">
        <v>3</v>
      </c>
      <c r="V121" s="5" t="s">
        <v>3</v>
      </c>
      <c r="W121" s="5" t="s">
        <v>3</v>
      </c>
      <c r="X121" s="5" t="s">
        <v>3</v>
      </c>
      <c r="Y121" s="5" t="s">
        <v>3</v>
      </c>
      <c r="Z121" s="5" t="s">
        <v>3</v>
      </c>
      <c r="AA121" s="5" t="s">
        <v>3</v>
      </c>
      <c r="AB121" s="5" t="s">
        <v>3</v>
      </c>
      <c r="AC121" s="5" t="s">
        <v>3</v>
      </c>
      <c r="AD121" s="5" t="s">
        <v>3</v>
      </c>
      <c r="AE121" s="5" t="s">
        <v>3</v>
      </c>
      <c r="AF121" s="5" t="s">
        <v>3</v>
      </c>
      <c r="AG121" s="5" t="s">
        <v>3</v>
      </c>
      <c r="AH121" s="5" t="s">
        <v>3</v>
      </c>
      <c r="AI121" s="5" t="s">
        <v>3</v>
      </c>
      <c r="AJ121" s="5" t="s">
        <v>3</v>
      </c>
      <c r="AK121" s="5" t="s">
        <v>3</v>
      </c>
      <c r="AL121" s="5" t="s">
        <v>3</v>
      </c>
      <c r="AM121" s="5" t="s">
        <v>3</v>
      </c>
      <c r="AN121" s="5" t="s">
        <v>3</v>
      </c>
      <c r="AO121" s="5" t="s">
        <v>3</v>
      </c>
      <c r="AP121" s="5" t="s">
        <v>3</v>
      </c>
      <c r="AQ121" s="5" t="s">
        <v>3</v>
      </c>
    </row>
    <row r="122" spans="1:43" ht="17.649999999999999" thickBot="1" x14ac:dyDescent="0.5">
      <c r="A122" t="s">
        <v>8</v>
      </c>
      <c r="C122" s="51" t="s">
        <v>95</v>
      </c>
      <c r="E122" s="52" t="s">
        <v>97</v>
      </c>
      <c r="F122" s="52" t="s">
        <v>98</v>
      </c>
      <c r="G122" s="52" t="s">
        <v>99</v>
      </c>
      <c r="H122" s="52" t="s">
        <v>100</v>
      </c>
      <c r="I122" s="52" t="s">
        <v>101</v>
      </c>
      <c r="J122" s="52" t="s">
        <v>102</v>
      </c>
      <c r="K122" s="52" t="s">
        <v>103</v>
      </c>
      <c r="L122" s="52" t="s">
        <v>104</v>
      </c>
      <c r="M122" s="52" t="s">
        <v>105</v>
      </c>
      <c r="N122" s="52" t="s">
        <v>106</v>
      </c>
      <c r="O122" s="52" t="s">
        <v>107</v>
      </c>
      <c r="P122" s="52" t="s">
        <v>108</v>
      </c>
      <c r="Q122" s="52" t="s">
        <v>109</v>
      </c>
      <c r="R122" s="52" t="s">
        <v>110</v>
      </c>
      <c r="S122" s="52" t="s">
        <v>111</v>
      </c>
      <c r="T122" s="52" t="s">
        <v>112</v>
      </c>
      <c r="U122" s="52" t="s">
        <v>113</v>
      </c>
      <c r="V122" s="52" t="s">
        <v>114</v>
      </c>
      <c r="W122" s="52" t="s">
        <v>115</v>
      </c>
      <c r="X122" s="52" t="s">
        <v>116</v>
      </c>
      <c r="Y122" s="52" t="s">
        <v>117</v>
      </c>
      <c r="Z122" s="52" t="s">
        <v>118</v>
      </c>
      <c r="AA122" s="52" t="s">
        <v>119</v>
      </c>
      <c r="AB122" s="52" t="s">
        <v>120</v>
      </c>
      <c r="AC122" s="52" t="s">
        <v>121</v>
      </c>
      <c r="AD122" s="52" t="s">
        <v>122</v>
      </c>
      <c r="AE122" s="52" t="s">
        <v>123</v>
      </c>
      <c r="AF122" s="52" t="s">
        <v>124</v>
      </c>
      <c r="AG122" s="52" t="s">
        <v>125</v>
      </c>
      <c r="AH122" s="52" t="s">
        <v>126</v>
      </c>
      <c r="AI122" s="52" t="s">
        <v>127</v>
      </c>
      <c r="AJ122" s="52" t="s">
        <v>128</v>
      </c>
      <c r="AK122" s="52" t="s">
        <v>129</v>
      </c>
      <c r="AL122" s="52" t="s">
        <v>130</v>
      </c>
      <c r="AM122" s="52" t="s">
        <v>131</v>
      </c>
      <c r="AN122" s="52" t="s">
        <v>132</v>
      </c>
      <c r="AO122" s="52" t="s">
        <v>133</v>
      </c>
      <c r="AP122" s="52" t="s">
        <v>134</v>
      </c>
      <c r="AQ122" s="52" t="s">
        <v>135</v>
      </c>
    </row>
    <row r="123" spans="1:43" ht="17.649999999999999" thickBot="1" x14ac:dyDescent="0.5">
      <c r="A123" t="s">
        <v>8</v>
      </c>
      <c r="C123" s="51" t="s">
        <v>136</v>
      </c>
      <c r="D123" t="s">
        <v>180</v>
      </c>
      <c r="E123" s="54">
        <v>42004</v>
      </c>
      <c r="F123" s="54">
        <v>42094</v>
      </c>
      <c r="G123" s="54">
        <v>42185</v>
      </c>
      <c r="H123" s="54">
        <v>42277</v>
      </c>
      <c r="I123" s="54">
        <v>42369</v>
      </c>
      <c r="J123" s="54">
        <v>42460</v>
      </c>
      <c r="K123" s="54">
        <v>42551</v>
      </c>
      <c r="L123" s="54">
        <v>42643</v>
      </c>
      <c r="M123" s="54">
        <v>42735</v>
      </c>
      <c r="N123" s="54">
        <v>42825</v>
      </c>
      <c r="O123" s="54">
        <v>42916</v>
      </c>
      <c r="P123" s="54">
        <v>43008</v>
      </c>
      <c r="Q123" s="54">
        <v>43100</v>
      </c>
      <c r="R123" s="54">
        <v>43190</v>
      </c>
      <c r="S123" s="54">
        <v>43281</v>
      </c>
      <c r="T123" s="54">
        <v>43373</v>
      </c>
      <c r="U123" s="54">
        <v>43465</v>
      </c>
      <c r="V123" s="54">
        <v>43555</v>
      </c>
      <c r="W123" s="54">
        <v>43646</v>
      </c>
      <c r="X123" s="54">
        <v>43738</v>
      </c>
      <c r="Y123" s="54">
        <v>43830</v>
      </c>
      <c r="Z123" s="54">
        <v>43921</v>
      </c>
      <c r="AA123" s="54">
        <v>44012</v>
      </c>
      <c r="AB123" s="54">
        <v>44104</v>
      </c>
      <c r="AC123" s="54">
        <v>44196</v>
      </c>
      <c r="AD123" s="54">
        <v>44286</v>
      </c>
      <c r="AE123" s="54">
        <v>44377</v>
      </c>
      <c r="AF123" s="54">
        <v>44469</v>
      </c>
      <c r="AG123" s="54">
        <v>44561</v>
      </c>
      <c r="AH123" s="54">
        <v>44651</v>
      </c>
      <c r="AI123" s="54">
        <v>44742</v>
      </c>
      <c r="AJ123" s="54">
        <v>44834</v>
      </c>
      <c r="AK123" s="54">
        <v>44926</v>
      </c>
      <c r="AL123" s="54">
        <v>45016</v>
      </c>
      <c r="AM123" s="54">
        <v>45107</v>
      </c>
      <c r="AN123" s="54">
        <v>45199</v>
      </c>
      <c r="AO123" s="54">
        <v>45291</v>
      </c>
      <c r="AP123" s="54">
        <v>45382</v>
      </c>
      <c r="AQ123" s="54">
        <v>45473</v>
      </c>
    </row>
    <row r="124" spans="1:43" ht="17.649999999999999" thickBot="1" x14ac:dyDescent="0.5">
      <c r="A124" t="s">
        <v>8</v>
      </c>
      <c r="C124" s="56" t="s">
        <v>181</v>
      </c>
      <c r="D124" t="s">
        <v>180</v>
      </c>
      <c r="E124" s="57">
        <v>13270</v>
      </c>
      <c r="F124" s="57">
        <v>13943</v>
      </c>
      <c r="G124" s="57">
        <v>15317</v>
      </c>
      <c r="H124" s="57">
        <v>15372</v>
      </c>
      <c r="I124" s="57">
        <v>15098</v>
      </c>
      <c r="J124" s="57">
        <v>13736</v>
      </c>
      <c r="K124" s="57">
        <v>13353</v>
      </c>
      <c r="L124" s="57">
        <v>13691</v>
      </c>
      <c r="M124" s="57">
        <v>16052</v>
      </c>
      <c r="N124" s="57">
        <v>17272</v>
      </c>
      <c r="O124" s="57">
        <v>18181</v>
      </c>
      <c r="P124" s="57">
        <v>18423</v>
      </c>
      <c r="Q124" s="57">
        <v>19991</v>
      </c>
      <c r="R124" s="57">
        <v>22203</v>
      </c>
      <c r="S124" s="57">
        <v>23560</v>
      </c>
      <c r="T124" s="57">
        <v>25410</v>
      </c>
      <c r="U124" s="57">
        <v>27873</v>
      </c>
      <c r="V124" s="57">
        <v>27571</v>
      </c>
      <c r="W124" s="57">
        <v>30959</v>
      </c>
      <c r="X124" s="57">
        <v>32586</v>
      </c>
      <c r="Y124" s="57">
        <v>32915</v>
      </c>
      <c r="Z124" s="57">
        <v>34152</v>
      </c>
      <c r="AA124" s="57">
        <v>34574</v>
      </c>
      <c r="AB124" s="57">
        <v>36131</v>
      </c>
      <c r="AC124" s="57">
        <v>36616</v>
      </c>
      <c r="AD124" s="57">
        <v>38902</v>
      </c>
      <c r="AE124" s="57">
        <v>42848</v>
      </c>
      <c r="AF124" s="57">
        <v>44861</v>
      </c>
      <c r="AG124" s="57">
        <v>43691</v>
      </c>
      <c r="AH124" s="57">
        <v>46096</v>
      </c>
      <c r="AI124" s="57">
        <v>42969</v>
      </c>
      <c r="AJ124" s="57">
        <v>43992</v>
      </c>
      <c r="AK124" s="57">
        <v>46468</v>
      </c>
      <c r="AL124" s="57">
        <v>50108</v>
      </c>
      <c r="AM124" s="57">
        <v>53921</v>
      </c>
      <c r="AN124" s="57">
        <v>56425</v>
      </c>
      <c r="AO124" s="57">
        <v>60205</v>
      </c>
      <c r="AP124" s="57">
        <v>63456</v>
      </c>
      <c r="AQ124" s="57">
        <v>67317</v>
      </c>
    </row>
    <row r="125" spans="1:43" ht="17.649999999999999" thickBot="1" x14ac:dyDescent="0.5">
      <c r="A125" t="s">
        <v>8</v>
      </c>
      <c r="C125" s="56" t="s">
        <v>182</v>
      </c>
      <c r="D125" t="s">
        <v>180</v>
      </c>
      <c r="E125" s="57">
        <v>3599</v>
      </c>
      <c r="F125" s="57">
        <v>3621</v>
      </c>
      <c r="G125" s="57">
        <v>3592</v>
      </c>
      <c r="H125" s="57">
        <v>3511</v>
      </c>
      <c r="I125" s="57">
        <v>3667</v>
      </c>
      <c r="J125" s="57">
        <v>3769</v>
      </c>
      <c r="K125" s="57">
        <v>3861</v>
      </c>
      <c r="L125" s="57">
        <v>3955</v>
      </c>
      <c r="M125" s="57">
        <v>3858</v>
      </c>
      <c r="N125" s="57">
        <v>3992</v>
      </c>
      <c r="O125" s="57">
        <v>4069</v>
      </c>
      <c r="P125" s="57">
        <v>4261</v>
      </c>
      <c r="Q125" s="57">
        <v>4415</v>
      </c>
      <c r="R125" s="57">
        <v>3997</v>
      </c>
      <c r="S125" s="57">
        <v>4130</v>
      </c>
      <c r="T125" s="57">
        <v>4131</v>
      </c>
      <c r="U125" s="57">
        <v>3898</v>
      </c>
      <c r="V125" s="57">
        <v>4357</v>
      </c>
      <c r="W125" s="57">
        <v>4495</v>
      </c>
      <c r="X125" s="57">
        <v>4520</v>
      </c>
      <c r="Y125" s="57">
        <v>4540</v>
      </c>
      <c r="Z125" s="57">
        <v>3666</v>
      </c>
      <c r="AA125" s="57">
        <v>4503</v>
      </c>
      <c r="AB125" s="57">
        <v>4966</v>
      </c>
      <c r="AC125" s="57">
        <v>5696</v>
      </c>
      <c r="AD125" s="57">
        <v>6255</v>
      </c>
      <c r="AE125" s="57">
        <v>6385</v>
      </c>
      <c r="AF125" s="57">
        <v>6338</v>
      </c>
      <c r="AG125" s="57">
        <v>6880</v>
      </c>
      <c r="AH125" s="57">
        <v>6561</v>
      </c>
      <c r="AI125" s="57">
        <v>4349</v>
      </c>
      <c r="AJ125" s="57">
        <v>4101</v>
      </c>
      <c r="AK125" s="57">
        <v>4219</v>
      </c>
      <c r="AL125" s="57">
        <v>4055</v>
      </c>
      <c r="AM125" s="57">
        <v>3850</v>
      </c>
      <c r="AN125" s="57">
        <v>3651</v>
      </c>
      <c r="AO125" s="57">
        <v>4004</v>
      </c>
      <c r="AP125" s="57">
        <v>4256</v>
      </c>
      <c r="AQ125" s="57">
        <v>4305</v>
      </c>
    </row>
    <row r="126" spans="1:43" ht="17.649999999999999" thickBot="1" x14ac:dyDescent="0.5">
      <c r="A126" t="s">
        <v>8</v>
      </c>
      <c r="C126" s="56" t="s">
        <v>183</v>
      </c>
      <c r="D126" t="s">
        <v>180</v>
      </c>
      <c r="E126" s="57">
        <v>2149</v>
      </c>
      <c r="F126" s="57">
        <v>2267</v>
      </c>
      <c r="G126" s="57">
        <v>1669</v>
      </c>
      <c r="H126" s="57">
        <v>2132</v>
      </c>
      <c r="I126" s="57">
        <v>2172</v>
      </c>
      <c r="J126" s="57">
        <v>3827</v>
      </c>
      <c r="K126" s="57">
        <v>5166</v>
      </c>
      <c r="L126" s="57">
        <v>5876</v>
      </c>
      <c r="M126" s="57">
        <v>3573</v>
      </c>
      <c r="N126" s="57">
        <v>3041</v>
      </c>
      <c r="O126" s="57">
        <v>3730</v>
      </c>
      <c r="P126" s="57">
        <v>4312</v>
      </c>
      <c r="Q126" s="57">
        <v>2869</v>
      </c>
      <c r="R126" s="57">
        <v>3052</v>
      </c>
      <c r="S126" s="57">
        <v>3231</v>
      </c>
      <c r="T126" s="57">
        <v>2810</v>
      </c>
      <c r="U126" s="57">
        <v>1796</v>
      </c>
      <c r="V126" s="57">
        <v>2585</v>
      </c>
      <c r="W126" s="57">
        <v>1361</v>
      </c>
      <c r="X126" s="57">
        <v>1467</v>
      </c>
      <c r="Y126" s="57">
        <v>1799</v>
      </c>
      <c r="Z126" s="57">
        <v>2524</v>
      </c>
      <c r="AA126" s="57">
        <v>4701</v>
      </c>
      <c r="AB126" s="57">
        <v>4668</v>
      </c>
      <c r="AC126" s="57">
        <v>5219</v>
      </c>
      <c r="AD126" s="57">
        <v>2243</v>
      </c>
      <c r="AE126" s="57">
        <v>1711</v>
      </c>
      <c r="AF126" s="57">
        <v>1089</v>
      </c>
      <c r="AG126" s="58">
        <v>942.6</v>
      </c>
      <c r="AH126" s="58">
        <v>529.9</v>
      </c>
      <c r="AI126" s="57">
        <v>4612</v>
      </c>
      <c r="AJ126" s="57">
        <v>4238</v>
      </c>
      <c r="AK126" s="57">
        <v>2862</v>
      </c>
      <c r="AL126" s="57">
        <v>2524</v>
      </c>
      <c r="AM126" s="57">
        <v>1494</v>
      </c>
      <c r="AN126" s="57">
        <v>1795</v>
      </c>
      <c r="AO126" s="57">
        <v>1790</v>
      </c>
      <c r="AP126" s="57">
        <v>1327</v>
      </c>
      <c r="AQ126" s="58">
        <v>733.4</v>
      </c>
    </row>
    <row r="127" spans="1:43" ht="17.649999999999999" thickBot="1" x14ac:dyDescent="0.5">
      <c r="A127" t="s">
        <v>8</v>
      </c>
      <c r="C127" s="60" t="s">
        <v>184</v>
      </c>
      <c r="D127" t="s">
        <v>180</v>
      </c>
      <c r="E127" s="64">
        <v>19018</v>
      </c>
      <c r="F127" s="64">
        <v>19831</v>
      </c>
      <c r="G127" s="64">
        <v>20579</v>
      </c>
      <c r="H127" s="64">
        <v>21015</v>
      </c>
      <c r="I127" s="64">
        <v>20937</v>
      </c>
      <c r="J127" s="64">
        <v>21332</v>
      </c>
      <c r="K127" s="64">
        <v>22381</v>
      </c>
      <c r="L127" s="64">
        <v>23523</v>
      </c>
      <c r="M127" s="64">
        <v>23483</v>
      </c>
      <c r="N127" s="64">
        <v>24308</v>
      </c>
      <c r="O127" s="64">
        <v>25980</v>
      </c>
      <c r="P127" s="64">
        <v>26995</v>
      </c>
      <c r="Q127" s="64">
        <v>27275</v>
      </c>
      <c r="R127" s="64">
        <v>29252</v>
      </c>
      <c r="S127" s="64">
        <v>30921</v>
      </c>
      <c r="T127" s="64">
        <v>32351</v>
      </c>
      <c r="U127" s="64">
        <v>33567</v>
      </c>
      <c r="V127" s="64">
        <v>34513</v>
      </c>
      <c r="W127" s="64">
        <v>36815</v>
      </c>
      <c r="X127" s="64">
        <v>38574</v>
      </c>
      <c r="Y127" s="64">
        <v>39254</v>
      </c>
      <c r="Z127" s="64">
        <v>40342</v>
      </c>
      <c r="AA127" s="64">
        <v>43778</v>
      </c>
      <c r="AB127" s="64">
        <v>45764</v>
      </c>
      <c r="AC127" s="64">
        <v>47530</v>
      </c>
      <c r="AD127" s="64">
        <v>47401</v>
      </c>
      <c r="AE127" s="64">
        <v>50943</v>
      </c>
      <c r="AF127" s="64">
        <v>52287</v>
      </c>
      <c r="AG127" s="64">
        <v>51514</v>
      </c>
      <c r="AH127" s="64">
        <v>53186</v>
      </c>
      <c r="AI127" s="64">
        <v>51930</v>
      </c>
      <c r="AJ127" s="64">
        <v>52330</v>
      </c>
      <c r="AK127" s="64">
        <v>53548</v>
      </c>
      <c r="AL127" s="64">
        <v>56686</v>
      </c>
      <c r="AM127" s="64">
        <v>59266</v>
      </c>
      <c r="AN127" s="64">
        <v>61871</v>
      </c>
      <c r="AO127" s="64">
        <v>65999</v>
      </c>
      <c r="AP127" s="64">
        <v>69038</v>
      </c>
      <c r="AQ127" s="64">
        <v>72356</v>
      </c>
    </row>
    <row r="128" spans="1:43" ht="17.649999999999999" thickBot="1" x14ac:dyDescent="0.5">
      <c r="A128" t="s">
        <v>8</v>
      </c>
      <c r="C128" s="56" t="s">
        <v>72</v>
      </c>
      <c r="D128" t="s">
        <v>180</v>
      </c>
      <c r="E128" s="58">
        <v>108.4</v>
      </c>
      <c r="F128" s="58">
        <v>101.5</v>
      </c>
      <c r="G128" s="58">
        <v>263.8</v>
      </c>
      <c r="H128" s="58">
        <v>194.5</v>
      </c>
      <c r="I128" s="58">
        <v>224.1</v>
      </c>
      <c r="J128" s="58">
        <v>209.9</v>
      </c>
      <c r="K128" s="58">
        <v>134.69999999999999</v>
      </c>
      <c r="L128" s="58">
        <v>143.4</v>
      </c>
      <c r="M128" s="58">
        <v>211.5</v>
      </c>
      <c r="N128" s="58">
        <v>214.5</v>
      </c>
      <c r="O128" s="58">
        <v>161</v>
      </c>
      <c r="P128" s="58">
        <v>224.9</v>
      </c>
      <c r="Q128" s="58">
        <v>265</v>
      </c>
      <c r="R128" s="58">
        <v>190.1</v>
      </c>
      <c r="S128" s="58">
        <v>154.80000000000001</v>
      </c>
      <c r="T128" s="58">
        <v>121.9</v>
      </c>
      <c r="U128" s="58">
        <v>69.5</v>
      </c>
      <c r="V128" s="58">
        <v>158</v>
      </c>
      <c r="W128" s="58">
        <v>91.9</v>
      </c>
      <c r="X128" s="58">
        <v>45.9</v>
      </c>
      <c r="Y128" s="58">
        <v>226.2</v>
      </c>
      <c r="Z128" s="58">
        <v>369.5</v>
      </c>
      <c r="AA128" s="58">
        <v>108</v>
      </c>
      <c r="AB128" s="58">
        <v>90.1</v>
      </c>
      <c r="AC128" s="58">
        <v>76.5</v>
      </c>
      <c r="AD128" s="58">
        <v>122.9</v>
      </c>
      <c r="AE128" s="58">
        <v>99.5</v>
      </c>
      <c r="AF128" s="58">
        <v>270.60000000000002</v>
      </c>
      <c r="AG128" s="58">
        <v>187.1</v>
      </c>
      <c r="AH128" s="58">
        <v>272.7</v>
      </c>
      <c r="AI128" s="58">
        <v>226.1</v>
      </c>
      <c r="AJ128" s="58">
        <v>350.9</v>
      </c>
      <c r="AK128" s="58">
        <v>203.5</v>
      </c>
      <c r="AL128" s="58">
        <v>273.7</v>
      </c>
      <c r="AM128" s="58">
        <v>163.9</v>
      </c>
      <c r="AN128" s="58">
        <v>123.5</v>
      </c>
      <c r="AO128" s="58">
        <v>84.9</v>
      </c>
      <c r="AP128" s="58">
        <v>154.5</v>
      </c>
      <c r="AQ128" s="58">
        <v>90.2</v>
      </c>
    </row>
    <row r="129" spans="1:43" ht="17.649999999999999" thickBot="1" x14ac:dyDescent="0.5">
      <c r="A129" t="s">
        <v>8</v>
      </c>
      <c r="C129" s="56" t="s">
        <v>185</v>
      </c>
      <c r="D129" t="s">
        <v>180</v>
      </c>
      <c r="E129" s="57">
        <v>1232</v>
      </c>
      <c r="F129" s="57">
        <v>1257</v>
      </c>
      <c r="G129" s="57">
        <v>1402</v>
      </c>
      <c r="H129" s="57">
        <v>1415</v>
      </c>
      <c r="I129" s="57">
        <v>1489</v>
      </c>
      <c r="J129" s="57">
        <v>1568</v>
      </c>
      <c r="K129" s="57">
        <v>1670</v>
      </c>
      <c r="L129" s="57">
        <v>1902</v>
      </c>
      <c r="M129" s="57">
        <v>1885</v>
      </c>
      <c r="N129" s="57">
        <v>1939</v>
      </c>
      <c r="O129" s="57">
        <v>2027</v>
      </c>
      <c r="P129" s="57">
        <v>2701</v>
      </c>
      <c r="Q129" s="57">
        <v>2273</v>
      </c>
      <c r="R129" s="57">
        <v>2239</v>
      </c>
      <c r="S129" s="57">
        <v>2411</v>
      </c>
      <c r="T129" s="57">
        <v>2491</v>
      </c>
      <c r="U129" s="57">
        <v>2696</v>
      </c>
      <c r="V129" s="57">
        <v>2843</v>
      </c>
      <c r="W129" s="57">
        <v>3052</v>
      </c>
      <c r="X129" s="57">
        <v>3298</v>
      </c>
      <c r="Y129" s="57">
        <v>3379</v>
      </c>
      <c r="Z129" s="57">
        <v>3640</v>
      </c>
      <c r="AA129" s="57">
        <v>3654</v>
      </c>
      <c r="AB129" s="57">
        <v>3987</v>
      </c>
      <c r="AC129" s="57">
        <v>4019</v>
      </c>
      <c r="AD129" s="57">
        <v>4143</v>
      </c>
      <c r="AE129" s="57">
        <v>4709</v>
      </c>
      <c r="AF129" s="57">
        <v>5045</v>
      </c>
      <c r="AG129" s="57">
        <v>4981</v>
      </c>
      <c r="AH129" s="57">
        <v>5025</v>
      </c>
      <c r="AI129" s="57">
        <v>4961</v>
      </c>
      <c r="AJ129" s="57">
        <v>6307</v>
      </c>
      <c r="AK129" s="57">
        <v>5832</v>
      </c>
      <c r="AL129" s="57">
        <v>5616</v>
      </c>
      <c r="AM129" s="57">
        <v>5517</v>
      </c>
      <c r="AN129" s="57">
        <v>5331</v>
      </c>
      <c r="AO129" s="57">
        <v>5094</v>
      </c>
      <c r="AP129" s="57">
        <v>5003</v>
      </c>
      <c r="AQ129" s="57">
        <v>4881</v>
      </c>
    </row>
    <row r="130" spans="1:43" ht="17.649999999999999" thickBot="1" x14ac:dyDescent="0.5">
      <c r="A130" t="s">
        <v>8</v>
      </c>
      <c r="C130" s="56" t="s">
        <v>141</v>
      </c>
      <c r="D130" t="s">
        <v>180</v>
      </c>
      <c r="E130" s="57">
        <v>3625</v>
      </c>
      <c r="F130" s="57">
        <v>3862</v>
      </c>
      <c r="G130" s="57">
        <v>3968</v>
      </c>
      <c r="H130" s="57">
        <v>4243</v>
      </c>
      <c r="I130" s="57">
        <v>4090</v>
      </c>
      <c r="J130" s="57">
        <v>4473</v>
      </c>
      <c r="K130" s="57">
        <v>4616</v>
      </c>
      <c r="L130" s="57">
        <v>4847</v>
      </c>
      <c r="M130" s="57">
        <v>4613</v>
      </c>
      <c r="N130" s="57">
        <v>4961</v>
      </c>
      <c r="O130" s="57">
        <v>5203</v>
      </c>
      <c r="P130" s="57">
        <v>5645</v>
      </c>
      <c r="Q130" s="57">
        <v>5542</v>
      </c>
      <c r="R130" s="57">
        <v>6183</v>
      </c>
      <c r="S130" s="57">
        <v>6377</v>
      </c>
      <c r="T130" s="57">
        <v>6936</v>
      </c>
      <c r="U130" s="57">
        <v>6688</v>
      </c>
      <c r="V130" s="57">
        <v>7362</v>
      </c>
      <c r="W130" s="57">
        <v>7355</v>
      </c>
      <c r="X130" s="57">
        <v>7870</v>
      </c>
      <c r="Y130" s="57">
        <v>7689</v>
      </c>
      <c r="Z130" s="57">
        <v>7740</v>
      </c>
      <c r="AA130" s="57">
        <v>7748</v>
      </c>
      <c r="AB130" s="57">
        <v>8756</v>
      </c>
      <c r="AC130" s="57">
        <v>8337</v>
      </c>
      <c r="AD130" s="57">
        <v>9385</v>
      </c>
      <c r="AE130" s="57">
        <v>9616</v>
      </c>
      <c r="AF130" s="57">
        <v>10415</v>
      </c>
      <c r="AG130" s="57">
        <v>10142</v>
      </c>
      <c r="AH130" s="57">
        <v>10712</v>
      </c>
      <c r="AI130" s="57">
        <v>10779</v>
      </c>
      <c r="AJ130" s="57">
        <v>11085</v>
      </c>
      <c r="AK130" s="57">
        <v>10699</v>
      </c>
      <c r="AL130" s="57">
        <v>12711</v>
      </c>
      <c r="AM130" s="57">
        <v>12672</v>
      </c>
      <c r="AN130" s="57">
        <v>12786</v>
      </c>
      <c r="AO130" s="57">
        <v>12396</v>
      </c>
      <c r="AP130" s="57">
        <v>14657</v>
      </c>
      <c r="AQ130" s="57">
        <v>15109</v>
      </c>
    </row>
    <row r="131" spans="1:43" ht="17.649999999999999" thickBot="1" x14ac:dyDescent="0.5">
      <c r="A131" t="s">
        <v>8</v>
      </c>
      <c r="C131" s="56" t="s">
        <v>186</v>
      </c>
      <c r="D131" t="s">
        <v>180</v>
      </c>
      <c r="E131" s="58">
        <v>457.2</v>
      </c>
      <c r="F131" s="58">
        <v>484</v>
      </c>
      <c r="G131" s="58">
        <v>568.20000000000005</v>
      </c>
      <c r="H131" s="58">
        <v>590.79999999999995</v>
      </c>
      <c r="I131" s="58">
        <v>564.1</v>
      </c>
      <c r="J131" s="58">
        <v>600</v>
      </c>
      <c r="K131" s="58">
        <v>645.20000000000005</v>
      </c>
      <c r="L131" s="58">
        <v>675.4</v>
      </c>
      <c r="M131" s="58">
        <v>651.20000000000005</v>
      </c>
      <c r="N131" s="58">
        <v>679.5</v>
      </c>
      <c r="O131" s="58">
        <v>727.2</v>
      </c>
      <c r="P131" s="58">
        <v>782.6</v>
      </c>
      <c r="Q131" s="58">
        <v>780.5</v>
      </c>
      <c r="R131" s="58">
        <v>842.3</v>
      </c>
      <c r="S131" s="58">
        <v>895.7</v>
      </c>
      <c r="T131" s="58">
        <v>962.7</v>
      </c>
      <c r="U131" s="58">
        <v>951.6</v>
      </c>
      <c r="V131" s="58">
        <v>999.1</v>
      </c>
      <c r="W131" s="57">
        <v>1047</v>
      </c>
      <c r="X131" s="57">
        <v>1094</v>
      </c>
      <c r="Y131" s="57">
        <v>1057</v>
      </c>
      <c r="Z131" s="57">
        <v>1096</v>
      </c>
      <c r="AA131" s="57">
        <v>1155</v>
      </c>
      <c r="AB131" s="57">
        <v>1265</v>
      </c>
      <c r="AC131" s="57">
        <v>1237</v>
      </c>
      <c r="AD131" s="57">
        <v>1309</v>
      </c>
      <c r="AE131" s="57">
        <v>1361</v>
      </c>
      <c r="AF131" s="57">
        <v>1431</v>
      </c>
      <c r="AG131" s="57">
        <v>1356</v>
      </c>
      <c r="AH131" s="57">
        <v>1408</v>
      </c>
      <c r="AI131" s="57">
        <v>1498</v>
      </c>
      <c r="AJ131" s="57">
        <v>1585</v>
      </c>
      <c r="AK131" s="57">
        <v>1544</v>
      </c>
      <c r="AL131" s="57">
        <v>1627</v>
      </c>
      <c r="AM131" s="57">
        <v>1686</v>
      </c>
      <c r="AN131" s="57">
        <v>1732</v>
      </c>
      <c r="AO131" s="57">
        <v>1687</v>
      </c>
      <c r="AP131" s="57">
        <v>1818</v>
      </c>
      <c r="AQ131" s="57">
        <v>1938</v>
      </c>
    </row>
    <row r="132" spans="1:43" ht="17.649999999999999" thickBot="1" x14ac:dyDescent="0.5">
      <c r="A132" t="s">
        <v>8</v>
      </c>
      <c r="C132" s="56" t="s">
        <v>76</v>
      </c>
      <c r="D132" t="s">
        <v>180</v>
      </c>
      <c r="E132" s="58">
        <v>960.6</v>
      </c>
      <c r="F132" s="58">
        <v>957.5</v>
      </c>
      <c r="G132" s="57">
        <v>1019</v>
      </c>
      <c r="H132" s="57">
        <v>1024</v>
      </c>
      <c r="I132" s="57">
        <v>1037</v>
      </c>
      <c r="J132" s="57">
        <v>1062</v>
      </c>
      <c r="K132" s="57">
        <v>1084</v>
      </c>
      <c r="L132" s="57">
        <v>1115</v>
      </c>
      <c r="M132" s="57">
        <v>1177</v>
      </c>
      <c r="N132" s="57">
        <v>1166</v>
      </c>
      <c r="O132" s="57">
        <v>1152</v>
      </c>
      <c r="P132" s="57">
        <v>1129</v>
      </c>
      <c r="Q132" s="57">
        <v>1120</v>
      </c>
      <c r="R132" s="57">
        <v>1112</v>
      </c>
      <c r="S132" s="57">
        <v>1116</v>
      </c>
      <c r="T132" s="57">
        <v>1139</v>
      </c>
      <c r="U132" s="57">
        <v>1132</v>
      </c>
      <c r="V132" s="57">
        <v>1329</v>
      </c>
      <c r="W132" s="57">
        <v>1364</v>
      </c>
      <c r="X132" s="57">
        <v>1405</v>
      </c>
      <c r="Y132" s="57">
        <v>1402</v>
      </c>
      <c r="Z132" s="57">
        <v>1392</v>
      </c>
      <c r="AA132" s="57">
        <v>1360</v>
      </c>
      <c r="AB132" s="57">
        <v>1356</v>
      </c>
      <c r="AC132" s="57">
        <v>1272</v>
      </c>
      <c r="AD132" s="57">
        <v>1077</v>
      </c>
      <c r="AE132" s="57">
        <v>1086</v>
      </c>
      <c r="AF132" s="57">
        <v>1161</v>
      </c>
      <c r="AG132" s="57">
        <v>1310</v>
      </c>
      <c r="AH132" s="57">
        <v>1104</v>
      </c>
      <c r="AI132" s="57">
        <v>1125</v>
      </c>
      <c r="AJ132" s="57">
        <v>1067</v>
      </c>
      <c r="AK132" s="57">
        <v>1165</v>
      </c>
      <c r="AL132" s="58">
        <v>949</v>
      </c>
      <c r="AM132" s="58">
        <v>989</v>
      </c>
      <c r="AN132" s="58">
        <v>919.8</v>
      </c>
      <c r="AO132" s="57">
        <v>1053</v>
      </c>
      <c r="AP132" s="58">
        <v>756.3</v>
      </c>
      <c r="AQ132" s="58">
        <v>713.5</v>
      </c>
    </row>
    <row r="133" spans="1:43" ht="17.649999999999999" thickBot="1" x14ac:dyDescent="0.5">
      <c r="A133" t="s">
        <v>8</v>
      </c>
      <c r="C133" s="56" t="s">
        <v>143</v>
      </c>
      <c r="D133" t="s">
        <v>180</v>
      </c>
      <c r="E133" s="58">
        <v>1.6</v>
      </c>
      <c r="F133" s="58" t="s">
        <v>138</v>
      </c>
      <c r="G133" s="58">
        <v>472.9</v>
      </c>
      <c r="H133" s="58">
        <v>446.4</v>
      </c>
      <c r="I133" s="58">
        <v>447.6</v>
      </c>
      <c r="J133" s="58">
        <v>447.6</v>
      </c>
      <c r="K133" s="58">
        <v>449.4</v>
      </c>
      <c r="L133" s="58">
        <v>449.4</v>
      </c>
      <c r="M133" s="58">
        <v>449.4</v>
      </c>
      <c r="N133" s="58">
        <v>449.4</v>
      </c>
      <c r="O133" s="58">
        <v>452.7</v>
      </c>
      <c r="P133" s="58">
        <v>452.7</v>
      </c>
      <c r="Q133" s="58">
        <v>452.7</v>
      </c>
      <c r="R133" s="58">
        <v>452.7</v>
      </c>
      <c r="S133" s="58">
        <v>452.7</v>
      </c>
      <c r="T133" s="58">
        <v>452.7</v>
      </c>
      <c r="U133" s="58">
        <v>452.7</v>
      </c>
      <c r="V133" s="58">
        <v>452.7</v>
      </c>
      <c r="W133" s="58">
        <v>452.7</v>
      </c>
      <c r="X133" s="58">
        <v>452.7</v>
      </c>
      <c r="Y133" s="58">
        <v>452.7</v>
      </c>
      <c r="Z133" s="58">
        <v>452.7</v>
      </c>
      <c r="AA133" s="58">
        <v>452.7</v>
      </c>
      <c r="AB133" s="58">
        <v>452.7</v>
      </c>
      <c r="AC133" s="58">
        <v>452.7</v>
      </c>
      <c r="AD133" s="58">
        <v>452.7</v>
      </c>
      <c r="AE133" s="58">
        <v>452.7</v>
      </c>
      <c r="AF133" s="58">
        <v>452.7</v>
      </c>
      <c r="AG133" s="58">
        <v>452.7</v>
      </c>
      <c r="AH133" s="58">
        <v>452.7</v>
      </c>
      <c r="AI133" s="58">
        <v>227.9</v>
      </c>
      <c r="AJ133" s="58">
        <v>227.9</v>
      </c>
      <c r="AK133" s="58">
        <v>227.9</v>
      </c>
      <c r="AL133" s="58">
        <v>227.9</v>
      </c>
      <c r="AM133" s="58">
        <v>227.9</v>
      </c>
      <c r="AN133" s="58">
        <v>227.9</v>
      </c>
      <c r="AO133" s="58">
        <v>227.9</v>
      </c>
      <c r="AP133" s="58" t="s">
        <v>138</v>
      </c>
      <c r="AQ133" s="58" t="s">
        <v>138</v>
      </c>
    </row>
    <row r="134" spans="1:43" ht="17.649999999999999" thickBot="1" x14ac:dyDescent="0.5">
      <c r="A134" t="s">
        <v>8</v>
      </c>
      <c r="C134" s="56" t="s">
        <v>144</v>
      </c>
      <c r="D134" t="s">
        <v>180</v>
      </c>
      <c r="E134" s="58">
        <v>11.3</v>
      </c>
      <c r="F134" s="58" t="s">
        <v>138</v>
      </c>
      <c r="G134" s="58">
        <v>526</v>
      </c>
      <c r="H134" s="58">
        <v>510.5</v>
      </c>
      <c r="I134" s="58">
        <v>494.9</v>
      </c>
      <c r="J134" s="58">
        <v>479.4</v>
      </c>
      <c r="K134" s="58">
        <v>463.8</v>
      </c>
      <c r="L134" s="58">
        <v>448.3</v>
      </c>
      <c r="M134" s="58">
        <v>432.8</v>
      </c>
      <c r="N134" s="58">
        <v>417.3</v>
      </c>
      <c r="O134" s="58">
        <v>401.8</v>
      </c>
      <c r="P134" s="58">
        <v>384.6</v>
      </c>
      <c r="Q134" s="58">
        <v>366.6</v>
      </c>
      <c r="R134" s="58">
        <v>348.6</v>
      </c>
      <c r="S134" s="58">
        <v>330.6</v>
      </c>
      <c r="T134" s="58">
        <v>312.60000000000002</v>
      </c>
      <c r="U134" s="58">
        <v>294.60000000000002</v>
      </c>
      <c r="V134" s="58">
        <v>276.7</v>
      </c>
      <c r="W134" s="58">
        <v>258.7</v>
      </c>
      <c r="X134" s="58">
        <v>242.9</v>
      </c>
      <c r="Y134" s="58">
        <v>228.3</v>
      </c>
      <c r="Z134" s="58">
        <v>213.8</v>
      </c>
      <c r="AA134" s="58">
        <v>199.7</v>
      </c>
      <c r="AB134" s="58">
        <v>185.5</v>
      </c>
      <c r="AC134" s="58">
        <v>171.4</v>
      </c>
      <c r="AD134" s="58">
        <v>157.19999999999999</v>
      </c>
      <c r="AE134" s="58">
        <v>146.5</v>
      </c>
      <c r="AF134" s="58">
        <v>131.9</v>
      </c>
      <c r="AG134" s="58">
        <v>117.3</v>
      </c>
      <c r="AH134" s="58">
        <v>102.7</v>
      </c>
      <c r="AI134" s="58">
        <v>97.2</v>
      </c>
      <c r="AJ134" s="58">
        <v>91.8</v>
      </c>
      <c r="AK134" s="58" t="s">
        <v>138</v>
      </c>
      <c r="AL134" s="58">
        <v>80.900000000000006</v>
      </c>
      <c r="AM134" s="58">
        <v>77.8</v>
      </c>
      <c r="AN134" s="58">
        <v>74.900000000000006</v>
      </c>
      <c r="AO134" s="58" t="s">
        <v>138</v>
      </c>
      <c r="AP134" s="58" t="s">
        <v>138</v>
      </c>
      <c r="AQ134" s="58" t="s">
        <v>138</v>
      </c>
    </row>
    <row r="135" spans="1:43" ht="17.649999999999999" thickBot="1" x14ac:dyDescent="0.5">
      <c r="A135" t="s">
        <v>8</v>
      </c>
      <c r="C135" s="56" t="s">
        <v>142</v>
      </c>
      <c r="D135" t="s">
        <v>180</v>
      </c>
      <c r="E135" s="58" t="s">
        <v>138</v>
      </c>
      <c r="F135" s="58" t="s">
        <v>138</v>
      </c>
      <c r="G135" s="58" t="s">
        <v>138</v>
      </c>
      <c r="H135" s="58" t="s">
        <v>138</v>
      </c>
      <c r="I135" s="58">
        <v>0.3</v>
      </c>
      <c r="J135" s="58" t="s">
        <v>138</v>
      </c>
      <c r="K135" s="58" t="s">
        <v>138</v>
      </c>
      <c r="L135" s="58">
        <v>22.3</v>
      </c>
      <c r="M135" s="58">
        <v>14.9</v>
      </c>
      <c r="N135" s="58">
        <v>0.5</v>
      </c>
      <c r="O135" s="58">
        <v>0.8</v>
      </c>
      <c r="P135" s="58">
        <v>31.4</v>
      </c>
      <c r="Q135" s="58">
        <v>10.3</v>
      </c>
      <c r="R135" s="58">
        <v>6.5</v>
      </c>
      <c r="S135" s="58">
        <v>2.9</v>
      </c>
      <c r="T135" s="58">
        <v>0.8</v>
      </c>
      <c r="U135" s="58">
        <v>5.5</v>
      </c>
      <c r="V135" s="58">
        <v>0.7</v>
      </c>
      <c r="W135" s="58">
        <v>1</v>
      </c>
      <c r="X135" s="58">
        <v>0.3</v>
      </c>
      <c r="Y135" s="58">
        <v>1.2</v>
      </c>
      <c r="Z135" s="58">
        <v>0.9</v>
      </c>
      <c r="AA135" s="58">
        <v>1.1000000000000001</v>
      </c>
      <c r="AB135" s="58">
        <v>1</v>
      </c>
      <c r="AC135" s="58" t="s">
        <v>138</v>
      </c>
      <c r="AD135" s="58">
        <v>0.3</v>
      </c>
      <c r="AE135" s="58">
        <v>15.1</v>
      </c>
      <c r="AF135" s="58">
        <v>14.9</v>
      </c>
      <c r="AG135" s="58">
        <v>15</v>
      </c>
      <c r="AH135" s="58">
        <v>14.6</v>
      </c>
      <c r="AI135" s="58">
        <v>14.4</v>
      </c>
      <c r="AJ135" s="58">
        <v>14.4</v>
      </c>
      <c r="AK135" s="58">
        <v>17.399999999999999</v>
      </c>
      <c r="AL135" s="58">
        <v>14.9</v>
      </c>
      <c r="AM135" s="58">
        <v>15.6</v>
      </c>
      <c r="AN135" s="58">
        <v>14.9</v>
      </c>
      <c r="AO135" s="58">
        <v>14.7</v>
      </c>
      <c r="AP135" s="58">
        <v>13.4</v>
      </c>
      <c r="AQ135" s="58">
        <v>11.5</v>
      </c>
    </row>
    <row r="136" spans="1:43" ht="17.649999999999999" thickBot="1" x14ac:dyDescent="0.5">
      <c r="A136" t="s">
        <v>8</v>
      </c>
      <c r="C136" s="56" t="s">
        <v>85</v>
      </c>
      <c r="D136" t="s">
        <v>180</v>
      </c>
      <c r="E136" s="58">
        <v>94</v>
      </c>
      <c r="F136" s="58">
        <v>108</v>
      </c>
      <c r="G136" s="58">
        <v>241.7</v>
      </c>
      <c r="H136" s="58">
        <v>230.4</v>
      </c>
      <c r="I136" s="58">
        <v>208</v>
      </c>
      <c r="J136" s="58">
        <v>225.4</v>
      </c>
      <c r="K136" s="58">
        <v>186.7</v>
      </c>
      <c r="L136" s="58">
        <v>183.1</v>
      </c>
      <c r="M136" s="58">
        <v>179.2</v>
      </c>
      <c r="N136" s="58">
        <v>318.8</v>
      </c>
      <c r="O136" s="58">
        <v>212.6</v>
      </c>
      <c r="P136" s="58">
        <v>217</v>
      </c>
      <c r="Q136" s="58">
        <v>208.6</v>
      </c>
      <c r="R136" s="58">
        <v>348.1</v>
      </c>
      <c r="S136" s="58">
        <v>307.2</v>
      </c>
      <c r="T136" s="58">
        <v>400.1</v>
      </c>
      <c r="U136" s="58">
        <v>349</v>
      </c>
      <c r="V136" s="58">
        <v>499.3</v>
      </c>
      <c r="W136" s="58">
        <v>395.2</v>
      </c>
      <c r="X136" s="58">
        <v>502.5</v>
      </c>
      <c r="Y136" s="58">
        <v>659.4</v>
      </c>
      <c r="Z136" s="58">
        <v>470</v>
      </c>
      <c r="AA136" s="58">
        <v>392.4</v>
      </c>
      <c r="AB136" s="58">
        <v>490.5</v>
      </c>
      <c r="AC136" s="58">
        <v>424.7</v>
      </c>
      <c r="AD136" s="58">
        <v>722.7</v>
      </c>
      <c r="AE136" s="58">
        <v>677.5</v>
      </c>
      <c r="AF136" s="58">
        <v>673.7</v>
      </c>
      <c r="AG136" s="58">
        <v>468.4</v>
      </c>
      <c r="AH136" s="58">
        <v>475.3</v>
      </c>
      <c r="AI136" s="58">
        <v>489.2</v>
      </c>
      <c r="AJ136" s="58">
        <v>414.9</v>
      </c>
      <c r="AK136" s="58">
        <v>344.2</v>
      </c>
      <c r="AL136" s="58">
        <v>337.4</v>
      </c>
      <c r="AM136" s="58">
        <v>302.39999999999998</v>
      </c>
      <c r="AN136" s="58">
        <v>316.60000000000002</v>
      </c>
      <c r="AO136" s="58">
        <v>327</v>
      </c>
      <c r="AP136" s="58">
        <v>379.6</v>
      </c>
      <c r="AQ136" s="58">
        <v>443.2</v>
      </c>
    </row>
    <row r="137" spans="1:43" ht="17.649999999999999" thickBot="1" x14ac:dyDescent="0.5">
      <c r="A137" t="s">
        <v>8</v>
      </c>
      <c r="C137" s="56" t="s">
        <v>176</v>
      </c>
      <c r="D137" t="s">
        <v>180</v>
      </c>
      <c r="E137" s="58" t="s">
        <v>138</v>
      </c>
      <c r="F137" s="58" t="s">
        <v>138</v>
      </c>
      <c r="G137" s="58" t="s">
        <v>138</v>
      </c>
      <c r="H137" s="58" t="s">
        <v>138</v>
      </c>
      <c r="I137" s="58" t="s">
        <v>138</v>
      </c>
      <c r="J137" s="58" t="s">
        <v>138</v>
      </c>
      <c r="K137" s="58" t="s">
        <v>138</v>
      </c>
      <c r="L137" s="58" t="s">
        <v>138</v>
      </c>
      <c r="M137" s="58" t="s">
        <v>138</v>
      </c>
      <c r="N137" s="58" t="s">
        <v>138</v>
      </c>
      <c r="O137" s="58" t="s">
        <v>138</v>
      </c>
      <c r="P137" s="58" t="s">
        <v>138</v>
      </c>
      <c r="Q137" s="58" t="s">
        <v>138</v>
      </c>
      <c r="R137" s="58" t="s">
        <v>138</v>
      </c>
      <c r="S137" s="58" t="s">
        <v>138</v>
      </c>
      <c r="T137" s="58" t="s">
        <v>138</v>
      </c>
      <c r="U137" s="58">
        <v>43.2</v>
      </c>
      <c r="V137" s="58" t="s">
        <v>138</v>
      </c>
      <c r="W137" s="58" t="s">
        <v>138</v>
      </c>
      <c r="X137" s="58" t="s">
        <v>138</v>
      </c>
      <c r="Y137" s="58">
        <v>15.2</v>
      </c>
      <c r="Z137" s="58">
        <v>34.6</v>
      </c>
      <c r="AA137" s="58" t="s">
        <v>138</v>
      </c>
      <c r="AB137" s="58" t="s">
        <v>138</v>
      </c>
      <c r="AC137" s="58">
        <v>11.9</v>
      </c>
      <c r="AD137" s="58" t="s">
        <v>138</v>
      </c>
      <c r="AE137" s="58" t="s">
        <v>138</v>
      </c>
      <c r="AF137" s="58" t="s">
        <v>138</v>
      </c>
      <c r="AG137" s="58">
        <v>16.3</v>
      </c>
      <c r="AH137" s="58">
        <v>370.5</v>
      </c>
      <c r="AI137" s="58">
        <v>955.6</v>
      </c>
      <c r="AJ137" s="57">
        <v>1270</v>
      </c>
      <c r="AK137" s="57">
        <v>1174</v>
      </c>
      <c r="AL137" s="57">
        <v>1057</v>
      </c>
      <c r="AM137" s="57">
        <v>1199</v>
      </c>
      <c r="AN137" s="57">
        <v>1357</v>
      </c>
      <c r="AO137" s="58">
        <v>975.9</v>
      </c>
      <c r="AP137" s="57">
        <v>1032</v>
      </c>
      <c r="AQ137" s="57">
        <v>1001</v>
      </c>
    </row>
    <row r="138" spans="1:43" ht="17.649999999999999" thickBot="1" x14ac:dyDescent="0.5">
      <c r="A138" t="s">
        <v>8</v>
      </c>
      <c r="C138" s="56" t="s">
        <v>145</v>
      </c>
      <c r="D138" t="s">
        <v>180</v>
      </c>
      <c r="E138" s="58" t="s">
        <v>138</v>
      </c>
      <c r="F138" s="58" t="s">
        <v>138</v>
      </c>
      <c r="G138" s="58" t="s">
        <v>138</v>
      </c>
      <c r="H138" s="58" t="s">
        <v>138</v>
      </c>
      <c r="I138" s="58" t="s">
        <v>138</v>
      </c>
      <c r="J138" s="58" t="s">
        <v>138</v>
      </c>
      <c r="K138" s="58" t="s">
        <v>138</v>
      </c>
      <c r="L138" s="58" t="s">
        <v>138</v>
      </c>
      <c r="M138" s="58" t="s">
        <v>138</v>
      </c>
      <c r="N138" s="58" t="s">
        <v>138</v>
      </c>
      <c r="O138" s="58" t="s">
        <v>138</v>
      </c>
      <c r="P138" s="58" t="s">
        <v>138</v>
      </c>
      <c r="Q138" s="58" t="s">
        <v>138</v>
      </c>
      <c r="R138" s="58" t="s">
        <v>138</v>
      </c>
      <c r="S138" s="58" t="s">
        <v>138</v>
      </c>
      <c r="T138" s="58" t="s">
        <v>138</v>
      </c>
      <c r="U138" s="58" t="s">
        <v>138</v>
      </c>
      <c r="V138" s="58" t="s">
        <v>138</v>
      </c>
      <c r="W138" s="58" t="s">
        <v>138</v>
      </c>
      <c r="X138" s="58" t="s">
        <v>138</v>
      </c>
      <c r="Y138" s="58" t="s">
        <v>138</v>
      </c>
      <c r="Z138" s="58">
        <v>6.2</v>
      </c>
      <c r="AA138" s="58">
        <v>14.2</v>
      </c>
      <c r="AB138" s="58">
        <v>21.7</v>
      </c>
      <c r="AC138" s="58">
        <v>25.3</v>
      </c>
      <c r="AD138" s="58" t="s">
        <v>138</v>
      </c>
      <c r="AE138" s="58" t="s">
        <v>138</v>
      </c>
      <c r="AF138" s="58" t="s">
        <v>138</v>
      </c>
      <c r="AG138" s="58">
        <v>47.7</v>
      </c>
      <c r="AH138" s="58" t="s">
        <v>138</v>
      </c>
      <c r="AI138" s="58" t="s">
        <v>138</v>
      </c>
      <c r="AJ138" s="58" t="s">
        <v>138</v>
      </c>
      <c r="AK138" s="58">
        <v>63.4</v>
      </c>
      <c r="AL138" s="58" t="s">
        <v>138</v>
      </c>
      <c r="AM138" s="58" t="s">
        <v>138</v>
      </c>
      <c r="AN138" s="58" t="s">
        <v>138</v>
      </c>
      <c r="AO138" s="58">
        <v>88.1</v>
      </c>
      <c r="AP138" s="58" t="s">
        <v>138</v>
      </c>
      <c r="AQ138" s="58" t="s">
        <v>138</v>
      </c>
    </row>
    <row r="139" spans="1:43" ht="17.649999999999999" thickBot="1" x14ac:dyDescent="0.5">
      <c r="A139" t="s">
        <v>8</v>
      </c>
      <c r="C139" s="56" t="s">
        <v>88</v>
      </c>
      <c r="D139" t="s">
        <v>180</v>
      </c>
      <c r="E139" s="58">
        <v>279.8</v>
      </c>
      <c r="F139" s="58">
        <v>280.2</v>
      </c>
      <c r="G139" s="58">
        <v>264</v>
      </c>
      <c r="H139" s="58">
        <v>265</v>
      </c>
      <c r="I139" s="58">
        <v>327.10000000000002</v>
      </c>
      <c r="J139" s="58">
        <v>324.89999999999998</v>
      </c>
      <c r="K139" s="58">
        <v>327.8</v>
      </c>
      <c r="L139" s="58">
        <v>312.60000000000002</v>
      </c>
      <c r="M139" s="58">
        <v>330.9</v>
      </c>
      <c r="N139" s="58">
        <v>356.4</v>
      </c>
      <c r="O139" s="58">
        <v>371.4</v>
      </c>
      <c r="P139" s="58">
        <v>369.2</v>
      </c>
      <c r="Q139" s="58">
        <v>407.6</v>
      </c>
      <c r="R139" s="58">
        <v>356.9</v>
      </c>
      <c r="S139" s="58">
        <v>394.8</v>
      </c>
      <c r="T139" s="58">
        <v>376.4</v>
      </c>
      <c r="U139" s="58">
        <v>325.8</v>
      </c>
      <c r="V139" s="58">
        <v>417.7</v>
      </c>
      <c r="W139" s="58">
        <v>492.6</v>
      </c>
      <c r="X139" s="58">
        <v>523.6</v>
      </c>
      <c r="Y139" s="58">
        <v>547.29999999999995</v>
      </c>
      <c r="Z139" s="58">
        <v>508.2</v>
      </c>
      <c r="AA139" s="58">
        <v>543</v>
      </c>
      <c r="AB139" s="58">
        <v>521.20000000000005</v>
      </c>
      <c r="AC139" s="58">
        <v>540.9</v>
      </c>
      <c r="AD139" s="58">
        <v>642.4</v>
      </c>
      <c r="AE139" s="58">
        <v>718.6</v>
      </c>
      <c r="AF139" s="58">
        <v>735</v>
      </c>
      <c r="AG139" s="58">
        <v>525.79999999999995</v>
      </c>
      <c r="AH139" s="58">
        <v>805.2</v>
      </c>
      <c r="AI139" s="58">
        <v>754.5</v>
      </c>
      <c r="AJ139" s="58">
        <v>780.2</v>
      </c>
      <c r="AK139" s="58">
        <v>646.20000000000005</v>
      </c>
      <c r="AL139" s="58">
        <v>826</v>
      </c>
      <c r="AM139" s="58">
        <v>830.5</v>
      </c>
      <c r="AN139" s="58">
        <v>898</v>
      </c>
      <c r="AO139" s="58">
        <v>742.9</v>
      </c>
      <c r="AP139" s="57">
        <v>1276</v>
      </c>
      <c r="AQ139" s="57">
        <v>1350</v>
      </c>
    </row>
    <row r="140" spans="1:43" ht="18" thickBot="1" x14ac:dyDescent="0.5">
      <c r="A140" t="s">
        <v>8</v>
      </c>
      <c r="C140" s="66" t="s">
        <v>77</v>
      </c>
      <c r="D140" t="s">
        <v>180</v>
      </c>
      <c r="E140" s="67">
        <v>25788</v>
      </c>
      <c r="F140" s="67">
        <v>26881</v>
      </c>
      <c r="G140" s="67">
        <v>29304</v>
      </c>
      <c r="H140" s="67">
        <v>29935</v>
      </c>
      <c r="I140" s="67">
        <v>29819</v>
      </c>
      <c r="J140" s="67">
        <v>30722</v>
      </c>
      <c r="K140" s="67">
        <v>31958</v>
      </c>
      <c r="L140" s="67">
        <v>33621</v>
      </c>
      <c r="M140" s="67">
        <v>33428</v>
      </c>
      <c r="N140" s="67">
        <v>34811</v>
      </c>
      <c r="O140" s="67">
        <v>36690</v>
      </c>
      <c r="P140" s="67">
        <v>38933</v>
      </c>
      <c r="Q140" s="67">
        <v>38701</v>
      </c>
      <c r="R140" s="67">
        <v>41331</v>
      </c>
      <c r="S140" s="67">
        <v>43364</v>
      </c>
      <c r="T140" s="67">
        <v>45544</v>
      </c>
      <c r="U140" s="67">
        <v>46575</v>
      </c>
      <c r="V140" s="67">
        <v>48850</v>
      </c>
      <c r="W140" s="67">
        <v>51324</v>
      </c>
      <c r="X140" s="67">
        <v>54008</v>
      </c>
      <c r="Y140" s="67">
        <v>54911</v>
      </c>
      <c r="Z140" s="67">
        <v>56265</v>
      </c>
      <c r="AA140" s="67">
        <v>59406</v>
      </c>
      <c r="AB140" s="67">
        <v>62891</v>
      </c>
      <c r="AC140" s="67">
        <v>64098</v>
      </c>
      <c r="AD140" s="67">
        <v>65413</v>
      </c>
      <c r="AE140" s="67">
        <v>69824</v>
      </c>
      <c r="AF140" s="67">
        <v>72618</v>
      </c>
      <c r="AG140" s="67">
        <v>71132</v>
      </c>
      <c r="AH140" s="67">
        <v>73930</v>
      </c>
      <c r="AI140" s="67">
        <v>73057</v>
      </c>
      <c r="AJ140" s="67">
        <v>75524</v>
      </c>
      <c r="AK140" s="67">
        <v>75465</v>
      </c>
      <c r="AL140" s="67">
        <v>80407</v>
      </c>
      <c r="AM140" s="67">
        <v>82945</v>
      </c>
      <c r="AN140" s="67">
        <v>85653</v>
      </c>
      <c r="AO140" s="67">
        <v>88691</v>
      </c>
      <c r="AP140" s="67">
        <v>94128</v>
      </c>
      <c r="AQ140" s="67">
        <v>97893</v>
      </c>
    </row>
    <row r="141" spans="1:43" ht="18" thickTop="1" thickBot="1" x14ac:dyDescent="0.5">
      <c r="A141" t="s">
        <v>8</v>
      </c>
      <c r="C141" s="56" t="s">
        <v>78</v>
      </c>
      <c r="D141" t="s">
        <v>180</v>
      </c>
      <c r="E141" s="57">
        <v>1813</v>
      </c>
      <c r="F141" s="57">
        <v>1924</v>
      </c>
      <c r="G141" s="57">
        <v>2072</v>
      </c>
      <c r="H141" s="57">
        <v>2226</v>
      </c>
      <c r="I141" s="57">
        <v>2043</v>
      </c>
      <c r="J141" s="57">
        <v>2235</v>
      </c>
      <c r="K141" s="57">
        <v>2416</v>
      </c>
      <c r="L141" s="57">
        <v>2524</v>
      </c>
      <c r="M141" s="57">
        <v>2427</v>
      </c>
      <c r="N141" s="57">
        <v>2560</v>
      </c>
      <c r="O141" s="57">
        <v>2848</v>
      </c>
      <c r="P141" s="57">
        <v>3034</v>
      </c>
      <c r="Q141" s="57">
        <v>2802</v>
      </c>
      <c r="R141" s="57">
        <v>3085</v>
      </c>
      <c r="S141" s="57">
        <v>3500</v>
      </c>
      <c r="T141" s="57">
        <v>3853</v>
      </c>
      <c r="U141" s="57">
        <v>3556</v>
      </c>
      <c r="V141" s="57">
        <v>3903</v>
      </c>
      <c r="W141" s="57">
        <v>4210</v>
      </c>
      <c r="X141" s="57">
        <v>4546</v>
      </c>
      <c r="Y141" s="57">
        <v>4178</v>
      </c>
      <c r="Z141" s="57">
        <v>4051</v>
      </c>
      <c r="AA141" s="57">
        <v>4227</v>
      </c>
      <c r="AB141" s="57">
        <v>4495</v>
      </c>
      <c r="AC141" s="57">
        <v>4514</v>
      </c>
      <c r="AD141" s="57">
        <v>5035</v>
      </c>
      <c r="AE141" s="57">
        <v>5573</v>
      </c>
      <c r="AF141" s="57">
        <v>5959</v>
      </c>
      <c r="AG141" s="57">
        <v>5743</v>
      </c>
      <c r="AH141" s="57">
        <v>6132</v>
      </c>
      <c r="AI141" s="57">
        <v>5817</v>
      </c>
      <c r="AJ141" s="57">
        <v>5857</v>
      </c>
      <c r="AK141" s="57">
        <v>5522</v>
      </c>
      <c r="AL141" s="57">
        <v>6053</v>
      </c>
      <c r="AM141" s="57">
        <v>6276</v>
      </c>
      <c r="AN141" s="57">
        <v>6617</v>
      </c>
      <c r="AO141" s="57">
        <v>6513</v>
      </c>
      <c r="AP141" s="57">
        <v>6711</v>
      </c>
      <c r="AQ141" s="57">
        <v>7293</v>
      </c>
    </row>
    <row r="142" spans="1:43" ht="17.649999999999999" thickBot="1" x14ac:dyDescent="0.5">
      <c r="A142" t="s">
        <v>8</v>
      </c>
      <c r="C142" s="56" t="s">
        <v>187</v>
      </c>
      <c r="D142" t="s">
        <v>180</v>
      </c>
      <c r="E142" s="57">
        <v>8857</v>
      </c>
      <c r="F142" s="57">
        <v>9002</v>
      </c>
      <c r="G142" s="57">
        <v>9701</v>
      </c>
      <c r="H142" s="57">
        <v>9827</v>
      </c>
      <c r="I142" s="57">
        <v>10039</v>
      </c>
      <c r="J142" s="57">
        <v>10287</v>
      </c>
      <c r="K142" s="57">
        <v>10675</v>
      </c>
      <c r="L142" s="57">
        <v>11228</v>
      </c>
      <c r="M142" s="58" t="s">
        <v>138</v>
      </c>
      <c r="N142" s="58" t="s">
        <v>138</v>
      </c>
      <c r="O142" s="58" t="s">
        <v>138</v>
      </c>
      <c r="P142" s="58" t="s">
        <v>138</v>
      </c>
      <c r="Q142" s="58" t="s">
        <v>138</v>
      </c>
      <c r="R142" s="58" t="s">
        <v>138</v>
      </c>
      <c r="S142" s="58" t="s">
        <v>138</v>
      </c>
      <c r="T142" s="58" t="s">
        <v>138</v>
      </c>
      <c r="U142" s="58" t="s">
        <v>138</v>
      </c>
      <c r="V142" s="58" t="s">
        <v>138</v>
      </c>
      <c r="W142" s="58" t="s">
        <v>138</v>
      </c>
      <c r="X142" s="58" t="s">
        <v>138</v>
      </c>
      <c r="Y142" s="58" t="s">
        <v>138</v>
      </c>
      <c r="Z142" s="58" t="s">
        <v>138</v>
      </c>
      <c r="AA142" s="58" t="s">
        <v>138</v>
      </c>
      <c r="AB142" s="58" t="s">
        <v>138</v>
      </c>
      <c r="AC142" s="58" t="s">
        <v>138</v>
      </c>
      <c r="AD142" s="58" t="s">
        <v>138</v>
      </c>
      <c r="AE142" s="58" t="s">
        <v>138</v>
      </c>
      <c r="AF142" s="58" t="s">
        <v>138</v>
      </c>
      <c r="AG142" s="58" t="s">
        <v>138</v>
      </c>
      <c r="AH142" s="58" t="s">
        <v>138</v>
      </c>
      <c r="AI142" s="58" t="s">
        <v>138</v>
      </c>
      <c r="AJ142" s="58" t="s">
        <v>138</v>
      </c>
      <c r="AK142" s="58" t="s">
        <v>138</v>
      </c>
      <c r="AL142" s="58" t="s">
        <v>138</v>
      </c>
      <c r="AM142" s="58" t="s">
        <v>138</v>
      </c>
      <c r="AN142" s="58" t="s">
        <v>138</v>
      </c>
      <c r="AO142" s="58" t="s">
        <v>138</v>
      </c>
      <c r="AP142" s="58" t="s">
        <v>138</v>
      </c>
      <c r="AQ142" s="58" t="s">
        <v>138</v>
      </c>
    </row>
    <row r="143" spans="1:43" ht="17.649999999999999" thickBot="1" x14ac:dyDescent="0.5">
      <c r="A143" t="s">
        <v>8</v>
      </c>
      <c r="C143" s="56" t="s">
        <v>188</v>
      </c>
      <c r="D143" t="s">
        <v>180</v>
      </c>
      <c r="E143" s="58" t="s">
        <v>138</v>
      </c>
      <c r="F143" s="58" t="s">
        <v>138</v>
      </c>
      <c r="G143" s="58" t="s">
        <v>138</v>
      </c>
      <c r="H143" s="58" t="s">
        <v>138</v>
      </c>
      <c r="I143" s="58" t="s">
        <v>138</v>
      </c>
      <c r="J143" s="58" t="s">
        <v>138</v>
      </c>
      <c r="K143" s="58" t="s">
        <v>138</v>
      </c>
      <c r="L143" s="58" t="s">
        <v>138</v>
      </c>
      <c r="M143" s="57">
        <v>11368</v>
      </c>
      <c r="N143" s="57">
        <v>11629</v>
      </c>
      <c r="O143" s="57">
        <v>12060</v>
      </c>
      <c r="P143" s="57">
        <v>13353</v>
      </c>
      <c r="Q143" s="57">
        <v>13087</v>
      </c>
      <c r="R143" s="57">
        <v>13329</v>
      </c>
      <c r="S143" s="57">
        <v>14071</v>
      </c>
      <c r="T143" s="57">
        <v>14621</v>
      </c>
      <c r="U143" s="57">
        <v>15401</v>
      </c>
      <c r="V143" s="57">
        <v>15877</v>
      </c>
      <c r="W143" s="57">
        <v>16569</v>
      </c>
      <c r="X143" s="57">
        <v>17370</v>
      </c>
      <c r="Y143" s="57">
        <v>18105</v>
      </c>
      <c r="Z143" s="57">
        <v>18307</v>
      </c>
      <c r="AA143" s="57">
        <v>18512</v>
      </c>
      <c r="AB143" s="57">
        <v>19589</v>
      </c>
      <c r="AC143" s="57">
        <v>20266</v>
      </c>
      <c r="AD143" s="57">
        <v>21064</v>
      </c>
      <c r="AE143" s="57">
        <v>23896</v>
      </c>
      <c r="AF143" s="57">
        <v>25926</v>
      </c>
      <c r="AG143" s="57">
        <v>26164</v>
      </c>
      <c r="AH143" s="57">
        <v>26754</v>
      </c>
      <c r="AI143" s="57">
        <v>27812</v>
      </c>
      <c r="AJ143" s="57">
        <v>30632</v>
      </c>
      <c r="AK143" s="57">
        <v>30359</v>
      </c>
      <c r="AL143" s="57">
        <v>31026</v>
      </c>
      <c r="AM143" s="57">
        <v>32753</v>
      </c>
      <c r="AN143" s="57">
        <v>33577</v>
      </c>
      <c r="AO143" s="57">
        <v>34389</v>
      </c>
      <c r="AP143" s="57">
        <v>34831</v>
      </c>
      <c r="AQ143" s="57">
        <v>36605</v>
      </c>
    </row>
    <row r="144" spans="1:43" ht="17.649999999999999" thickBot="1" x14ac:dyDescent="0.5">
      <c r="A144" t="s">
        <v>8</v>
      </c>
      <c r="C144" s="56" t="s">
        <v>189</v>
      </c>
      <c r="D144" t="s">
        <v>180</v>
      </c>
      <c r="E144" s="57">
        <v>5440</v>
      </c>
      <c r="F144" s="57">
        <v>5854</v>
      </c>
      <c r="G144" s="57">
        <v>6642</v>
      </c>
      <c r="H144" s="57">
        <v>6972</v>
      </c>
      <c r="I144" s="57">
        <v>6622</v>
      </c>
      <c r="J144" s="57">
        <v>7141</v>
      </c>
      <c r="K144" s="57">
        <v>7470</v>
      </c>
      <c r="L144" s="57">
        <v>7792</v>
      </c>
      <c r="M144" s="57">
        <v>7468</v>
      </c>
      <c r="N144" s="57">
        <v>7945</v>
      </c>
      <c r="O144" s="57">
        <v>8408</v>
      </c>
      <c r="P144" s="57">
        <v>9005</v>
      </c>
      <c r="Q144" s="57">
        <v>8904</v>
      </c>
      <c r="R144" s="57">
        <v>9838</v>
      </c>
      <c r="S144" s="57">
        <v>10246</v>
      </c>
      <c r="T144" s="57">
        <v>11009</v>
      </c>
      <c r="U144" s="57">
        <v>10687</v>
      </c>
      <c r="V144" s="57">
        <v>11604</v>
      </c>
      <c r="W144" s="57">
        <v>11797</v>
      </c>
      <c r="X144" s="57">
        <v>12527</v>
      </c>
      <c r="Y144" s="57">
        <v>12389</v>
      </c>
      <c r="Z144" s="57">
        <v>12641</v>
      </c>
      <c r="AA144" s="57">
        <v>13056</v>
      </c>
      <c r="AB144" s="57">
        <v>14199</v>
      </c>
      <c r="AC144" s="57">
        <v>13438</v>
      </c>
      <c r="AD144" s="57">
        <v>15046</v>
      </c>
      <c r="AE144" s="57">
        <v>15556</v>
      </c>
      <c r="AF144" s="57">
        <v>16671</v>
      </c>
      <c r="AG144" s="57">
        <v>15616</v>
      </c>
      <c r="AH144" s="57">
        <v>16991</v>
      </c>
      <c r="AI144" s="57">
        <v>17275</v>
      </c>
      <c r="AJ144" s="57">
        <v>17797</v>
      </c>
      <c r="AK144" s="57">
        <v>17294</v>
      </c>
      <c r="AL144" s="57">
        <v>19844</v>
      </c>
      <c r="AM144" s="57">
        <v>20070</v>
      </c>
      <c r="AN144" s="57">
        <v>20762</v>
      </c>
      <c r="AO144" s="57">
        <v>20134</v>
      </c>
      <c r="AP144" s="57">
        <v>22907</v>
      </c>
      <c r="AQ144" s="57">
        <v>23680</v>
      </c>
    </row>
    <row r="145" spans="1:43" ht="17.649999999999999" thickBot="1" x14ac:dyDescent="0.5">
      <c r="A145" t="s">
        <v>8</v>
      </c>
      <c r="C145" s="56" t="s">
        <v>147</v>
      </c>
      <c r="D145" t="s">
        <v>180</v>
      </c>
      <c r="E145" s="58" t="s">
        <v>138</v>
      </c>
      <c r="F145" s="58" t="s">
        <v>138</v>
      </c>
      <c r="G145" s="58" t="s">
        <v>138</v>
      </c>
      <c r="H145" s="58">
        <v>6.3</v>
      </c>
      <c r="I145" s="58" t="s">
        <v>138</v>
      </c>
      <c r="J145" s="58">
        <v>18.7</v>
      </c>
      <c r="K145" s="58">
        <v>27.9</v>
      </c>
      <c r="L145" s="58">
        <v>13</v>
      </c>
      <c r="M145" s="58" t="s">
        <v>138</v>
      </c>
      <c r="N145" s="58" t="s">
        <v>138</v>
      </c>
      <c r="O145" s="58" t="s">
        <v>138</v>
      </c>
      <c r="P145" s="58" t="s">
        <v>138</v>
      </c>
      <c r="Q145" s="58" t="s">
        <v>138</v>
      </c>
      <c r="R145" s="58" t="s">
        <v>138</v>
      </c>
      <c r="S145" s="58" t="s">
        <v>138</v>
      </c>
      <c r="T145" s="58" t="s">
        <v>138</v>
      </c>
      <c r="U145" s="58" t="s">
        <v>138</v>
      </c>
      <c r="V145" s="58" t="s">
        <v>138</v>
      </c>
      <c r="W145" s="58" t="s">
        <v>138</v>
      </c>
      <c r="X145" s="58" t="s">
        <v>138</v>
      </c>
      <c r="Y145" s="58" t="s">
        <v>138</v>
      </c>
      <c r="Z145" s="58" t="s">
        <v>138</v>
      </c>
      <c r="AA145" s="58" t="s">
        <v>138</v>
      </c>
      <c r="AB145" s="58" t="s">
        <v>138</v>
      </c>
      <c r="AC145" s="58" t="s">
        <v>138</v>
      </c>
      <c r="AD145" s="58">
        <v>499.9</v>
      </c>
      <c r="AE145" s="58">
        <v>499.9</v>
      </c>
      <c r="AF145" s="58" t="s">
        <v>138</v>
      </c>
      <c r="AG145" s="58" t="s">
        <v>138</v>
      </c>
      <c r="AH145" s="58" t="s">
        <v>138</v>
      </c>
      <c r="AI145" s="58" t="s">
        <v>138</v>
      </c>
      <c r="AJ145" s="58" t="s">
        <v>138</v>
      </c>
      <c r="AK145" s="58" t="s">
        <v>138</v>
      </c>
      <c r="AL145" s="58" t="s">
        <v>138</v>
      </c>
      <c r="AM145" s="58" t="s">
        <v>138</v>
      </c>
      <c r="AN145" s="58" t="s">
        <v>138</v>
      </c>
      <c r="AO145" s="58" t="s">
        <v>138</v>
      </c>
      <c r="AP145" s="58" t="s">
        <v>138</v>
      </c>
      <c r="AQ145" s="58" t="s">
        <v>138</v>
      </c>
    </row>
    <row r="146" spans="1:43" ht="17.649999999999999" thickBot="1" x14ac:dyDescent="0.5">
      <c r="A146" t="s">
        <v>8</v>
      </c>
      <c r="C146" s="56" t="s">
        <v>148</v>
      </c>
      <c r="D146" t="s">
        <v>180</v>
      </c>
      <c r="E146" s="58" t="s">
        <v>138</v>
      </c>
      <c r="F146" s="58" t="s">
        <v>138</v>
      </c>
      <c r="G146" s="58" t="s">
        <v>138</v>
      </c>
      <c r="H146" s="58" t="s">
        <v>138</v>
      </c>
      <c r="I146" s="58" t="s">
        <v>138</v>
      </c>
      <c r="J146" s="58" t="s">
        <v>138</v>
      </c>
      <c r="K146" s="58" t="s">
        <v>138</v>
      </c>
      <c r="L146" s="58" t="s">
        <v>138</v>
      </c>
      <c r="M146" s="58" t="s">
        <v>138</v>
      </c>
      <c r="N146" s="58" t="s">
        <v>138</v>
      </c>
      <c r="O146" s="58" t="s">
        <v>138</v>
      </c>
      <c r="P146" s="58" t="s">
        <v>138</v>
      </c>
      <c r="Q146" s="58" t="s">
        <v>138</v>
      </c>
      <c r="R146" s="58" t="s">
        <v>138</v>
      </c>
      <c r="S146" s="58" t="s">
        <v>138</v>
      </c>
      <c r="T146" s="58" t="s">
        <v>138</v>
      </c>
      <c r="U146" s="58" t="s">
        <v>138</v>
      </c>
      <c r="V146" s="58" t="s">
        <v>138</v>
      </c>
      <c r="W146" s="58" t="s">
        <v>138</v>
      </c>
      <c r="X146" s="58">
        <v>21.1</v>
      </c>
      <c r="Y146" s="58" t="s">
        <v>138</v>
      </c>
      <c r="Z146" s="58" t="s">
        <v>138</v>
      </c>
      <c r="AA146" s="58" t="s">
        <v>138</v>
      </c>
      <c r="AB146" s="58" t="s">
        <v>138</v>
      </c>
      <c r="AC146" s="58" t="s">
        <v>138</v>
      </c>
      <c r="AD146" s="58" t="s">
        <v>138</v>
      </c>
      <c r="AE146" s="58" t="s">
        <v>138</v>
      </c>
      <c r="AF146" s="58" t="s">
        <v>138</v>
      </c>
      <c r="AG146" s="58" t="s">
        <v>138</v>
      </c>
      <c r="AH146" s="58" t="s">
        <v>138</v>
      </c>
      <c r="AI146" s="58" t="s">
        <v>138</v>
      </c>
      <c r="AJ146" s="58" t="s">
        <v>138</v>
      </c>
      <c r="AK146" s="58" t="s">
        <v>138</v>
      </c>
      <c r="AL146" s="58" t="s">
        <v>138</v>
      </c>
      <c r="AM146" s="58" t="s">
        <v>138</v>
      </c>
      <c r="AN146" s="58" t="s">
        <v>138</v>
      </c>
      <c r="AO146" s="58">
        <v>74</v>
      </c>
      <c r="AP146" s="58" t="s">
        <v>138</v>
      </c>
      <c r="AQ146" s="58" t="s">
        <v>138</v>
      </c>
    </row>
    <row r="147" spans="1:43" ht="17.649999999999999" thickBot="1" x14ac:dyDescent="0.5">
      <c r="A147" t="s">
        <v>8</v>
      </c>
      <c r="C147" s="56" t="s">
        <v>149</v>
      </c>
      <c r="D147" t="s">
        <v>180</v>
      </c>
      <c r="E147" s="58">
        <v>49.4</v>
      </c>
      <c r="F147" s="58">
        <v>146.19999999999999</v>
      </c>
      <c r="G147" s="58">
        <v>21.7</v>
      </c>
      <c r="H147" s="58">
        <v>48.5</v>
      </c>
      <c r="I147" s="58">
        <v>25.1</v>
      </c>
      <c r="J147" s="58">
        <v>150.1</v>
      </c>
      <c r="K147" s="58">
        <v>15</v>
      </c>
      <c r="L147" s="58" t="s">
        <v>138</v>
      </c>
      <c r="M147" s="58">
        <v>41.2</v>
      </c>
      <c r="N147" s="58">
        <v>268.3</v>
      </c>
      <c r="O147" s="58">
        <v>17.899999999999999</v>
      </c>
      <c r="P147" s="58" t="s">
        <v>138</v>
      </c>
      <c r="Q147" s="58">
        <v>23.8</v>
      </c>
      <c r="R147" s="58">
        <v>245.6</v>
      </c>
      <c r="S147" s="58">
        <v>60.5</v>
      </c>
      <c r="T147" s="58">
        <v>65.599999999999994</v>
      </c>
      <c r="U147" s="58">
        <v>16.8</v>
      </c>
      <c r="V147" s="58">
        <v>480.3</v>
      </c>
      <c r="W147" s="58">
        <v>150.30000000000001</v>
      </c>
      <c r="X147" s="58">
        <v>186.6</v>
      </c>
      <c r="Y147" s="58">
        <v>224</v>
      </c>
      <c r="Z147" s="58">
        <v>508</v>
      </c>
      <c r="AA147" s="58">
        <v>889</v>
      </c>
      <c r="AB147" s="58">
        <v>197.1</v>
      </c>
      <c r="AC147" s="58">
        <v>163.5</v>
      </c>
      <c r="AD147" s="58">
        <v>372.4</v>
      </c>
      <c r="AE147" s="58">
        <v>37.200000000000003</v>
      </c>
      <c r="AF147" s="58">
        <v>36.200000000000003</v>
      </c>
      <c r="AG147" s="58" t="s">
        <v>138</v>
      </c>
      <c r="AH147" s="58">
        <v>201.1</v>
      </c>
      <c r="AI147" s="58">
        <v>114</v>
      </c>
      <c r="AJ147" s="58" t="s">
        <v>138</v>
      </c>
      <c r="AK147" s="58">
        <v>10.9</v>
      </c>
      <c r="AL147" s="58">
        <v>203.3</v>
      </c>
      <c r="AM147" s="58" t="s">
        <v>138</v>
      </c>
      <c r="AN147" s="58">
        <v>246.1</v>
      </c>
      <c r="AO147" s="58">
        <v>311.8</v>
      </c>
      <c r="AP147" s="58">
        <v>961.8</v>
      </c>
      <c r="AQ147" s="58">
        <v>9</v>
      </c>
    </row>
    <row r="148" spans="1:43" ht="17.649999999999999" thickBot="1" x14ac:dyDescent="0.5">
      <c r="A148" t="s">
        <v>8</v>
      </c>
      <c r="C148" s="56" t="s">
        <v>91</v>
      </c>
      <c r="D148" t="s">
        <v>180</v>
      </c>
      <c r="E148" s="57">
        <v>2165</v>
      </c>
      <c r="F148" s="57">
        <v>2560</v>
      </c>
      <c r="G148" s="57">
        <v>2739</v>
      </c>
      <c r="H148" s="57">
        <v>2714</v>
      </c>
      <c r="I148" s="57">
        <v>2708</v>
      </c>
      <c r="J148" s="57">
        <v>2702</v>
      </c>
      <c r="K148" s="57">
        <v>2664</v>
      </c>
      <c r="L148" s="57">
        <v>3154</v>
      </c>
      <c r="M148" s="57">
        <v>3148</v>
      </c>
      <c r="N148" s="57">
        <v>3112</v>
      </c>
      <c r="O148" s="57">
        <v>3383</v>
      </c>
      <c r="P148" s="57">
        <v>3312</v>
      </c>
      <c r="Q148" s="57">
        <v>3306</v>
      </c>
      <c r="R148" s="57">
        <v>3859</v>
      </c>
      <c r="S148" s="57">
        <v>3860</v>
      </c>
      <c r="T148" s="57">
        <v>3860</v>
      </c>
      <c r="U148" s="57">
        <v>4405</v>
      </c>
      <c r="V148" s="57">
        <v>4405</v>
      </c>
      <c r="W148" s="57">
        <v>4406</v>
      </c>
      <c r="X148" s="57">
        <v>4407</v>
      </c>
      <c r="Y148" s="57">
        <v>4407</v>
      </c>
      <c r="Z148" s="57">
        <v>5394</v>
      </c>
      <c r="AA148" s="57">
        <v>5395</v>
      </c>
      <c r="AB148" s="57">
        <v>5395</v>
      </c>
      <c r="AC148" s="57">
        <v>5396</v>
      </c>
      <c r="AD148" s="57">
        <v>4897</v>
      </c>
      <c r="AE148" s="57">
        <v>4898</v>
      </c>
      <c r="AF148" s="57">
        <v>4898</v>
      </c>
      <c r="AG148" s="57">
        <v>4899</v>
      </c>
      <c r="AH148" s="57">
        <v>6386</v>
      </c>
      <c r="AI148" s="57">
        <v>6387</v>
      </c>
      <c r="AJ148" s="57">
        <v>6387</v>
      </c>
      <c r="AK148" s="57">
        <v>6388</v>
      </c>
      <c r="AL148" s="57">
        <v>6389</v>
      </c>
      <c r="AM148" s="57">
        <v>6887</v>
      </c>
      <c r="AN148" s="57">
        <v>6888</v>
      </c>
      <c r="AO148" s="57">
        <v>6889</v>
      </c>
      <c r="AP148" s="57">
        <v>6890</v>
      </c>
      <c r="AQ148" s="57">
        <v>6891</v>
      </c>
    </row>
    <row r="149" spans="1:43" ht="17.649999999999999" thickBot="1" x14ac:dyDescent="0.5">
      <c r="A149" t="s">
        <v>8</v>
      </c>
      <c r="C149" s="56" t="s">
        <v>150</v>
      </c>
      <c r="D149" t="s">
        <v>180</v>
      </c>
      <c r="E149" s="58" t="s">
        <v>138</v>
      </c>
      <c r="F149" s="58" t="s">
        <v>138</v>
      </c>
      <c r="G149" s="58" t="s">
        <v>138</v>
      </c>
      <c r="H149" s="58" t="s">
        <v>138</v>
      </c>
      <c r="I149" s="58" t="s">
        <v>138</v>
      </c>
      <c r="J149" s="58" t="s">
        <v>138</v>
      </c>
      <c r="K149" s="58" t="s">
        <v>138</v>
      </c>
      <c r="L149" s="58" t="s">
        <v>138</v>
      </c>
      <c r="M149" s="58" t="s">
        <v>138</v>
      </c>
      <c r="N149" s="58" t="s">
        <v>138</v>
      </c>
      <c r="O149" s="58" t="s">
        <v>138</v>
      </c>
      <c r="P149" s="58" t="s">
        <v>138</v>
      </c>
      <c r="Q149" s="58" t="s">
        <v>138</v>
      </c>
      <c r="R149" s="58" t="s">
        <v>138</v>
      </c>
      <c r="S149" s="58" t="s">
        <v>138</v>
      </c>
      <c r="T149" s="58" t="s">
        <v>138</v>
      </c>
      <c r="U149" s="58" t="s">
        <v>138</v>
      </c>
      <c r="V149" s="58">
        <v>211.4</v>
      </c>
      <c r="W149" s="58">
        <v>204.2</v>
      </c>
      <c r="X149" s="58">
        <v>183</v>
      </c>
      <c r="Y149" s="58">
        <v>201.5</v>
      </c>
      <c r="Z149" s="58">
        <v>189.3</v>
      </c>
      <c r="AA149" s="58">
        <v>182.4</v>
      </c>
      <c r="AB149" s="58">
        <v>186.2</v>
      </c>
      <c r="AC149" s="58">
        <v>179</v>
      </c>
      <c r="AD149" s="58" t="s">
        <v>138</v>
      </c>
      <c r="AE149" s="58" t="s">
        <v>138</v>
      </c>
      <c r="AF149" s="58" t="s">
        <v>138</v>
      </c>
      <c r="AG149" s="58">
        <v>180.9</v>
      </c>
      <c r="AH149" s="58" t="s">
        <v>138</v>
      </c>
      <c r="AI149" s="58" t="s">
        <v>138</v>
      </c>
      <c r="AJ149" s="58" t="s">
        <v>138</v>
      </c>
      <c r="AK149" s="58" t="s">
        <v>138</v>
      </c>
      <c r="AL149" s="58" t="s">
        <v>138</v>
      </c>
      <c r="AM149" s="58" t="s">
        <v>138</v>
      </c>
      <c r="AN149" s="58" t="s">
        <v>138</v>
      </c>
      <c r="AO149" s="58">
        <v>103.2</v>
      </c>
      <c r="AP149" s="58" t="s">
        <v>138</v>
      </c>
      <c r="AQ149" s="58" t="s">
        <v>138</v>
      </c>
    </row>
    <row r="150" spans="1:43" ht="17.649999999999999" thickBot="1" x14ac:dyDescent="0.5">
      <c r="A150" t="s">
        <v>8</v>
      </c>
      <c r="C150" s="56" t="s">
        <v>152</v>
      </c>
      <c r="D150" t="s">
        <v>180</v>
      </c>
      <c r="E150" s="58">
        <v>98.9</v>
      </c>
      <c r="F150" s="58">
        <v>97.2</v>
      </c>
      <c r="G150" s="58">
        <v>176</v>
      </c>
      <c r="H150" s="58">
        <v>85.7</v>
      </c>
      <c r="I150" s="58">
        <v>109.3</v>
      </c>
      <c r="J150" s="58">
        <v>113.9</v>
      </c>
      <c r="K150" s="58">
        <v>140.69999999999999</v>
      </c>
      <c r="L150" s="58">
        <v>156.9</v>
      </c>
      <c r="M150" s="58">
        <v>111.3</v>
      </c>
      <c r="N150" s="58">
        <v>168.4</v>
      </c>
      <c r="O150" s="58">
        <v>191.8</v>
      </c>
      <c r="P150" s="58">
        <v>201.5</v>
      </c>
      <c r="Q150" s="58">
        <v>135</v>
      </c>
      <c r="R150" s="58">
        <v>53.2</v>
      </c>
      <c r="S150" s="58">
        <v>46</v>
      </c>
      <c r="T150" s="58">
        <v>53.5</v>
      </c>
      <c r="U150" s="58" t="s">
        <v>138</v>
      </c>
      <c r="V150" s="58">
        <v>38.5</v>
      </c>
      <c r="W150" s="58">
        <v>134.5</v>
      </c>
      <c r="X150" s="58">
        <v>136</v>
      </c>
      <c r="Y150" s="58">
        <v>119.2</v>
      </c>
      <c r="Z150" s="58" t="s">
        <v>138</v>
      </c>
      <c r="AA150" s="58">
        <v>197.1</v>
      </c>
      <c r="AB150" s="58">
        <v>213.9</v>
      </c>
      <c r="AC150" s="58">
        <v>314</v>
      </c>
      <c r="AD150" s="58">
        <v>241.5</v>
      </c>
      <c r="AE150" s="58">
        <v>219.4</v>
      </c>
      <c r="AF150" s="58">
        <v>110.7</v>
      </c>
      <c r="AG150" s="58">
        <v>154.4</v>
      </c>
      <c r="AH150" s="58" t="s">
        <v>138</v>
      </c>
      <c r="AI150" s="58" t="s">
        <v>138</v>
      </c>
      <c r="AJ150" s="58" t="s">
        <v>138</v>
      </c>
      <c r="AK150" s="58" t="s">
        <v>138</v>
      </c>
      <c r="AL150" s="58" t="s">
        <v>138</v>
      </c>
      <c r="AM150" s="58" t="s">
        <v>138</v>
      </c>
      <c r="AN150" s="58" t="s">
        <v>138</v>
      </c>
      <c r="AO150" s="58" t="s">
        <v>138</v>
      </c>
      <c r="AP150" s="58" t="s">
        <v>138</v>
      </c>
      <c r="AQ150" s="58" t="s">
        <v>138</v>
      </c>
    </row>
    <row r="151" spans="1:43" ht="17.649999999999999" thickBot="1" x14ac:dyDescent="0.5">
      <c r="A151" t="s">
        <v>8</v>
      </c>
      <c r="C151" s="56" t="s">
        <v>90</v>
      </c>
      <c r="D151" t="s">
        <v>180</v>
      </c>
      <c r="E151" s="58">
        <v>404.1</v>
      </c>
      <c r="F151" s="58" t="s">
        <v>138</v>
      </c>
      <c r="G151" s="58" t="s">
        <v>138</v>
      </c>
      <c r="H151" s="58" t="s">
        <v>138</v>
      </c>
      <c r="I151" s="58">
        <v>519.20000000000005</v>
      </c>
      <c r="J151" s="58" t="s">
        <v>138</v>
      </c>
      <c r="K151" s="58" t="s">
        <v>138</v>
      </c>
      <c r="L151" s="58" t="s">
        <v>138</v>
      </c>
      <c r="M151" s="58">
        <v>395.4</v>
      </c>
      <c r="N151" s="58" t="s">
        <v>138</v>
      </c>
      <c r="O151" s="58" t="s">
        <v>138</v>
      </c>
      <c r="P151" s="58" t="s">
        <v>138</v>
      </c>
      <c r="Q151" s="58">
        <v>655.1</v>
      </c>
      <c r="R151" s="58" t="s">
        <v>138</v>
      </c>
      <c r="S151" s="58" t="s">
        <v>138</v>
      </c>
      <c r="T151" s="58" t="s">
        <v>138</v>
      </c>
      <c r="U151" s="57">
        <v>1468</v>
      </c>
      <c r="V151" s="58" t="s">
        <v>138</v>
      </c>
      <c r="W151" s="58" t="s">
        <v>138</v>
      </c>
      <c r="X151" s="58" t="s">
        <v>138</v>
      </c>
      <c r="Y151" s="57">
        <v>1375</v>
      </c>
      <c r="Z151" s="58" t="s">
        <v>138</v>
      </c>
      <c r="AA151" s="58" t="s">
        <v>138</v>
      </c>
      <c r="AB151" s="58">
        <v>58.6</v>
      </c>
      <c r="AC151" s="57">
        <v>2695</v>
      </c>
      <c r="AD151" s="58">
        <v>58.5</v>
      </c>
      <c r="AE151" s="58">
        <v>58.5</v>
      </c>
      <c r="AF151" s="58">
        <v>58.5</v>
      </c>
      <c r="AG151" s="58" t="s">
        <v>138</v>
      </c>
      <c r="AH151" s="58">
        <v>58.5</v>
      </c>
      <c r="AI151" s="58" t="s">
        <v>138</v>
      </c>
      <c r="AJ151" s="58" t="s">
        <v>138</v>
      </c>
      <c r="AK151" s="58" t="s">
        <v>138</v>
      </c>
      <c r="AL151" s="58" t="s">
        <v>138</v>
      </c>
      <c r="AM151" s="58" t="s">
        <v>138</v>
      </c>
      <c r="AN151" s="58" t="s">
        <v>138</v>
      </c>
      <c r="AO151" s="58" t="s">
        <v>138</v>
      </c>
      <c r="AP151" s="58" t="s">
        <v>138</v>
      </c>
      <c r="AQ151" s="58" t="s">
        <v>138</v>
      </c>
    </row>
    <row r="152" spans="1:43" ht="17.649999999999999" thickBot="1" x14ac:dyDescent="0.5">
      <c r="A152" t="s">
        <v>8</v>
      </c>
      <c r="C152" s="56" t="s">
        <v>92</v>
      </c>
      <c r="D152" t="s">
        <v>180</v>
      </c>
      <c r="E152" s="58">
        <v>31.3</v>
      </c>
      <c r="F152" s="58">
        <v>95.8</v>
      </c>
      <c r="G152" s="58">
        <v>159.69999999999999</v>
      </c>
      <c r="H152" s="58">
        <v>149.9</v>
      </c>
      <c r="I152" s="58" t="s">
        <v>138</v>
      </c>
      <c r="J152" s="58">
        <v>47.3</v>
      </c>
      <c r="K152" s="58">
        <v>246.9</v>
      </c>
      <c r="L152" s="58">
        <v>185.3</v>
      </c>
      <c r="M152" s="58">
        <v>27.8</v>
      </c>
      <c r="N152" s="58">
        <v>111</v>
      </c>
      <c r="O152" s="58">
        <v>287.10000000000002</v>
      </c>
      <c r="P152" s="58">
        <v>238.3</v>
      </c>
      <c r="Q152" s="58" t="s">
        <v>138</v>
      </c>
      <c r="R152" s="58">
        <v>83.6</v>
      </c>
      <c r="S152" s="58">
        <v>362.1</v>
      </c>
      <c r="T152" s="58">
        <v>5.2</v>
      </c>
      <c r="U152" s="58">
        <v>5.9</v>
      </c>
      <c r="V152" s="58" t="s">
        <v>138</v>
      </c>
      <c r="W152" s="58">
        <v>303.5</v>
      </c>
      <c r="X152" s="58">
        <v>286.5</v>
      </c>
      <c r="Y152" s="58">
        <v>11.9</v>
      </c>
      <c r="Z152" s="58">
        <v>598</v>
      </c>
      <c r="AA152" s="58">
        <v>277.89999999999998</v>
      </c>
      <c r="AB152" s="58">
        <v>469.2</v>
      </c>
      <c r="AC152" s="58">
        <v>95.5</v>
      </c>
      <c r="AD152" s="58">
        <v>363.1</v>
      </c>
      <c r="AE152" s="58">
        <v>412.1</v>
      </c>
      <c r="AF152" s="58">
        <v>399.7</v>
      </c>
      <c r="AG152" s="58">
        <v>143.4</v>
      </c>
      <c r="AH152" s="58">
        <v>356</v>
      </c>
      <c r="AI152" s="58" t="s">
        <v>138</v>
      </c>
      <c r="AJ152" s="58">
        <v>74.7</v>
      </c>
      <c r="AK152" s="58" t="s">
        <v>138</v>
      </c>
      <c r="AL152" s="58">
        <v>22.8</v>
      </c>
      <c r="AM152" s="58">
        <v>248</v>
      </c>
      <c r="AN152" s="58">
        <v>167.3</v>
      </c>
      <c r="AO152" s="58" t="s">
        <v>138</v>
      </c>
      <c r="AP152" s="58">
        <v>16.2</v>
      </c>
      <c r="AQ152" s="58">
        <v>74.099999999999994</v>
      </c>
    </row>
    <row r="153" spans="1:43" ht="18" thickBot="1" x14ac:dyDescent="0.5">
      <c r="A153" t="s">
        <v>8</v>
      </c>
      <c r="C153" s="66" t="s">
        <v>79</v>
      </c>
      <c r="D153" t="s">
        <v>180</v>
      </c>
      <c r="E153" s="67">
        <v>18859</v>
      </c>
      <c r="F153" s="67">
        <v>19679</v>
      </c>
      <c r="G153" s="67">
        <v>21511</v>
      </c>
      <c r="H153" s="67">
        <v>22030</v>
      </c>
      <c r="I153" s="67">
        <v>22065</v>
      </c>
      <c r="J153" s="67">
        <v>22694</v>
      </c>
      <c r="K153" s="67">
        <v>23656</v>
      </c>
      <c r="L153" s="67">
        <v>25054</v>
      </c>
      <c r="M153" s="67">
        <v>24987</v>
      </c>
      <c r="N153" s="67">
        <v>25793</v>
      </c>
      <c r="O153" s="67">
        <v>27197</v>
      </c>
      <c r="P153" s="67">
        <v>29145</v>
      </c>
      <c r="Q153" s="67">
        <v>28913</v>
      </c>
      <c r="R153" s="67">
        <v>30494</v>
      </c>
      <c r="S153" s="67">
        <v>32145</v>
      </c>
      <c r="T153" s="67">
        <v>33468</v>
      </c>
      <c r="U153" s="67">
        <v>35539</v>
      </c>
      <c r="V153" s="67">
        <v>36518</v>
      </c>
      <c r="W153" s="67">
        <v>37773</v>
      </c>
      <c r="X153" s="67">
        <v>39662</v>
      </c>
      <c r="Y153" s="67">
        <v>41012</v>
      </c>
      <c r="Z153" s="67">
        <v>41688</v>
      </c>
      <c r="AA153" s="67">
        <v>42736</v>
      </c>
      <c r="AB153" s="67">
        <v>44804</v>
      </c>
      <c r="AC153" s="67">
        <v>47060</v>
      </c>
      <c r="AD153" s="67">
        <v>47577</v>
      </c>
      <c r="AE153" s="67">
        <v>51149</v>
      </c>
      <c r="AF153" s="67">
        <v>54060</v>
      </c>
      <c r="AG153" s="67">
        <v>52901</v>
      </c>
      <c r="AH153" s="67">
        <v>56878</v>
      </c>
      <c r="AI153" s="67">
        <v>57405</v>
      </c>
      <c r="AJ153" s="67">
        <v>60748</v>
      </c>
      <c r="AK153" s="67">
        <v>59574</v>
      </c>
      <c r="AL153" s="67">
        <v>63539</v>
      </c>
      <c r="AM153" s="67">
        <v>66234</v>
      </c>
      <c r="AN153" s="67">
        <v>68257</v>
      </c>
      <c r="AO153" s="67">
        <v>68414</v>
      </c>
      <c r="AP153" s="67">
        <v>72317</v>
      </c>
      <c r="AQ153" s="67">
        <v>74553</v>
      </c>
    </row>
    <row r="154" spans="1:43" ht="18" thickTop="1" thickBot="1" x14ac:dyDescent="0.5">
      <c r="A154" t="s">
        <v>8</v>
      </c>
      <c r="C154" s="56" t="s">
        <v>190</v>
      </c>
      <c r="D154" t="s">
        <v>180</v>
      </c>
      <c r="E154" s="58" t="s">
        <v>138</v>
      </c>
      <c r="F154" s="58" t="s">
        <v>138</v>
      </c>
      <c r="G154" s="58" t="s">
        <v>138</v>
      </c>
      <c r="H154" s="58" t="s">
        <v>138</v>
      </c>
      <c r="I154" s="58" t="s">
        <v>138</v>
      </c>
      <c r="J154" s="58" t="s">
        <v>138</v>
      </c>
      <c r="K154" s="58" t="s">
        <v>138</v>
      </c>
      <c r="L154" s="58" t="s">
        <v>138</v>
      </c>
      <c r="M154" s="58" t="s">
        <v>138</v>
      </c>
      <c r="N154" s="58" t="s">
        <v>138</v>
      </c>
      <c r="O154" s="58" t="s">
        <v>138</v>
      </c>
      <c r="P154" s="58" t="s">
        <v>138</v>
      </c>
      <c r="Q154" s="58" t="s">
        <v>138</v>
      </c>
      <c r="R154" s="58">
        <v>493.9</v>
      </c>
      <c r="S154" s="58">
        <v>493.9</v>
      </c>
      <c r="T154" s="58">
        <v>493.9</v>
      </c>
      <c r="U154" s="58">
        <v>493.9</v>
      </c>
      <c r="V154" s="58">
        <v>493.9</v>
      </c>
      <c r="W154" s="58">
        <v>493.9</v>
      </c>
      <c r="X154" s="58">
        <v>493.9</v>
      </c>
      <c r="Y154" s="58">
        <v>493.9</v>
      </c>
      <c r="Z154" s="58">
        <v>493.9</v>
      </c>
      <c r="AA154" s="58">
        <v>493.9</v>
      </c>
      <c r="AB154" s="58">
        <v>493.9</v>
      </c>
      <c r="AC154" s="58">
        <v>493.9</v>
      </c>
      <c r="AD154" s="58">
        <v>493.9</v>
      </c>
      <c r="AE154" s="58">
        <v>493.9</v>
      </c>
      <c r="AF154" s="58">
        <v>493.9</v>
      </c>
      <c r="AG154" s="58">
        <v>493.9</v>
      </c>
      <c r="AH154" s="58">
        <v>493.9</v>
      </c>
      <c r="AI154" s="58">
        <v>493.9</v>
      </c>
      <c r="AJ154" s="58">
        <v>493.9</v>
      </c>
      <c r="AK154" s="58">
        <v>493.9</v>
      </c>
      <c r="AL154" s="58">
        <v>493.9</v>
      </c>
      <c r="AM154" s="58">
        <v>493.9</v>
      </c>
      <c r="AN154" s="58">
        <v>493.9</v>
      </c>
      <c r="AO154" s="58">
        <v>493.9</v>
      </c>
      <c r="AP154" s="58" t="s">
        <v>138</v>
      </c>
      <c r="AQ154" s="58" t="s">
        <v>138</v>
      </c>
    </row>
    <row r="155" spans="1:43" ht="17.649999999999999" thickBot="1" x14ac:dyDescent="0.5">
      <c r="A155" t="s">
        <v>8</v>
      </c>
      <c r="C155" s="56" t="s">
        <v>153</v>
      </c>
      <c r="D155" t="s">
        <v>180</v>
      </c>
      <c r="E155" s="58">
        <v>587.79999999999995</v>
      </c>
      <c r="F155" s="58">
        <v>587.29999999999995</v>
      </c>
      <c r="G155" s="58">
        <v>585.9</v>
      </c>
      <c r="H155" s="58">
        <v>584.6</v>
      </c>
      <c r="I155" s="58">
        <v>583.6</v>
      </c>
      <c r="J155" s="58">
        <v>583</v>
      </c>
      <c r="K155" s="58">
        <v>581.9</v>
      </c>
      <c r="L155" s="58">
        <v>580.79999999999995</v>
      </c>
      <c r="M155" s="58">
        <v>579.9</v>
      </c>
      <c r="N155" s="58">
        <v>580.9</v>
      </c>
      <c r="O155" s="58">
        <v>581</v>
      </c>
      <c r="P155" s="58">
        <v>581.6</v>
      </c>
      <c r="Q155" s="58">
        <v>581.70000000000005</v>
      </c>
      <c r="R155" s="58">
        <v>582.4</v>
      </c>
      <c r="S155" s="58">
        <v>582.5</v>
      </c>
      <c r="T155" s="58">
        <v>583.1</v>
      </c>
      <c r="U155" s="58">
        <v>583.20000000000005</v>
      </c>
      <c r="V155" s="58">
        <v>584</v>
      </c>
      <c r="W155" s="58">
        <v>584.1</v>
      </c>
      <c r="X155" s="58">
        <v>584.6</v>
      </c>
      <c r="Y155" s="58">
        <v>584.6</v>
      </c>
      <c r="Z155" s="58">
        <v>585.29999999999995</v>
      </c>
      <c r="AA155" s="58">
        <v>585.4</v>
      </c>
      <c r="AB155" s="58">
        <v>585.6</v>
      </c>
      <c r="AC155" s="58">
        <v>585.20000000000005</v>
      </c>
      <c r="AD155" s="58">
        <v>585.20000000000005</v>
      </c>
      <c r="AE155" s="58">
        <v>585.20000000000005</v>
      </c>
      <c r="AF155" s="58">
        <v>585</v>
      </c>
      <c r="AG155" s="58">
        <v>584.4</v>
      </c>
      <c r="AH155" s="58">
        <v>584.9</v>
      </c>
      <c r="AI155" s="58">
        <v>584.9</v>
      </c>
      <c r="AJ155" s="58">
        <v>585.1</v>
      </c>
      <c r="AK155" s="58">
        <v>584.9</v>
      </c>
      <c r="AL155" s="58">
        <v>585.4</v>
      </c>
      <c r="AM155" s="58">
        <v>585.29999999999995</v>
      </c>
      <c r="AN155" s="58">
        <v>585</v>
      </c>
      <c r="AO155" s="58">
        <v>585.29999999999995</v>
      </c>
      <c r="AP155" s="58">
        <v>585.70000000000005</v>
      </c>
      <c r="AQ155" s="58">
        <v>585.70000000000005</v>
      </c>
    </row>
    <row r="156" spans="1:43" ht="17.649999999999999" thickBot="1" x14ac:dyDescent="0.5">
      <c r="A156" t="s">
        <v>8</v>
      </c>
      <c r="C156" s="56" t="s">
        <v>154</v>
      </c>
      <c r="D156" t="s">
        <v>180</v>
      </c>
      <c r="E156" s="57">
        <v>1184</v>
      </c>
      <c r="F156" s="57">
        <v>1197</v>
      </c>
      <c r="G156" s="57">
        <v>1177</v>
      </c>
      <c r="H156" s="57">
        <v>1197</v>
      </c>
      <c r="I156" s="57">
        <v>1219</v>
      </c>
      <c r="J156" s="57">
        <v>1231</v>
      </c>
      <c r="K156" s="57">
        <v>1265</v>
      </c>
      <c r="L156" s="57">
        <v>1285</v>
      </c>
      <c r="M156" s="57">
        <v>1303</v>
      </c>
      <c r="N156" s="57">
        <v>1331</v>
      </c>
      <c r="O156" s="57">
        <v>1351</v>
      </c>
      <c r="P156" s="57">
        <v>1365</v>
      </c>
      <c r="Q156" s="57">
        <v>1389</v>
      </c>
      <c r="R156" s="57">
        <v>1402</v>
      </c>
      <c r="S156" s="57">
        <v>1426</v>
      </c>
      <c r="T156" s="57">
        <v>1443</v>
      </c>
      <c r="U156" s="57">
        <v>1479</v>
      </c>
      <c r="V156" s="57">
        <v>1497</v>
      </c>
      <c r="W156" s="57">
        <v>1523</v>
      </c>
      <c r="X156" s="57">
        <v>1539</v>
      </c>
      <c r="Y156" s="57">
        <v>1573</v>
      </c>
      <c r="Z156" s="57">
        <v>1602</v>
      </c>
      <c r="AA156" s="57">
        <v>1615</v>
      </c>
      <c r="AB156" s="57">
        <v>1629</v>
      </c>
      <c r="AC156" s="57">
        <v>1673</v>
      </c>
      <c r="AD156" s="57">
        <v>1686</v>
      </c>
      <c r="AE156" s="57">
        <v>1712</v>
      </c>
      <c r="AF156" s="57">
        <v>1736</v>
      </c>
      <c r="AG156" s="57">
        <v>1773</v>
      </c>
      <c r="AH156" s="57">
        <v>1789</v>
      </c>
      <c r="AI156" s="57">
        <v>1815</v>
      </c>
      <c r="AJ156" s="57">
        <v>1840</v>
      </c>
      <c r="AK156" s="57">
        <v>1893</v>
      </c>
      <c r="AL156" s="57">
        <v>1908</v>
      </c>
      <c r="AM156" s="57">
        <v>1936</v>
      </c>
      <c r="AN156" s="57">
        <v>1978</v>
      </c>
      <c r="AO156" s="57">
        <v>2013</v>
      </c>
      <c r="AP156" s="57">
        <v>2029</v>
      </c>
      <c r="AQ156" s="57">
        <v>2061</v>
      </c>
    </row>
    <row r="157" spans="1:43" ht="17.649999999999999" thickBot="1" x14ac:dyDescent="0.5">
      <c r="A157" t="s">
        <v>8</v>
      </c>
      <c r="C157" s="56" t="s">
        <v>81</v>
      </c>
      <c r="D157" t="s">
        <v>180</v>
      </c>
      <c r="E157" s="57">
        <v>4133</v>
      </c>
      <c r="F157" s="57">
        <v>4369</v>
      </c>
      <c r="G157" s="57">
        <v>4695</v>
      </c>
      <c r="H157" s="57">
        <v>4911</v>
      </c>
      <c r="I157" s="57">
        <v>4687</v>
      </c>
      <c r="J157" s="57">
        <v>4878</v>
      </c>
      <c r="K157" s="57">
        <v>5031</v>
      </c>
      <c r="L157" s="57">
        <v>5183</v>
      </c>
      <c r="M157" s="57">
        <v>5140</v>
      </c>
      <c r="N157" s="57">
        <v>5543</v>
      </c>
      <c r="O157" s="57">
        <v>5909</v>
      </c>
      <c r="P157" s="57">
        <v>6117</v>
      </c>
      <c r="Q157" s="57">
        <v>6032</v>
      </c>
      <c r="R157" s="57">
        <v>8018</v>
      </c>
      <c r="S157" s="57">
        <v>8720</v>
      </c>
      <c r="T157" s="57">
        <v>9602</v>
      </c>
      <c r="U157" s="57">
        <v>8387</v>
      </c>
      <c r="V157" s="57">
        <v>9358</v>
      </c>
      <c r="W157" s="57">
        <v>10276</v>
      </c>
      <c r="X157" s="57">
        <v>10995</v>
      </c>
      <c r="Y157" s="57">
        <v>10680</v>
      </c>
      <c r="Z157" s="57">
        <v>11266</v>
      </c>
      <c r="AA157" s="57">
        <v>13002</v>
      </c>
      <c r="AB157" s="57">
        <v>14428</v>
      </c>
      <c r="AC157" s="57">
        <v>13355</v>
      </c>
      <c r="AD157" s="57">
        <v>14680</v>
      </c>
      <c r="AE157" s="57">
        <v>15401</v>
      </c>
      <c r="AF157" s="57">
        <v>15390</v>
      </c>
      <c r="AG157" s="57">
        <v>15340</v>
      </c>
      <c r="AH157" s="57">
        <v>15570</v>
      </c>
      <c r="AI157" s="57">
        <v>14968</v>
      </c>
      <c r="AJ157" s="57">
        <v>14988</v>
      </c>
      <c r="AK157" s="57">
        <v>15721</v>
      </c>
      <c r="AL157" s="57">
        <v>16080</v>
      </c>
      <c r="AM157" s="57">
        <v>16350</v>
      </c>
      <c r="AN157" s="57">
        <v>17381</v>
      </c>
      <c r="AO157" s="57">
        <v>18801</v>
      </c>
      <c r="AP157" s="57">
        <v>21021</v>
      </c>
      <c r="AQ157" s="57">
        <v>22410</v>
      </c>
    </row>
    <row r="158" spans="1:43" ht="17.649999999999999" thickBot="1" x14ac:dyDescent="0.5">
      <c r="A158" t="s">
        <v>8</v>
      </c>
      <c r="C158" s="56" t="s">
        <v>178</v>
      </c>
      <c r="D158" t="s">
        <v>180</v>
      </c>
      <c r="E158" s="57">
        <v>1023</v>
      </c>
      <c r="F158" s="57">
        <v>1049</v>
      </c>
      <c r="G158" s="58">
        <v>902</v>
      </c>
      <c r="H158" s="58">
        <v>769.2</v>
      </c>
      <c r="I158" s="58">
        <v>800.4</v>
      </c>
      <c r="J158" s="58">
        <v>868</v>
      </c>
      <c r="K158" s="58">
        <v>957.8</v>
      </c>
      <c r="L158" s="57">
        <v>1046</v>
      </c>
      <c r="M158" s="58">
        <v>933.4</v>
      </c>
      <c r="N158" s="57">
        <v>1068</v>
      </c>
      <c r="O158" s="57">
        <v>1151</v>
      </c>
      <c r="P158" s="57">
        <v>1226</v>
      </c>
      <c r="Q158" s="57">
        <v>1282</v>
      </c>
      <c r="R158" s="58">
        <v>-172.6</v>
      </c>
      <c r="S158" s="58">
        <v>-221.9</v>
      </c>
      <c r="T158" s="58">
        <v>-263.7</v>
      </c>
      <c r="U158" s="58">
        <v>-120.9</v>
      </c>
      <c r="V158" s="58">
        <v>178.1</v>
      </c>
      <c r="W158" s="58">
        <v>453.1</v>
      </c>
      <c r="X158" s="58">
        <v>510.5</v>
      </c>
      <c r="Y158" s="58">
        <v>341.7</v>
      </c>
      <c r="Z158" s="58">
        <v>404.2</v>
      </c>
      <c r="AA158" s="58">
        <v>975</v>
      </c>
      <c r="AB158" s="58">
        <v>950.6</v>
      </c>
      <c r="AC158" s="58">
        <v>931.7</v>
      </c>
      <c r="AD158" s="58">
        <v>392.3</v>
      </c>
      <c r="AE158" s="58">
        <v>483.2</v>
      </c>
      <c r="AF158" s="58">
        <v>353.3</v>
      </c>
      <c r="AG158" s="58">
        <v>40.700000000000003</v>
      </c>
      <c r="AH158" s="57">
        <v>-1386</v>
      </c>
      <c r="AI158" s="57">
        <v>-2209</v>
      </c>
      <c r="AJ158" s="57">
        <v>-3130</v>
      </c>
      <c r="AK158" s="57">
        <v>-2802</v>
      </c>
      <c r="AL158" s="57">
        <v>-2199</v>
      </c>
      <c r="AM158" s="57">
        <v>-2654</v>
      </c>
      <c r="AN158" s="57">
        <v>-3042</v>
      </c>
      <c r="AO158" s="57">
        <v>-1616</v>
      </c>
      <c r="AP158" s="57">
        <v>-1824</v>
      </c>
      <c r="AQ158" s="57">
        <v>-1716</v>
      </c>
    </row>
    <row r="159" spans="1:43" ht="17.649999999999999" thickBot="1" x14ac:dyDescent="0.5">
      <c r="A159" t="s">
        <v>8</v>
      </c>
      <c r="C159" s="56" t="s">
        <v>157</v>
      </c>
      <c r="D159" t="s">
        <v>180</v>
      </c>
      <c r="E159" s="57">
        <v>6929</v>
      </c>
      <c r="F159" s="57">
        <v>7202</v>
      </c>
      <c r="G159" s="57">
        <v>7360</v>
      </c>
      <c r="H159" s="57">
        <v>7462</v>
      </c>
      <c r="I159" s="57">
        <v>7289</v>
      </c>
      <c r="J159" s="57">
        <v>7560</v>
      </c>
      <c r="K159" s="57">
        <v>7836</v>
      </c>
      <c r="L159" s="57">
        <v>8095</v>
      </c>
      <c r="M159" s="57">
        <v>7957</v>
      </c>
      <c r="N159" s="57">
        <v>8523</v>
      </c>
      <c r="O159" s="57">
        <v>8992</v>
      </c>
      <c r="P159" s="57">
        <v>9289</v>
      </c>
      <c r="Q159" s="57">
        <v>9285</v>
      </c>
      <c r="R159" s="57">
        <v>9829</v>
      </c>
      <c r="S159" s="57">
        <v>10507</v>
      </c>
      <c r="T159" s="57">
        <v>11365</v>
      </c>
      <c r="U159" s="57">
        <v>10328</v>
      </c>
      <c r="V159" s="57">
        <v>11617</v>
      </c>
      <c r="W159" s="57">
        <v>12837</v>
      </c>
      <c r="X159" s="57">
        <v>13629</v>
      </c>
      <c r="Y159" s="57">
        <v>13179</v>
      </c>
      <c r="Z159" s="57">
        <v>13858</v>
      </c>
      <c r="AA159" s="57">
        <v>16177</v>
      </c>
      <c r="AB159" s="57">
        <v>17593</v>
      </c>
      <c r="AC159" s="57">
        <v>16545</v>
      </c>
      <c r="AD159" s="57">
        <v>17343</v>
      </c>
      <c r="AE159" s="57">
        <v>18182</v>
      </c>
      <c r="AF159" s="57">
        <v>18064</v>
      </c>
      <c r="AG159" s="57">
        <v>17738</v>
      </c>
      <c r="AH159" s="57">
        <v>16557</v>
      </c>
      <c r="AI159" s="57">
        <v>15159</v>
      </c>
      <c r="AJ159" s="57">
        <v>14282</v>
      </c>
      <c r="AK159" s="57">
        <v>15397</v>
      </c>
      <c r="AL159" s="57">
        <v>16375</v>
      </c>
      <c r="AM159" s="57">
        <v>16217</v>
      </c>
      <c r="AN159" s="57">
        <v>16901</v>
      </c>
      <c r="AO159" s="57">
        <v>19783</v>
      </c>
      <c r="AP159" s="57">
        <v>21811</v>
      </c>
      <c r="AQ159" s="57">
        <v>23340</v>
      </c>
    </row>
    <row r="160" spans="1:43" ht="17.649999999999999" thickBot="1" x14ac:dyDescent="0.5">
      <c r="A160" t="s">
        <v>8</v>
      </c>
      <c r="C160" s="56" t="s">
        <v>158</v>
      </c>
      <c r="D160" t="s">
        <v>180</v>
      </c>
      <c r="E160" s="58" t="s">
        <v>138</v>
      </c>
      <c r="F160" s="58" t="s">
        <v>138</v>
      </c>
      <c r="G160" s="58">
        <v>433.4</v>
      </c>
      <c r="H160" s="58">
        <v>442.9</v>
      </c>
      <c r="I160" s="58">
        <v>464.9</v>
      </c>
      <c r="J160" s="58">
        <v>467.4</v>
      </c>
      <c r="K160" s="58">
        <v>466.8</v>
      </c>
      <c r="L160" s="58">
        <v>472.5</v>
      </c>
      <c r="M160" s="58">
        <v>483.7</v>
      </c>
      <c r="N160" s="58">
        <v>494.2</v>
      </c>
      <c r="O160" s="58">
        <v>501.8</v>
      </c>
      <c r="P160" s="58">
        <v>498.2</v>
      </c>
      <c r="Q160" s="58">
        <v>503.7</v>
      </c>
      <c r="R160" s="58">
        <v>514.20000000000005</v>
      </c>
      <c r="S160" s="58">
        <v>218.2</v>
      </c>
      <c r="T160" s="58">
        <v>217.4</v>
      </c>
      <c r="U160" s="58">
        <v>214.5</v>
      </c>
      <c r="V160" s="58">
        <v>221.2</v>
      </c>
      <c r="W160" s="58">
        <v>220.1</v>
      </c>
      <c r="X160" s="58">
        <v>222.9</v>
      </c>
      <c r="Y160" s="58">
        <v>225.6</v>
      </c>
      <c r="Z160" s="58">
        <v>225.6</v>
      </c>
      <c r="AA160" s="58" t="s">
        <v>138</v>
      </c>
      <c r="AB160" s="58" t="s">
        <v>138</v>
      </c>
      <c r="AC160" s="58" t="s">
        <v>138</v>
      </c>
      <c r="AD160" s="58" t="s">
        <v>138</v>
      </c>
      <c r="AE160" s="58" t="s">
        <v>138</v>
      </c>
      <c r="AF160" s="58" t="s">
        <v>138</v>
      </c>
      <c r="AG160" s="58" t="s">
        <v>138</v>
      </c>
      <c r="AH160" s="58" t="s">
        <v>138</v>
      </c>
      <c r="AI160" s="58" t="s">
        <v>138</v>
      </c>
      <c r="AJ160" s="58" t="s">
        <v>138</v>
      </c>
      <c r="AK160" s="58" t="s">
        <v>138</v>
      </c>
      <c r="AL160" s="58" t="s">
        <v>138</v>
      </c>
      <c r="AM160" s="58" t="s">
        <v>138</v>
      </c>
      <c r="AN160" s="58" t="s">
        <v>138</v>
      </c>
      <c r="AO160" s="58" t="s">
        <v>138</v>
      </c>
      <c r="AP160" s="58" t="s">
        <v>138</v>
      </c>
      <c r="AQ160" s="58" t="s">
        <v>138</v>
      </c>
    </row>
    <row r="161" spans="1:43" ht="18" thickBot="1" x14ac:dyDescent="0.5">
      <c r="A161" t="s">
        <v>8</v>
      </c>
      <c r="C161" s="66" t="s">
        <v>82</v>
      </c>
      <c r="D161" t="s">
        <v>180</v>
      </c>
      <c r="E161" s="67">
        <v>6929</v>
      </c>
      <c r="F161" s="67">
        <v>7202</v>
      </c>
      <c r="G161" s="67">
        <v>7793</v>
      </c>
      <c r="H161" s="67">
        <v>7905</v>
      </c>
      <c r="I161" s="67">
        <v>7754</v>
      </c>
      <c r="J161" s="67">
        <v>8027</v>
      </c>
      <c r="K161" s="67">
        <v>8302</v>
      </c>
      <c r="L161" s="67">
        <v>8567</v>
      </c>
      <c r="M161" s="67">
        <v>8441</v>
      </c>
      <c r="N161" s="67">
        <v>9017</v>
      </c>
      <c r="O161" s="67">
        <v>9493</v>
      </c>
      <c r="P161" s="67">
        <v>9788</v>
      </c>
      <c r="Q161" s="67">
        <v>9789</v>
      </c>
      <c r="R161" s="67">
        <v>10837</v>
      </c>
      <c r="S161" s="67">
        <v>11219</v>
      </c>
      <c r="T161" s="67">
        <v>12076</v>
      </c>
      <c r="U161" s="67">
        <v>11036</v>
      </c>
      <c r="V161" s="67">
        <v>12332</v>
      </c>
      <c r="W161" s="67">
        <v>13551</v>
      </c>
      <c r="X161" s="67">
        <v>14346</v>
      </c>
      <c r="Y161" s="67">
        <v>13899</v>
      </c>
      <c r="Z161" s="67">
        <v>14577</v>
      </c>
      <c r="AA161" s="67">
        <v>16671</v>
      </c>
      <c r="AB161" s="67">
        <v>18087</v>
      </c>
      <c r="AC161" s="67">
        <v>17039</v>
      </c>
      <c r="AD161" s="67">
        <v>17837</v>
      </c>
      <c r="AE161" s="67">
        <v>18676</v>
      </c>
      <c r="AF161" s="67">
        <v>18558</v>
      </c>
      <c r="AG161" s="67">
        <v>18232</v>
      </c>
      <c r="AH161" s="67">
        <v>17051</v>
      </c>
      <c r="AI161" s="67">
        <v>15653</v>
      </c>
      <c r="AJ161" s="67">
        <v>14776</v>
      </c>
      <c r="AK161" s="67">
        <v>15891</v>
      </c>
      <c r="AL161" s="67">
        <v>16868</v>
      </c>
      <c r="AM161" s="67">
        <v>16711</v>
      </c>
      <c r="AN161" s="67">
        <v>17395</v>
      </c>
      <c r="AO161" s="67">
        <v>20277</v>
      </c>
      <c r="AP161" s="67">
        <v>21811</v>
      </c>
      <c r="AQ161" s="67">
        <v>23340</v>
      </c>
    </row>
    <row r="162" spans="1:43" ht="18" thickTop="1" thickBot="1" x14ac:dyDescent="0.5">
      <c r="A162" t="s">
        <v>8</v>
      </c>
      <c r="C162" s="56" t="s">
        <v>159</v>
      </c>
      <c r="D162" t="s">
        <v>180</v>
      </c>
      <c r="E162" s="71">
        <v>25788</v>
      </c>
      <c r="F162" s="71">
        <v>26881</v>
      </c>
      <c r="G162" s="71">
        <v>29304</v>
      </c>
      <c r="H162" s="71">
        <v>29935</v>
      </c>
      <c r="I162" s="71">
        <v>29819</v>
      </c>
      <c r="J162" s="71">
        <v>30722</v>
      </c>
      <c r="K162" s="71">
        <v>31958</v>
      </c>
      <c r="L162" s="71">
        <v>33621</v>
      </c>
      <c r="M162" s="71">
        <v>33428</v>
      </c>
      <c r="N162" s="71">
        <v>34811</v>
      </c>
      <c r="O162" s="71">
        <v>36690</v>
      </c>
      <c r="P162" s="71">
        <v>38933</v>
      </c>
      <c r="Q162" s="71">
        <v>38701</v>
      </c>
      <c r="R162" s="71">
        <v>41331</v>
      </c>
      <c r="S162" s="71">
        <v>43364</v>
      </c>
      <c r="T162" s="71">
        <v>45544</v>
      </c>
      <c r="U162" s="71">
        <v>46575</v>
      </c>
      <c r="V162" s="71">
        <v>48850</v>
      </c>
      <c r="W162" s="71">
        <v>51324</v>
      </c>
      <c r="X162" s="71">
        <v>54008</v>
      </c>
      <c r="Y162" s="71">
        <v>54911</v>
      </c>
      <c r="Z162" s="71">
        <v>56265</v>
      </c>
      <c r="AA162" s="71">
        <v>59406</v>
      </c>
      <c r="AB162" s="71">
        <v>62891</v>
      </c>
      <c r="AC162" s="71">
        <v>64098</v>
      </c>
      <c r="AD162" s="71">
        <v>65413</v>
      </c>
      <c r="AE162" s="71">
        <v>69824</v>
      </c>
      <c r="AF162" s="71">
        <v>72618</v>
      </c>
      <c r="AG162" s="71">
        <v>71132</v>
      </c>
      <c r="AH162" s="71">
        <v>73930</v>
      </c>
      <c r="AI162" s="71">
        <v>73057</v>
      </c>
      <c r="AJ162" s="71">
        <v>75524</v>
      </c>
      <c r="AK162" s="71">
        <v>75465</v>
      </c>
      <c r="AL162" s="71">
        <v>80407</v>
      </c>
      <c r="AM162" s="71">
        <v>82945</v>
      </c>
      <c r="AN162" s="71">
        <v>85653</v>
      </c>
      <c r="AO162" s="71">
        <v>88691</v>
      </c>
      <c r="AP162" s="71">
        <v>94128</v>
      </c>
      <c r="AQ162" s="71">
        <v>97893</v>
      </c>
    </row>
    <row r="163" spans="1:43" ht="17.649999999999999" thickBot="1" x14ac:dyDescent="0.5">
      <c r="A163" t="s">
        <v>8</v>
      </c>
      <c r="C163" s="56" t="s">
        <v>162</v>
      </c>
      <c r="D163" t="s">
        <v>180</v>
      </c>
      <c r="E163" s="58">
        <v>587.79999999999995</v>
      </c>
      <c r="F163" s="58">
        <v>586.72</v>
      </c>
      <c r="G163" s="58">
        <v>585.92999999999995</v>
      </c>
      <c r="H163" s="58">
        <v>584.54</v>
      </c>
      <c r="I163" s="58">
        <v>583.6</v>
      </c>
      <c r="J163" s="58">
        <v>583</v>
      </c>
      <c r="K163" s="58">
        <v>581.91999999999996</v>
      </c>
      <c r="L163" s="58">
        <v>580.78</v>
      </c>
      <c r="M163" s="58">
        <v>579.9</v>
      </c>
      <c r="N163" s="58">
        <v>580.9</v>
      </c>
      <c r="O163" s="58">
        <v>581.04999999999995</v>
      </c>
      <c r="P163" s="58">
        <v>581.63</v>
      </c>
      <c r="Q163" s="58">
        <v>581.70000000000005</v>
      </c>
      <c r="R163" s="58">
        <v>582.38</v>
      </c>
      <c r="S163" s="58">
        <v>582.51</v>
      </c>
      <c r="T163" s="58">
        <v>583.14</v>
      </c>
      <c r="U163" s="58">
        <v>583.9</v>
      </c>
      <c r="V163" s="58">
        <v>583.99</v>
      </c>
      <c r="W163" s="58">
        <v>584.65</v>
      </c>
      <c r="X163" s="58">
        <v>584.63</v>
      </c>
      <c r="Y163" s="58">
        <v>585.25</v>
      </c>
      <c r="Z163" s="58">
        <v>585.29999999999995</v>
      </c>
      <c r="AA163" s="58">
        <v>585.4</v>
      </c>
      <c r="AB163" s="58">
        <v>585.6</v>
      </c>
      <c r="AC163" s="58">
        <v>585.75</v>
      </c>
      <c r="AD163" s="58">
        <v>585.15</v>
      </c>
      <c r="AE163" s="58">
        <v>585.16</v>
      </c>
      <c r="AF163" s="58">
        <v>585.05999999999995</v>
      </c>
      <c r="AG163" s="58">
        <v>584.85</v>
      </c>
      <c r="AH163" s="58">
        <v>584.88</v>
      </c>
      <c r="AI163" s="58">
        <v>584.91999999999996</v>
      </c>
      <c r="AJ163" s="58">
        <v>585.07000000000005</v>
      </c>
      <c r="AK163" s="58">
        <v>585.34</v>
      </c>
      <c r="AL163" s="58">
        <v>585.37</v>
      </c>
      <c r="AM163" s="58">
        <v>585.33000000000004</v>
      </c>
      <c r="AN163" s="58">
        <v>585.04</v>
      </c>
      <c r="AO163" s="58">
        <v>585.67999999999995</v>
      </c>
      <c r="AP163" s="58">
        <v>585.70000000000005</v>
      </c>
      <c r="AQ163" s="58">
        <v>585.66999999999996</v>
      </c>
    </row>
    <row r="164" spans="1:43" ht="17.649999999999999" thickBot="1" x14ac:dyDescent="0.5">
      <c r="A164" t="s">
        <v>8</v>
      </c>
      <c r="C164" s="56" t="s">
        <v>163</v>
      </c>
      <c r="D164" t="s">
        <v>180</v>
      </c>
      <c r="E164" s="73">
        <v>587.79999999999995</v>
      </c>
      <c r="F164" s="73">
        <v>587.29999999999995</v>
      </c>
      <c r="G164" s="73">
        <v>585.92999999999995</v>
      </c>
      <c r="H164" s="73">
        <v>584.54</v>
      </c>
      <c r="I164" s="73">
        <v>583.6</v>
      </c>
      <c r="J164" s="73">
        <v>583</v>
      </c>
      <c r="K164" s="73">
        <v>581.91999999999996</v>
      </c>
      <c r="L164" s="73">
        <v>580.78</v>
      </c>
      <c r="M164" s="73">
        <v>579.9</v>
      </c>
      <c r="N164" s="73">
        <v>580.9</v>
      </c>
      <c r="O164" s="73">
        <v>581.04999999999995</v>
      </c>
      <c r="P164" s="73">
        <v>581.63</v>
      </c>
      <c r="Q164" s="73">
        <v>581.70000000000005</v>
      </c>
      <c r="R164" s="73">
        <v>582.38</v>
      </c>
      <c r="S164" s="73">
        <v>582.51</v>
      </c>
      <c r="T164" s="73">
        <v>583.14</v>
      </c>
      <c r="U164" s="73">
        <v>583.20000000000005</v>
      </c>
      <c r="V164" s="73">
        <v>583.99</v>
      </c>
      <c r="W164" s="73">
        <v>584.1</v>
      </c>
      <c r="X164" s="73">
        <v>584.6</v>
      </c>
      <c r="Y164" s="73">
        <v>584.6</v>
      </c>
      <c r="Z164" s="73">
        <v>585.29999999999995</v>
      </c>
      <c r="AA164" s="73">
        <v>585.4</v>
      </c>
      <c r="AB164" s="73">
        <v>585.6</v>
      </c>
      <c r="AC164" s="73">
        <v>585.20000000000005</v>
      </c>
      <c r="AD164" s="73">
        <v>585.15</v>
      </c>
      <c r="AE164" s="73">
        <v>585.16</v>
      </c>
      <c r="AF164" s="73">
        <v>585.05999999999995</v>
      </c>
      <c r="AG164" s="73">
        <v>584.4</v>
      </c>
      <c r="AH164" s="73">
        <v>584.88</v>
      </c>
      <c r="AI164" s="73">
        <v>584.91999999999996</v>
      </c>
      <c r="AJ164" s="73">
        <v>585.07000000000005</v>
      </c>
      <c r="AK164" s="73">
        <v>584.9</v>
      </c>
      <c r="AL164" s="73">
        <v>585.37</v>
      </c>
      <c r="AM164" s="73">
        <v>585.33000000000004</v>
      </c>
      <c r="AN164" s="73">
        <v>585.04</v>
      </c>
      <c r="AO164" s="73">
        <v>585.29999999999995</v>
      </c>
      <c r="AP164" s="73">
        <v>585.70000000000005</v>
      </c>
      <c r="AQ164" s="73">
        <v>585.66999999999996</v>
      </c>
    </row>
    <row r="165" spans="1:43" ht="17.649999999999999" thickBot="1" x14ac:dyDescent="0.5">
      <c r="A165" t="s">
        <v>8</v>
      </c>
      <c r="C165" s="56" t="s">
        <v>93</v>
      </c>
      <c r="D165" t="s">
        <v>180</v>
      </c>
      <c r="E165" s="79">
        <f>SUM(E128,E135,E130,E131,E136)-SUM(E141,E145,E146,E147,E151)</f>
        <v>2018.1000000000004</v>
      </c>
      <c r="F165" s="79">
        <f t="shared" ref="F165:AQ165" si="0">SUM(F128,F135,F130,F131,F136)-SUM(F141,F145,F146,F147,F151)</f>
        <v>2485.3000000000002</v>
      </c>
      <c r="G165" s="79">
        <f t="shared" si="0"/>
        <v>2948</v>
      </c>
      <c r="H165" s="79">
        <f t="shared" si="0"/>
        <v>2977.8999999999996</v>
      </c>
      <c r="I165" s="79">
        <f t="shared" si="0"/>
        <v>2499.1999999999998</v>
      </c>
      <c r="J165" s="79">
        <f t="shared" si="0"/>
        <v>3104.4999999999995</v>
      </c>
      <c r="K165" s="79">
        <f t="shared" si="0"/>
        <v>3123.6999999999994</v>
      </c>
      <c r="L165" s="79">
        <f t="shared" si="0"/>
        <v>3334.2</v>
      </c>
      <c r="M165" s="79">
        <f t="shared" si="0"/>
        <v>2806.1999999999994</v>
      </c>
      <c r="N165" s="79">
        <f t="shared" si="0"/>
        <v>3346</v>
      </c>
      <c r="O165" s="79">
        <f t="shared" si="0"/>
        <v>3438.7000000000003</v>
      </c>
      <c r="P165" s="79">
        <f t="shared" si="0"/>
        <v>3866.9000000000005</v>
      </c>
      <c r="Q165" s="79">
        <f t="shared" si="0"/>
        <v>3325.5000000000005</v>
      </c>
      <c r="R165" s="79">
        <f t="shared" si="0"/>
        <v>4239.4000000000015</v>
      </c>
      <c r="S165" s="79">
        <f t="shared" si="0"/>
        <v>4177.0999999999995</v>
      </c>
      <c r="T165" s="79">
        <f t="shared" si="0"/>
        <v>4502.8999999999996</v>
      </c>
      <c r="U165" s="79">
        <f t="shared" si="0"/>
        <v>3022.8</v>
      </c>
      <c r="V165" s="79">
        <f t="shared" si="0"/>
        <v>4635.7999999999984</v>
      </c>
      <c r="W165" s="79">
        <f t="shared" si="0"/>
        <v>4529.8</v>
      </c>
      <c r="X165" s="79">
        <f t="shared" si="0"/>
        <v>4759</v>
      </c>
      <c r="Y165" s="79">
        <f t="shared" si="0"/>
        <v>3855.7999999999993</v>
      </c>
      <c r="Z165" s="79">
        <f t="shared" si="0"/>
        <v>5117.3999999999996</v>
      </c>
      <c r="AA165" s="79">
        <f t="shared" si="0"/>
        <v>4288.5</v>
      </c>
      <c r="AB165" s="79">
        <f t="shared" si="0"/>
        <v>5851.9</v>
      </c>
      <c r="AC165" s="79">
        <f t="shared" si="0"/>
        <v>2702.7000000000007</v>
      </c>
      <c r="AD165" s="79">
        <f t="shared" si="0"/>
        <v>5574.1000000000022</v>
      </c>
      <c r="AE165" s="79">
        <f t="shared" si="0"/>
        <v>5600.5000000000009</v>
      </c>
      <c r="AF165" s="79">
        <f t="shared" si="0"/>
        <v>6751.5000000000009</v>
      </c>
      <c r="AG165" s="79">
        <f t="shared" si="0"/>
        <v>6425.5</v>
      </c>
      <c r="AH165" s="79">
        <f t="shared" si="0"/>
        <v>6490.9999999999982</v>
      </c>
      <c r="AI165" s="79">
        <f t="shared" si="0"/>
        <v>7075.7000000000007</v>
      </c>
      <c r="AJ165" s="79">
        <f t="shared" si="0"/>
        <v>7593.1999999999989</v>
      </c>
      <c r="AK165" s="79">
        <f t="shared" si="0"/>
        <v>7275.2000000000007</v>
      </c>
      <c r="AL165" s="79">
        <f t="shared" si="0"/>
        <v>8707.7000000000007</v>
      </c>
      <c r="AM165" s="79">
        <f t="shared" si="0"/>
        <v>8563.9</v>
      </c>
      <c r="AN165" s="79">
        <f t="shared" si="0"/>
        <v>8109.9</v>
      </c>
      <c r="AO165" s="79">
        <f t="shared" si="0"/>
        <v>7610.8</v>
      </c>
      <c r="AP165" s="79">
        <f t="shared" si="0"/>
        <v>9349.7000000000007</v>
      </c>
      <c r="AQ165" s="79">
        <f t="shared" si="0"/>
        <v>10289.900000000001</v>
      </c>
    </row>
    <row r="166" spans="1:43" ht="17.649999999999999" thickBot="1" x14ac:dyDescent="0.5">
      <c r="A166" t="s">
        <v>8</v>
      </c>
      <c r="C166" s="56" t="s">
        <v>80</v>
      </c>
      <c r="D166" t="s">
        <v>180</v>
      </c>
      <c r="E166" s="57">
        <v>2165</v>
      </c>
      <c r="F166" s="57">
        <v>2560</v>
      </c>
      <c r="G166" s="57">
        <v>2739</v>
      </c>
      <c r="H166" s="57">
        <v>2721</v>
      </c>
      <c r="I166" s="57">
        <v>2708</v>
      </c>
      <c r="J166" s="57">
        <v>2720</v>
      </c>
      <c r="K166" s="57">
        <v>2692</v>
      </c>
      <c r="L166" s="57">
        <v>3167</v>
      </c>
      <c r="M166" s="57">
        <v>3148</v>
      </c>
      <c r="N166" s="57">
        <v>3112</v>
      </c>
      <c r="O166" s="57">
        <v>3383</v>
      </c>
      <c r="P166" s="57">
        <v>3312</v>
      </c>
      <c r="Q166" s="57">
        <v>3306</v>
      </c>
      <c r="R166" s="57">
        <v>3859</v>
      </c>
      <c r="S166" s="57">
        <v>3860</v>
      </c>
      <c r="T166" s="57">
        <v>3860</v>
      </c>
      <c r="U166" s="57">
        <v>4405</v>
      </c>
      <c r="V166" s="57">
        <v>4617</v>
      </c>
      <c r="W166" s="57">
        <v>4610</v>
      </c>
      <c r="X166" s="57">
        <v>4611</v>
      </c>
      <c r="Y166" s="57">
        <v>4609</v>
      </c>
      <c r="Z166" s="57">
        <v>5583</v>
      </c>
      <c r="AA166" s="57">
        <v>5577</v>
      </c>
      <c r="AB166" s="57">
        <v>5582</v>
      </c>
      <c r="AC166" s="57">
        <v>5575</v>
      </c>
      <c r="AD166" s="57">
        <v>5397</v>
      </c>
      <c r="AE166" s="57">
        <v>5398</v>
      </c>
      <c r="AF166" s="57">
        <v>4898</v>
      </c>
      <c r="AG166" s="57">
        <v>5080</v>
      </c>
      <c r="AH166" s="57">
        <v>6386</v>
      </c>
      <c r="AI166" s="57">
        <v>6387</v>
      </c>
      <c r="AJ166" s="57">
        <v>6387</v>
      </c>
      <c r="AK166" s="57">
        <v>6388</v>
      </c>
      <c r="AL166" s="57">
        <v>6389</v>
      </c>
      <c r="AM166" s="57">
        <v>6887</v>
      </c>
      <c r="AN166" s="57">
        <v>6888</v>
      </c>
      <c r="AO166" s="57">
        <v>7066</v>
      </c>
      <c r="AP166" s="57">
        <v>6890</v>
      </c>
      <c r="AQ166" s="57">
        <v>6891</v>
      </c>
    </row>
    <row r="167" spans="1:43" ht="17.649999999999999" thickBot="1" x14ac:dyDescent="0.5">
      <c r="A167" t="s">
        <v>8</v>
      </c>
      <c r="C167" s="60" t="s">
        <v>160</v>
      </c>
      <c r="D167" t="s">
        <v>180</v>
      </c>
      <c r="E167" s="43">
        <v>-2056</v>
      </c>
      <c r="F167" s="43">
        <v>-2459</v>
      </c>
      <c r="G167" s="43">
        <v>-2475</v>
      </c>
      <c r="H167" s="43">
        <v>-2526</v>
      </c>
      <c r="I167" s="43">
        <v>-2484</v>
      </c>
      <c r="J167" s="43">
        <v>-2510</v>
      </c>
      <c r="K167" s="43">
        <v>-2557</v>
      </c>
      <c r="L167" s="43">
        <v>-3024</v>
      </c>
      <c r="M167" s="43">
        <v>-2937</v>
      </c>
      <c r="N167" s="43">
        <v>-2897</v>
      </c>
      <c r="O167" s="43">
        <v>-3222</v>
      </c>
      <c r="P167" s="43">
        <v>-3087</v>
      </c>
      <c r="Q167" s="43">
        <v>-3041</v>
      </c>
      <c r="R167" s="43">
        <v>-3669</v>
      </c>
      <c r="S167" s="43">
        <v>-3705</v>
      </c>
      <c r="T167" s="43">
        <v>-3738</v>
      </c>
      <c r="U167" s="43">
        <v>-4335</v>
      </c>
      <c r="V167" s="43">
        <v>-4459</v>
      </c>
      <c r="W167" s="43">
        <v>-4518</v>
      </c>
      <c r="X167" s="43">
        <v>-4565</v>
      </c>
      <c r="Y167" s="43">
        <v>-4382</v>
      </c>
      <c r="Z167" s="43">
        <v>-5214</v>
      </c>
      <c r="AA167" s="43">
        <v>-5469</v>
      </c>
      <c r="AB167" s="43">
        <v>-5492</v>
      </c>
      <c r="AC167" s="43">
        <v>-5499</v>
      </c>
      <c r="AD167" s="43">
        <v>-5274</v>
      </c>
      <c r="AE167" s="43">
        <v>-5298</v>
      </c>
      <c r="AF167" s="43">
        <v>-4628</v>
      </c>
      <c r="AG167" s="43">
        <v>-4893</v>
      </c>
      <c r="AH167" s="43">
        <v>-6113</v>
      </c>
      <c r="AI167" s="43">
        <v>-6160</v>
      </c>
      <c r="AJ167" s="43">
        <v>-6037</v>
      </c>
      <c r="AK167" s="43">
        <v>-6185</v>
      </c>
      <c r="AL167" s="43">
        <v>-6116</v>
      </c>
      <c r="AM167" s="43">
        <v>-6723</v>
      </c>
      <c r="AN167" s="43">
        <v>-6764</v>
      </c>
      <c r="AO167" s="43">
        <v>-6981</v>
      </c>
      <c r="AP167" s="43">
        <v>-6735</v>
      </c>
      <c r="AQ167" s="43">
        <v>-6801</v>
      </c>
    </row>
    <row r="168" spans="1:43" ht="17.649999999999999" thickBot="1" x14ac:dyDescent="0.5">
      <c r="A168" t="s">
        <v>8</v>
      </c>
      <c r="C168" s="56" t="s">
        <v>83</v>
      </c>
      <c r="D168" t="s">
        <v>180</v>
      </c>
      <c r="E168" s="73">
        <v>-3.47</v>
      </c>
      <c r="F168" s="73">
        <v>-4.16</v>
      </c>
      <c r="G168" s="73">
        <v>-4.2</v>
      </c>
      <c r="H168" s="73">
        <v>-4.29</v>
      </c>
      <c r="I168" s="73">
        <v>-4.2300000000000004</v>
      </c>
      <c r="J168" s="73">
        <v>-4.29</v>
      </c>
      <c r="K168" s="73">
        <v>-4.37</v>
      </c>
      <c r="L168" s="73">
        <v>-5.17</v>
      </c>
      <c r="M168" s="73">
        <v>-5.04</v>
      </c>
      <c r="N168" s="73">
        <v>-4.97</v>
      </c>
      <c r="O168" s="73">
        <v>-5.52</v>
      </c>
      <c r="P168" s="73">
        <v>-5.27</v>
      </c>
      <c r="Q168" s="73">
        <v>-5.19</v>
      </c>
      <c r="R168" s="73">
        <v>-6.27</v>
      </c>
      <c r="S168" s="73">
        <v>-6.32</v>
      </c>
      <c r="T168" s="73">
        <v>-6.37</v>
      </c>
      <c r="U168" s="73">
        <v>-7.39</v>
      </c>
      <c r="V168" s="73">
        <v>-7.6</v>
      </c>
      <c r="W168" s="73">
        <v>-7.7</v>
      </c>
      <c r="X168" s="73">
        <v>-7.77</v>
      </c>
      <c r="Y168" s="73">
        <v>-7.47</v>
      </c>
      <c r="Z168" s="73">
        <v>-8.8800000000000008</v>
      </c>
      <c r="AA168" s="73">
        <v>-9.31</v>
      </c>
      <c r="AB168" s="73">
        <v>-9.34</v>
      </c>
      <c r="AC168" s="73">
        <v>-9.36</v>
      </c>
      <c r="AD168" s="73">
        <v>-8.99</v>
      </c>
      <c r="AE168" s="73">
        <v>-9.0299999999999994</v>
      </c>
      <c r="AF168" s="73">
        <v>-7.88</v>
      </c>
      <c r="AG168" s="73">
        <v>-8.34</v>
      </c>
      <c r="AH168" s="73">
        <v>-10.43</v>
      </c>
      <c r="AI168" s="73">
        <v>-10.5</v>
      </c>
      <c r="AJ168" s="73">
        <v>-10.28</v>
      </c>
      <c r="AK168" s="73">
        <v>-10.53</v>
      </c>
      <c r="AL168" s="73">
        <v>-10.42</v>
      </c>
      <c r="AM168" s="73">
        <v>-11.45</v>
      </c>
      <c r="AN168" s="73">
        <v>-11.51</v>
      </c>
      <c r="AO168" s="73">
        <v>-11.88</v>
      </c>
      <c r="AP168" s="73">
        <v>-11.47</v>
      </c>
      <c r="AQ168" s="73">
        <v>-11.58</v>
      </c>
    </row>
    <row r="169" spans="1:43" ht="17.649999999999999" thickBot="1" x14ac:dyDescent="0.5">
      <c r="A169" t="s">
        <v>8</v>
      </c>
      <c r="C169" s="56" t="s">
        <v>84</v>
      </c>
      <c r="E169" s="58">
        <v>11.79</v>
      </c>
      <c r="F169" s="58">
        <v>12.26</v>
      </c>
      <c r="G169" s="58">
        <v>12.56</v>
      </c>
      <c r="H169" s="58">
        <v>12.77</v>
      </c>
      <c r="I169" s="58">
        <v>12.49</v>
      </c>
      <c r="J169" s="58">
        <v>12.97</v>
      </c>
      <c r="K169" s="58">
        <v>13.47</v>
      </c>
      <c r="L169" s="58">
        <v>13.94</v>
      </c>
      <c r="M169" s="58">
        <v>13.72</v>
      </c>
      <c r="N169" s="58">
        <v>14.67</v>
      </c>
      <c r="O169" s="58">
        <v>15.47</v>
      </c>
      <c r="P169" s="58">
        <v>15.97</v>
      </c>
      <c r="Q169" s="58">
        <v>15.96</v>
      </c>
      <c r="R169" s="58">
        <v>16.88</v>
      </c>
      <c r="S169" s="58">
        <v>18.04</v>
      </c>
      <c r="T169" s="58">
        <v>19.489999999999998</v>
      </c>
      <c r="U169" s="58">
        <v>17.71</v>
      </c>
      <c r="V169" s="58">
        <v>19.89</v>
      </c>
      <c r="W169" s="58">
        <v>21.98</v>
      </c>
      <c r="X169" s="58">
        <v>23.31</v>
      </c>
      <c r="Y169" s="58">
        <v>22.54</v>
      </c>
      <c r="Z169" s="58">
        <v>23.68</v>
      </c>
      <c r="AA169" s="58">
        <v>27.63</v>
      </c>
      <c r="AB169" s="58">
        <v>30.04</v>
      </c>
      <c r="AC169" s="58">
        <v>28.27</v>
      </c>
      <c r="AD169" s="58">
        <v>29.64</v>
      </c>
      <c r="AE169" s="58">
        <v>31.07</v>
      </c>
      <c r="AF169" s="58">
        <v>30.88</v>
      </c>
      <c r="AG169" s="58">
        <v>30.35</v>
      </c>
      <c r="AH169" s="58">
        <v>28.31</v>
      </c>
      <c r="AI169" s="58">
        <v>25.92</v>
      </c>
      <c r="AJ169" s="58">
        <v>24.41</v>
      </c>
      <c r="AK169" s="58">
        <v>26.32</v>
      </c>
      <c r="AL169" s="58">
        <v>27.97</v>
      </c>
      <c r="AM169" s="58">
        <v>27.71</v>
      </c>
      <c r="AN169" s="58">
        <v>28.89</v>
      </c>
      <c r="AO169" s="58">
        <v>33.799999999999997</v>
      </c>
      <c r="AP169" s="58">
        <v>37.24</v>
      </c>
      <c r="AQ169" s="58">
        <v>39.85</v>
      </c>
    </row>
    <row r="170" spans="1:43" ht="17.649999999999999" thickBot="1" x14ac:dyDescent="0.5">
      <c r="A170" t="s">
        <v>8</v>
      </c>
      <c r="C170" s="77" t="s">
        <v>164</v>
      </c>
      <c r="E170" s="78">
        <v>6916</v>
      </c>
      <c r="F170" s="78">
        <v>7202</v>
      </c>
      <c r="G170" s="78">
        <v>6361</v>
      </c>
      <c r="H170" s="78">
        <v>6505</v>
      </c>
      <c r="I170" s="78">
        <v>6347</v>
      </c>
      <c r="J170" s="78">
        <v>6633</v>
      </c>
      <c r="K170" s="78">
        <v>6922</v>
      </c>
      <c r="L170" s="78">
        <v>7197</v>
      </c>
      <c r="M170" s="78">
        <v>7075</v>
      </c>
      <c r="N170" s="78">
        <v>7656</v>
      </c>
      <c r="O170" s="78">
        <v>8137</v>
      </c>
      <c r="P170" s="78">
        <v>8452</v>
      </c>
      <c r="Q170" s="78">
        <v>8466</v>
      </c>
      <c r="R170" s="78">
        <v>9028</v>
      </c>
      <c r="S170" s="78">
        <v>9724</v>
      </c>
      <c r="T170" s="78">
        <v>10600</v>
      </c>
      <c r="U170" s="78">
        <v>9581</v>
      </c>
      <c r="V170" s="78">
        <v>10887</v>
      </c>
      <c r="W170" s="78">
        <v>12126</v>
      </c>
      <c r="X170" s="78">
        <v>12934</v>
      </c>
      <c r="Y170" s="78">
        <v>12498</v>
      </c>
      <c r="Z170" s="78">
        <v>13191</v>
      </c>
      <c r="AA170" s="78">
        <v>15524</v>
      </c>
      <c r="AB170" s="78">
        <v>16955</v>
      </c>
      <c r="AC170" s="78">
        <v>15921</v>
      </c>
      <c r="AD170" s="78">
        <v>16733</v>
      </c>
      <c r="AE170" s="78">
        <v>17583</v>
      </c>
      <c r="AF170" s="78">
        <v>17480</v>
      </c>
      <c r="AG170" s="78">
        <v>17168</v>
      </c>
      <c r="AH170" s="78">
        <v>16002</v>
      </c>
      <c r="AI170" s="78">
        <v>14834</v>
      </c>
      <c r="AJ170" s="78">
        <v>13963</v>
      </c>
      <c r="AK170" s="78">
        <v>15169</v>
      </c>
      <c r="AL170" s="78">
        <v>16066</v>
      </c>
      <c r="AM170" s="78">
        <v>15912</v>
      </c>
      <c r="AN170" s="78">
        <v>16599</v>
      </c>
      <c r="AO170" s="78">
        <v>19555</v>
      </c>
      <c r="AP170" s="78">
        <v>21811</v>
      </c>
      <c r="AQ170" s="78">
        <v>23340</v>
      </c>
    </row>
    <row r="171" spans="1:43" ht="17.649999999999999" thickBot="1" x14ac:dyDescent="0.5">
      <c r="A171" t="s">
        <v>8</v>
      </c>
      <c r="C171" s="56" t="s">
        <v>165</v>
      </c>
      <c r="E171" s="73">
        <v>11.77</v>
      </c>
      <c r="F171" s="73">
        <v>12.26</v>
      </c>
      <c r="G171" s="73">
        <v>10.86</v>
      </c>
      <c r="H171" s="73">
        <v>11.13</v>
      </c>
      <c r="I171" s="73">
        <v>10.88</v>
      </c>
      <c r="J171" s="73">
        <v>11.38</v>
      </c>
      <c r="K171" s="73">
        <v>11.9</v>
      </c>
      <c r="L171" s="73">
        <v>12.39</v>
      </c>
      <c r="M171" s="73">
        <v>12.2</v>
      </c>
      <c r="N171" s="73">
        <v>13.18</v>
      </c>
      <c r="O171" s="73">
        <v>14</v>
      </c>
      <c r="P171" s="73">
        <v>14.53</v>
      </c>
      <c r="Q171" s="73">
        <v>14.55</v>
      </c>
      <c r="R171" s="73">
        <v>15.5</v>
      </c>
      <c r="S171" s="73">
        <v>16.690000000000001</v>
      </c>
      <c r="T171" s="73">
        <v>18.18</v>
      </c>
      <c r="U171" s="73">
        <v>16.43</v>
      </c>
      <c r="V171" s="73">
        <v>18.64</v>
      </c>
      <c r="W171" s="73">
        <v>20.76</v>
      </c>
      <c r="X171" s="73">
        <v>22.12</v>
      </c>
      <c r="Y171" s="73">
        <v>21.38</v>
      </c>
      <c r="Z171" s="73">
        <v>22.54</v>
      </c>
      <c r="AA171" s="73">
        <v>26.52</v>
      </c>
      <c r="AB171" s="73">
        <v>28.95</v>
      </c>
      <c r="AC171" s="73">
        <v>27.21</v>
      </c>
      <c r="AD171" s="73">
        <v>28.6</v>
      </c>
      <c r="AE171" s="73">
        <v>30.05</v>
      </c>
      <c r="AF171" s="73">
        <v>29.88</v>
      </c>
      <c r="AG171" s="73">
        <v>29.38</v>
      </c>
      <c r="AH171" s="73">
        <v>27.36</v>
      </c>
      <c r="AI171" s="73">
        <v>25.36</v>
      </c>
      <c r="AJ171" s="73">
        <v>23.86</v>
      </c>
      <c r="AK171" s="73">
        <v>25.93</v>
      </c>
      <c r="AL171" s="73">
        <v>27.45</v>
      </c>
      <c r="AM171" s="73">
        <v>27.18</v>
      </c>
      <c r="AN171" s="73">
        <v>28.37</v>
      </c>
      <c r="AO171" s="73">
        <v>33.409999999999997</v>
      </c>
      <c r="AP171" s="73">
        <v>37.24</v>
      </c>
      <c r="AQ171" s="73">
        <v>39.85</v>
      </c>
    </row>
    <row r="172" spans="1:43" ht="17.25" x14ac:dyDescent="0.45">
      <c r="A172" t="s">
        <v>8</v>
      </c>
      <c r="C172" s="30" t="s">
        <v>173</v>
      </c>
      <c r="E172" s="44">
        <v>576.29999999999995</v>
      </c>
      <c r="F172" s="44">
        <v>475.7</v>
      </c>
      <c r="G172" s="44">
        <v>560.20000000000005</v>
      </c>
      <c r="H172" s="44">
        <v>464.4</v>
      </c>
      <c r="I172" s="44">
        <v>548.20000000000005</v>
      </c>
      <c r="J172" s="44">
        <v>421.6</v>
      </c>
      <c r="K172" s="44">
        <v>320</v>
      </c>
      <c r="L172" s="44">
        <v>293.8</v>
      </c>
      <c r="M172" s="44">
        <v>574.6</v>
      </c>
      <c r="N172" s="44">
        <v>678.1</v>
      </c>
      <c r="O172" s="44">
        <v>598</v>
      </c>
      <c r="P172" s="44">
        <v>288.8</v>
      </c>
      <c r="Q172" s="44">
        <v>728.1</v>
      </c>
      <c r="R172" s="44">
        <v>947.6</v>
      </c>
      <c r="S172" s="44">
        <v>921.8</v>
      </c>
      <c r="T172" s="43">
        <v>1173</v>
      </c>
      <c r="U172" s="44">
        <v>288.2</v>
      </c>
      <c r="V172" s="43">
        <v>1615</v>
      </c>
      <c r="W172" s="43">
        <v>1291</v>
      </c>
      <c r="X172" s="43">
        <v>1058</v>
      </c>
      <c r="Y172" s="43">
        <v>1386</v>
      </c>
      <c r="Z172" s="44">
        <v>922.7</v>
      </c>
      <c r="AA172" s="43">
        <v>2325</v>
      </c>
      <c r="AB172" s="43">
        <v>1980</v>
      </c>
      <c r="AC172" s="43">
        <v>2162</v>
      </c>
      <c r="AD172" s="43">
        <v>1924</v>
      </c>
      <c r="AE172" s="43">
        <v>1056</v>
      </c>
      <c r="AF172" s="44">
        <v>193.2</v>
      </c>
      <c r="AG172" s="43">
        <v>1256</v>
      </c>
      <c r="AH172" s="44">
        <v>444.5</v>
      </c>
      <c r="AI172" s="44">
        <v>-348.1</v>
      </c>
      <c r="AJ172" s="44">
        <v>205.6</v>
      </c>
      <c r="AK172" s="43">
        <v>1088</v>
      </c>
      <c r="AL172" s="44">
        <v>617.70000000000005</v>
      </c>
      <c r="AM172" s="44">
        <v>501.4</v>
      </c>
      <c r="AN172" s="43">
        <v>1480</v>
      </c>
      <c r="AO172" s="43">
        <v>2573</v>
      </c>
      <c r="AP172" s="43">
        <v>3010</v>
      </c>
      <c r="AQ172" s="43">
        <v>1930</v>
      </c>
    </row>
    <row r="173" spans="1:43" ht="15" x14ac:dyDescent="0.45">
      <c r="A173" t="s">
        <v>8</v>
      </c>
      <c r="C173" s="30" t="s">
        <v>170</v>
      </c>
      <c r="E173" s="47" cm="1">
        <f t="array" ref="E173">_xlfn.XLOOKUP("WORKING CAPITAL"&amp;E$178,$C:$C&amp;$A:$A,E:E)/_xlfn.XLOOKUP("Total Assets"&amp;E$178,$C:$C&amp;$A:$A,E:E)</f>
        <v>7.8257328990228026E-2</v>
      </c>
      <c r="F173" s="48">
        <v>9.2455637811093339E-2</v>
      </c>
      <c r="G173" s="48">
        <v>0.1006006006006006</v>
      </c>
      <c r="H173" s="48">
        <v>9.9478870886921658E-2</v>
      </c>
      <c r="I173" s="48">
        <v>8.3812334417653164E-2</v>
      </c>
      <c r="J173" s="48">
        <v>0.10105136384349976</v>
      </c>
      <c r="K173" s="48">
        <v>9.7743913886976633E-2</v>
      </c>
      <c r="L173" s="48">
        <v>9.9170161506201476E-2</v>
      </c>
      <c r="M173" s="48">
        <v>8.3947588847672588E-2</v>
      </c>
      <c r="N173" s="48">
        <v>9.6119042831288956E-2</v>
      </c>
      <c r="O173" s="48">
        <v>9.37230853093486E-2</v>
      </c>
      <c r="P173" s="48">
        <v>9.9321912002671264E-2</v>
      </c>
      <c r="Q173" s="48">
        <v>8.5928012196067299E-2</v>
      </c>
      <c r="R173" s="48">
        <v>0.10257191938254583</v>
      </c>
      <c r="S173" s="48">
        <v>9.6326445899824725E-2</v>
      </c>
      <c r="T173" s="48">
        <v>9.8869225364482685E-2</v>
      </c>
      <c r="U173" s="48">
        <v>6.4901771336553948E-2</v>
      </c>
      <c r="V173" s="48">
        <v>9.489866939611051E-2</v>
      </c>
      <c r="W173" s="48">
        <v>8.8258904216351033E-2</v>
      </c>
      <c r="X173" s="48">
        <v>8.8116575322174498E-2</v>
      </c>
      <c r="Y173" s="48">
        <v>7.0219081786891499E-2</v>
      </c>
      <c r="Z173" s="48">
        <v>9.0951746201013053E-2</v>
      </c>
      <c r="AA173" s="48">
        <v>7.2189677810322192E-2</v>
      </c>
      <c r="AB173" s="48">
        <v>9.3048289898395628E-2</v>
      </c>
      <c r="AC173" s="48">
        <v>4.2165122156697571E-2</v>
      </c>
      <c r="AD173" s="48">
        <v>8.5213948297739012E-2</v>
      </c>
      <c r="AE173" s="48">
        <v>8.0208810724106336E-2</v>
      </c>
      <c r="AF173" s="48">
        <v>9.2972816657027196E-2</v>
      </c>
      <c r="AG173" s="48">
        <v>9.0332058707754598E-2</v>
      </c>
      <c r="AH173" s="48">
        <v>8.7799269579331776E-2</v>
      </c>
      <c r="AI173" s="48">
        <v>9.6851773272923894E-2</v>
      </c>
      <c r="AJ173" s="48">
        <v>0.1005402256236428</v>
      </c>
      <c r="AK173" s="48">
        <v>9.6404955939839665E-2</v>
      </c>
      <c r="AL173" s="48">
        <v>0.10829529767308817</v>
      </c>
      <c r="AM173" s="48">
        <v>0.10324793537886551</v>
      </c>
      <c r="AN173" s="48">
        <v>9.4683198486918141E-2</v>
      </c>
      <c r="AO173" s="48">
        <v>8.581254016754801E-2</v>
      </c>
      <c r="AP173" s="48">
        <v>9.9329636240013605E-2</v>
      </c>
      <c r="AQ173" s="48">
        <v>0.10511374664174152</v>
      </c>
    </row>
    <row r="174" spans="1:43" ht="15" x14ac:dyDescent="0.45">
      <c r="A174" t="s">
        <v>8</v>
      </c>
      <c r="C174" s="30" t="s">
        <v>171</v>
      </c>
      <c r="E174" s="47" cm="1">
        <f t="array" ref="E174">_xlfn.XLOOKUP("Retained Earnings"&amp;E$178,$C:$C&amp;$A:$A,E:E)/_xlfn.XLOOKUP("Total Assets"&amp;E$178,$C:$C&amp;$A:$A,E:E)</f>
        <v>0.16026834186443306</v>
      </c>
      <c r="F174" s="48">
        <v>0.16253115583497638</v>
      </c>
      <c r="G174" s="48">
        <v>0.16021703521703523</v>
      </c>
      <c r="H174" s="48">
        <v>0.16405545348254552</v>
      </c>
      <c r="I174" s="48">
        <v>0.15718166269827963</v>
      </c>
      <c r="J174" s="48">
        <v>0.15877872534340212</v>
      </c>
      <c r="K174" s="48">
        <v>0.1574253707991739</v>
      </c>
      <c r="L174" s="48">
        <v>0.15415960262930906</v>
      </c>
      <c r="M174" s="48">
        <v>0.15376331219337083</v>
      </c>
      <c r="N174" s="48">
        <v>0.15923127746976531</v>
      </c>
      <c r="O174" s="48">
        <v>0.16105205778141182</v>
      </c>
      <c r="P174" s="48">
        <v>0.15711607119923973</v>
      </c>
      <c r="Q174" s="48">
        <v>0.15586160564326504</v>
      </c>
      <c r="R174" s="48">
        <v>0.19399482228835499</v>
      </c>
      <c r="S174" s="48">
        <v>0.20108846047412601</v>
      </c>
      <c r="T174" s="48">
        <v>0.21082908835411909</v>
      </c>
      <c r="U174" s="48">
        <v>0.18007514761137949</v>
      </c>
      <c r="V174" s="48">
        <v>0.19156601842374615</v>
      </c>
      <c r="W174" s="48">
        <v>0.20021822149481724</v>
      </c>
      <c r="X174" s="48">
        <v>0.20358095097022663</v>
      </c>
      <c r="Y174" s="48">
        <v>0.19449654896104607</v>
      </c>
      <c r="Z174" s="48">
        <v>0.20023104949791168</v>
      </c>
      <c r="AA174" s="48">
        <v>0.21886678113321886</v>
      </c>
      <c r="AB174" s="48">
        <v>0.22941279356346694</v>
      </c>
      <c r="AC174" s="48">
        <v>0.20835283472183219</v>
      </c>
      <c r="AD174" s="48">
        <v>0.22442022227997493</v>
      </c>
      <c r="AE174" s="48">
        <v>0.22056885884509625</v>
      </c>
      <c r="AF174" s="48">
        <v>0.2119309262166405</v>
      </c>
      <c r="AG174" s="48">
        <v>0.21565540122588989</v>
      </c>
      <c r="AH174" s="48">
        <v>0.21060462599756527</v>
      </c>
      <c r="AI174" s="48">
        <v>0.20488112022119714</v>
      </c>
      <c r="AJ174" s="48">
        <v>0.19845347174408134</v>
      </c>
      <c r="AK174" s="48">
        <v>0.2083217385542967</v>
      </c>
      <c r="AL174" s="48">
        <v>0.19998258858059623</v>
      </c>
      <c r="AM174" s="48">
        <v>0.19711857254807402</v>
      </c>
      <c r="AN174" s="48">
        <v>0.20292342358119389</v>
      </c>
      <c r="AO174" s="48">
        <v>0.21198317754901849</v>
      </c>
      <c r="AP174" s="48">
        <v>0.22332355940846507</v>
      </c>
      <c r="AQ174" s="48">
        <v>0.22892341638319388</v>
      </c>
    </row>
    <row r="175" spans="1:43" ht="15" x14ac:dyDescent="0.45">
      <c r="A175" t="s">
        <v>8</v>
      </c>
      <c r="C175" s="30" t="s">
        <v>172</v>
      </c>
      <c r="E175" s="47" cm="1">
        <f t="array" ref="E175">_xlfn.XLOOKUP("ebit"&amp;E$178,$C:$C&amp;$A:$A,E:E)/_xlfn.XLOOKUP("Total Assets"&amp;E$178,$C:$C&amp;$A:$A,E:E)</f>
        <v>2.2347603536528617E-2</v>
      </c>
      <c r="F175" s="48">
        <v>1.7696514266582343E-2</v>
      </c>
      <c r="G175" s="48">
        <v>1.9116844116844119E-2</v>
      </c>
      <c r="H175" s="48">
        <v>1.5513612827793552E-2</v>
      </c>
      <c r="I175" s="48">
        <v>1.838425165163151E-2</v>
      </c>
      <c r="J175" s="48">
        <v>1.3723064904628606E-2</v>
      </c>
      <c r="K175" s="48">
        <v>1.0013142249202078E-2</v>
      </c>
      <c r="L175" s="48">
        <v>8.7385860027958725E-3</v>
      </c>
      <c r="M175" s="48">
        <v>1.7189182721072154E-2</v>
      </c>
      <c r="N175" s="48">
        <v>1.9479474878630318E-2</v>
      </c>
      <c r="O175" s="48">
        <v>1.6298718997001908E-2</v>
      </c>
      <c r="P175" s="48">
        <v>7.4178717283538385E-3</v>
      </c>
      <c r="Q175" s="48">
        <v>1.8813467352264801E-2</v>
      </c>
      <c r="R175" s="48">
        <v>2.2927100723427934E-2</v>
      </c>
      <c r="S175" s="48">
        <v>2.1257264090028594E-2</v>
      </c>
      <c r="T175" s="48">
        <v>2.5755313542947481E-2</v>
      </c>
      <c r="U175" s="48">
        <v>6.1878690284487385E-3</v>
      </c>
      <c r="V175" s="48">
        <v>3.3060388945752306E-2</v>
      </c>
      <c r="W175" s="48">
        <v>2.5153924090094301E-2</v>
      </c>
      <c r="X175" s="48">
        <v>1.9589690416234633E-2</v>
      </c>
      <c r="Y175" s="48">
        <v>2.524084427528182E-2</v>
      </c>
      <c r="Z175" s="48">
        <v>1.639918244023816E-2</v>
      </c>
      <c r="AA175" s="48">
        <v>3.9137460862539136E-2</v>
      </c>
      <c r="AB175" s="48">
        <v>3.1483042088693139E-2</v>
      </c>
      <c r="AC175" s="48">
        <v>3.3729601547630189E-2</v>
      </c>
      <c r="AD175" s="48">
        <v>2.9413113601271919E-2</v>
      </c>
      <c r="AE175" s="48">
        <v>1.5123739688359304E-2</v>
      </c>
      <c r="AF175" s="48">
        <v>2.6604973973395024E-3</v>
      </c>
      <c r="AG175" s="48">
        <v>1.7657313164258E-2</v>
      </c>
      <c r="AH175" s="48">
        <v>6.0124442039767344E-3</v>
      </c>
      <c r="AI175" s="48">
        <v>-4.7647727117182473E-3</v>
      </c>
      <c r="AJ175" s="48">
        <v>2.7223134367883057E-3</v>
      </c>
      <c r="AK175" s="48">
        <v>1.4417279533558603E-2</v>
      </c>
      <c r="AL175" s="48">
        <v>7.6821669755120833E-3</v>
      </c>
      <c r="AM175" s="48">
        <v>6.0449695581409361E-3</v>
      </c>
      <c r="AN175" s="48">
        <v>1.7279021166800929E-2</v>
      </c>
      <c r="AO175" s="48">
        <v>2.9010835372247464E-2</v>
      </c>
      <c r="AP175" s="48">
        <v>3.1977732449430564E-2</v>
      </c>
      <c r="AQ175" s="48">
        <v>1.9715403552858734E-2</v>
      </c>
    </row>
    <row r="176" spans="1:43" ht="15" x14ac:dyDescent="0.45">
      <c r="A176" t="s">
        <v>8</v>
      </c>
      <c r="C176" s="30" t="s">
        <v>174</v>
      </c>
      <c r="E176" s="47" cm="1">
        <f t="array" ref="E176">_xlfn.XLOOKUP("Shareholders' Equity"&amp;E$178,$C:$C&amp;$A:$A,E:E)/_xlfn.XLOOKUP("Total Liabilities"&amp;E$178,$C:$C&amp;$A:$A,E:E)</f>
        <v>0.36741078530144761</v>
      </c>
      <c r="F176" s="48">
        <v>0.36597388078662535</v>
      </c>
      <c r="G176" s="48">
        <v>0.36227976384175536</v>
      </c>
      <c r="H176" s="48">
        <v>0.35882886972310485</v>
      </c>
      <c r="I176" s="48">
        <v>0.3514162701110356</v>
      </c>
      <c r="J176" s="48">
        <v>0.3537058253282806</v>
      </c>
      <c r="K176" s="48">
        <v>0.35094690564761583</v>
      </c>
      <c r="L176" s="48">
        <v>0.34194140656182648</v>
      </c>
      <c r="M176" s="48">
        <v>0.33781566414535558</v>
      </c>
      <c r="N176" s="48">
        <v>0.34959097429535146</v>
      </c>
      <c r="O176" s="48">
        <v>0.34904585064529176</v>
      </c>
      <c r="P176" s="48">
        <v>0.33583805112369186</v>
      </c>
      <c r="Q176" s="48">
        <v>0.33856742641718257</v>
      </c>
      <c r="R176" s="48">
        <v>0.35538138650226275</v>
      </c>
      <c r="S176" s="48">
        <v>0.34901228806968426</v>
      </c>
      <c r="T176" s="48">
        <v>0.36082227799689254</v>
      </c>
      <c r="U176" s="48">
        <v>0.31053209150510708</v>
      </c>
      <c r="V176" s="48">
        <v>0.33769647844898404</v>
      </c>
      <c r="W176" s="48">
        <v>0.35874831228655391</v>
      </c>
      <c r="X176" s="48">
        <v>0.3617064192426</v>
      </c>
      <c r="Y176" s="48">
        <v>0.33890080951916512</v>
      </c>
      <c r="Z176" s="48">
        <v>0.34966896948762233</v>
      </c>
      <c r="AA176" s="48">
        <v>0.39009266192437292</v>
      </c>
      <c r="AB176" s="48">
        <v>0.40369163467547542</v>
      </c>
      <c r="AC176" s="48">
        <v>0.36206969825754354</v>
      </c>
      <c r="AD176" s="48">
        <v>0.37490804380267778</v>
      </c>
      <c r="AE176" s="48">
        <v>0.36512932804160392</v>
      </c>
      <c r="AF176" s="48">
        <v>0.34328523862375138</v>
      </c>
      <c r="AG176" s="48">
        <v>0.34464376854879869</v>
      </c>
      <c r="AH176" s="48">
        <v>0.29978198952143181</v>
      </c>
      <c r="AI176" s="48">
        <v>0.27267659611532097</v>
      </c>
      <c r="AJ176" s="48">
        <v>0.2432343451636268</v>
      </c>
      <c r="AK176" s="48">
        <v>0.26674388155906942</v>
      </c>
      <c r="AL176" s="48">
        <v>0.26547474779269425</v>
      </c>
      <c r="AM176" s="48">
        <v>0.25230244285412323</v>
      </c>
      <c r="AN176" s="48">
        <v>0.25484565685570709</v>
      </c>
      <c r="AO176" s="48">
        <v>0.2963867044756921</v>
      </c>
      <c r="AP176" s="48">
        <v>0.30160266603979702</v>
      </c>
      <c r="AQ176" s="48">
        <v>0.31306587260070018</v>
      </c>
    </row>
    <row r="177" spans="1:43" ht="15" x14ac:dyDescent="0.45">
      <c r="A177" t="s">
        <v>8</v>
      </c>
      <c r="C177" s="30" t="s">
        <v>175</v>
      </c>
      <c r="E177" s="49">
        <f>(E173*$B$63)+(E174*$B$64)+(E175*$B$65)+(E176*$B$66)</f>
        <v>1.5718000929859399</v>
      </c>
      <c r="F177" s="50">
        <v>1.6395537027601852</v>
      </c>
      <c r="G177" s="50">
        <v>1.6911064192465102</v>
      </c>
      <c r="H177" s="50">
        <v>1.668423962783337</v>
      </c>
      <c r="I177" s="50">
        <v>1.5547503888917473</v>
      </c>
      <c r="J177" s="50">
        <v>1.6441257041866482</v>
      </c>
      <c r="K177" s="50">
        <v>1.5901893507485083</v>
      </c>
      <c r="L177" s="50">
        <v>1.5708783388809351</v>
      </c>
      <c r="M177" s="50">
        <v>1.5221823358293494</v>
      </c>
      <c r="N177" s="50">
        <v>1.6476074797192051</v>
      </c>
      <c r="O177" s="50">
        <v>1.6158786828341385</v>
      </c>
      <c r="P177" s="50">
        <v>1.5662281865414591</v>
      </c>
      <c r="Q177" s="50">
        <v>1.5537188927485066</v>
      </c>
      <c r="R177" s="50">
        <v>1.8325154844983496</v>
      </c>
      <c r="S177" s="50">
        <v>1.7967615834066617</v>
      </c>
      <c r="T177" s="50">
        <v>1.8878240453307789</v>
      </c>
      <c r="U177" s="50">
        <v>1.3804417771324289</v>
      </c>
      <c r="V177" s="50">
        <v>1.823787607386786</v>
      </c>
      <c r="W177" s="50">
        <v>1.7774099115186823</v>
      </c>
      <c r="X177" s="50">
        <v>1.7531530940782303</v>
      </c>
      <c r="Y177" s="50">
        <v>1.6201602496600354</v>
      </c>
      <c r="Z177" s="50">
        <v>1.7267516004022414</v>
      </c>
      <c r="AA177" s="50">
        <v>1.8596710249468615</v>
      </c>
      <c r="AB177" s="50">
        <v>1.9937247479956444</v>
      </c>
      <c r="AC177" s="50">
        <v>1.5626695481116044</v>
      </c>
      <c r="AD177" s="50">
        <v>1.8819229948592451</v>
      </c>
      <c r="AE177" s="50">
        <v>1.7302416033346097</v>
      </c>
      <c r="AF177" s="50">
        <v>1.679124539801407</v>
      </c>
      <c r="AG177" s="50">
        <v>1.7761480145593236</v>
      </c>
      <c r="AH177" s="50">
        <v>1.617709003240706</v>
      </c>
      <c r="AI177" s="50">
        <v>1.557551237889824</v>
      </c>
      <c r="AJ177" s="50">
        <v>1.5801922066938274</v>
      </c>
      <c r="AK177" s="50">
        <v>1.6885105727548921</v>
      </c>
      <c r="AL177" s="50">
        <v>1.6927330387659723</v>
      </c>
      <c r="AM177" s="50">
        <v>1.6254527630196154</v>
      </c>
      <c r="AN177" s="50">
        <v>1.6663551048882699</v>
      </c>
      <c r="AO177" s="50">
        <v>1.7601542757098947</v>
      </c>
      <c r="AP177" s="50">
        <v>1.9112103788080457</v>
      </c>
      <c r="AQ177" s="50">
        <v>1.8970431934849823</v>
      </c>
    </row>
    <row r="178" spans="1:43" x14ac:dyDescent="0.45">
      <c r="A178" s="5" t="s">
        <v>8</v>
      </c>
      <c r="B178" s="5" t="s">
        <v>8</v>
      </c>
      <c r="C178" s="5" t="s">
        <v>8</v>
      </c>
      <c r="D178" s="5" t="s">
        <v>8</v>
      </c>
      <c r="E178" s="5" t="s">
        <v>8</v>
      </c>
      <c r="F178" s="5" t="s">
        <v>8</v>
      </c>
      <c r="G178" s="5" t="s">
        <v>8</v>
      </c>
      <c r="H178" s="5" t="s">
        <v>8</v>
      </c>
      <c r="I178" s="5" t="s">
        <v>8</v>
      </c>
      <c r="J178" s="5" t="s">
        <v>8</v>
      </c>
      <c r="K178" s="5" t="s">
        <v>8</v>
      </c>
      <c r="L178" s="5" t="s">
        <v>8</v>
      </c>
      <c r="M178" s="5" t="s">
        <v>8</v>
      </c>
      <c r="N178" s="5" t="s">
        <v>8</v>
      </c>
      <c r="O178" s="5" t="s">
        <v>8</v>
      </c>
      <c r="P178" s="5" t="s">
        <v>8</v>
      </c>
      <c r="Q178" s="5" t="s">
        <v>8</v>
      </c>
      <c r="R178" s="5" t="s">
        <v>8</v>
      </c>
      <c r="S178" s="5" t="s">
        <v>8</v>
      </c>
      <c r="T178" s="5" t="s">
        <v>8</v>
      </c>
      <c r="U178" s="5" t="s">
        <v>8</v>
      </c>
      <c r="V178" s="5" t="s">
        <v>8</v>
      </c>
      <c r="W178" s="5" t="s">
        <v>8</v>
      </c>
      <c r="X178" s="5" t="s">
        <v>8</v>
      </c>
      <c r="Y178" s="5" t="s">
        <v>8</v>
      </c>
      <c r="Z178" s="5" t="s">
        <v>8</v>
      </c>
      <c r="AA178" s="5" t="s">
        <v>8</v>
      </c>
      <c r="AB178" s="5" t="s">
        <v>8</v>
      </c>
      <c r="AC178" s="5" t="s">
        <v>8</v>
      </c>
      <c r="AD178" s="5" t="s">
        <v>8</v>
      </c>
      <c r="AE178" s="5" t="s">
        <v>8</v>
      </c>
      <c r="AF178" s="5" t="s">
        <v>8</v>
      </c>
      <c r="AG178" s="5" t="s">
        <v>8</v>
      </c>
      <c r="AH178" s="5" t="s">
        <v>8</v>
      </c>
      <c r="AI178" s="5" t="s">
        <v>8</v>
      </c>
      <c r="AJ178" s="5" t="s">
        <v>8</v>
      </c>
      <c r="AK178" s="5" t="s">
        <v>8</v>
      </c>
      <c r="AL178" s="5" t="s">
        <v>8</v>
      </c>
      <c r="AM178" s="5" t="s">
        <v>8</v>
      </c>
      <c r="AN178" s="5" t="s">
        <v>8</v>
      </c>
      <c r="AO178" s="5" t="s">
        <v>8</v>
      </c>
      <c r="AP178" s="5" t="s">
        <v>8</v>
      </c>
      <c r="AQ178" s="5" t="s">
        <v>8</v>
      </c>
    </row>
    <row r="179" spans="1:43" ht="17.649999999999999" thickBot="1" x14ac:dyDescent="0.5">
      <c r="A179" t="s">
        <v>10</v>
      </c>
      <c r="C179" s="51" t="s">
        <v>95</v>
      </c>
      <c r="D179" s="52" t="s">
        <v>96</v>
      </c>
      <c r="E179" s="52" t="s">
        <v>97</v>
      </c>
      <c r="F179" s="52" t="s">
        <v>98</v>
      </c>
      <c r="G179" s="52" t="s">
        <v>99</v>
      </c>
      <c r="H179" s="52" t="s">
        <v>100</v>
      </c>
      <c r="I179" s="52" t="s">
        <v>101</v>
      </c>
      <c r="J179" s="52" t="s">
        <v>102</v>
      </c>
      <c r="K179" s="52" t="s">
        <v>103</v>
      </c>
      <c r="L179" s="52" t="s">
        <v>104</v>
      </c>
      <c r="M179" s="52" t="s">
        <v>105</v>
      </c>
      <c r="N179" s="52" t="s">
        <v>106</v>
      </c>
      <c r="O179" s="52" t="s">
        <v>107</v>
      </c>
      <c r="P179" s="52" t="s">
        <v>108</v>
      </c>
      <c r="Q179" s="52" t="s">
        <v>109</v>
      </c>
      <c r="R179" s="52" t="s">
        <v>110</v>
      </c>
      <c r="S179" s="52" t="s">
        <v>111</v>
      </c>
      <c r="T179" s="52" t="s">
        <v>112</v>
      </c>
      <c r="U179" s="52" t="s">
        <v>113</v>
      </c>
      <c r="V179" s="52" t="s">
        <v>114</v>
      </c>
      <c r="W179" s="52" t="s">
        <v>115</v>
      </c>
      <c r="X179" s="52" t="s">
        <v>116</v>
      </c>
      <c r="Y179" s="52" t="s">
        <v>117</v>
      </c>
      <c r="Z179" s="52" t="s">
        <v>118</v>
      </c>
      <c r="AA179" s="52" t="s">
        <v>119</v>
      </c>
      <c r="AB179" s="52" t="s">
        <v>120</v>
      </c>
      <c r="AC179" s="52" t="s">
        <v>121</v>
      </c>
      <c r="AD179" s="52" t="s">
        <v>122</v>
      </c>
      <c r="AE179" s="52" t="s">
        <v>123</v>
      </c>
      <c r="AF179" s="52" t="s">
        <v>124</v>
      </c>
      <c r="AG179" s="52" t="s">
        <v>125</v>
      </c>
      <c r="AH179" s="52" t="s">
        <v>126</v>
      </c>
      <c r="AI179" s="52" t="s">
        <v>127</v>
      </c>
      <c r="AJ179" s="52" t="s">
        <v>128</v>
      </c>
      <c r="AK179" s="52" t="s">
        <v>129</v>
      </c>
      <c r="AL179" s="52" t="s">
        <v>130</v>
      </c>
      <c r="AM179" s="52" t="s">
        <v>131</v>
      </c>
      <c r="AN179" s="52" t="s">
        <v>132</v>
      </c>
      <c r="AO179" s="52" t="s">
        <v>133</v>
      </c>
      <c r="AP179" s="52" t="s">
        <v>134</v>
      </c>
      <c r="AQ179" s="53" t="s">
        <v>135</v>
      </c>
    </row>
    <row r="180" spans="1:43" ht="17.649999999999999" thickBot="1" x14ac:dyDescent="0.5">
      <c r="A180" t="s">
        <v>10</v>
      </c>
      <c r="C180" s="51" t="s">
        <v>136</v>
      </c>
      <c r="D180" s="54">
        <v>41912</v>
      </c>
      <c r="E180" s="54">
        <v>42004</v>
      </c>
      <c r="F180" s="54">
        <v>42094</v>
      </c>
      <c r="G180" s="54">
        <v>42185</v>
      </c>
      <c r="H180" s="54">
        <v>42277</v>
      </c>
      <c r="I180" s="54">
        <v>42369</v>
      </c>
      <c r="J180" s="54">
        <v>42460</v>
      </c>
      <c r="K180" s="54">
        <v>42551</v>
      </c>
      <c r="L180" s="54">
        <v>42643</v>
      </c>
      <c r="M180" s="54">
        <v>42735</v>
      </c>
      <c r="N180" s="54">
        <v>42825</v>
      </c>
      <c r="O180" s="54">
        <v>42916</v>
      </c>
      <c r="P180" s="54">
        <v>43008</v>
      </c>
      <c r="Q180" s="54">
        <v>43100</v>
      </c>
      <c r="R180" s="54">
        <v>43190</v>
      </c>
      <c r="S180" s="54">
        <v>43281</v>
      </c>
      <c r="T180" s="54">
        <v>43373</v>
      </c>
      <c r="U180" s="54">
        <v>43465</v>
      </c>
      <c r="V180" s="54">
        <v>43555</v>
      </c>
      <c r="W180" s="54">
        <v>43646</v>
      </c>
      <c r="X180" s="54">
        <v>43738</v>
      </c>
      <c r="Y180" s="54">
        <v>43830</v>
      </c>
      <c r="Z180" s="54">
        <v>43921</v>
      </c>
      <c r="AA180" s="54">
        <v>44012</v>
      </c>
      <c r="AB180" s="54">
        <v>44104</v>
      </c>
      <c r="AC180" s="54">
        <v>44196</v>
      </c>
      <c r="AD180" s="54">
        <v>44286</v>
      </c>
      <c r="AE180" s="54">
        <v>44377</v>
      </c>
      <c r="AF180" s="54">
        <v>44469</v>
      </c>
      <c r="AG180" s="54">
        <v>44561</v>
      </c>
      <c r="AH180" s="54">
        <v>44651</v>
      </c>
      <c r="AI180" s="54">
        <v>44742</v>
      </c>
      <c r="AJ180" s="54">
        <v>44834</v>
      </c>
      <c r="AK180" s="54">
        <v>44926</v>
      </c>
      <c r="AL180" s="54">
        <v>45016</v>
      </c>
      <c r="AM180" s="54">
        <v>45107</v>
      </c>
      <c r="AN180" s="54">
        <v>45199</v>
      </c>
      <c r="AO180" s="54">
        <v>45291</v>
      </c>
      <c r="AP180" s="54">
        <v>45382</v>
      </c>
      <c r="AQ180" s="55">
        <v>45473</v>
      </c>
    </row>
    <row r="181" spans="1:43" ht="17.649999999999999" thickBot="1" x14ac:dyDescent="0.5">
      <c r="A181" t="s">
        <v>10</v>
      </c>
      <c r="C181" s="56" t="s">
        <v>181</v>
      </c>
      <c r="D181" s="57">
        <v>62287</v>
      </c>
      <c r="E181" s="57">
        <v>62414</v>
      </c>
      <c r="F181" s="57">
        <v>61378</v>
      </c>
      <c r="G181" s="57">
        <v>59905</v>
      </c>
      <c r="H181" s="57">
        <v>58232</v>
      </c>
      <c r="I181" s="57">
        <v>57923</v>
      </c>
      <c r="J181" s="57">
        <v>57267</v>
      </c>
      <c r="K181" s="57">
        <v>58105</v>
      </c>
      <c r="L181" s="57">
        <v>60282</v>
      </c>
      <c r="M181" s="57">
        <v>57815</v>
      </c>
      <c r="N181" s="57">
        <v>58612</v>
      </c>
      <c r="O181" s="57">
        <v>58633</v>
      </c>
      <c r="P181" s="57">
        <v>59367</v>
      </c>
      <c r="Q181" s="57">
        <v>58969</v>
      </c>
      <c r="R181" s="57">
        <v>56651</v>
      </c>
      <c r="S181" s="57">
        <v>56868</v>
      </c>
      <c r="T181" s="57">
        <v>57641</v>
      </c>
      <c r="U181" s="57">
        <v>57170</v>
      </c>
      <c r="V181" s="57">
        <v>58180</v>
      </c>
      <c r="W181" s="57">
        <v>58462</v>
      </c>
      <c r="X181" s="57">
        <v>59238</v>
      </c>
      <c r="Y181" s="57">
        <v>59044</v>
      </c>
      <c r="Z181" s="57">
        <v>59857</v>
      </c>
      <c r="AA181" s="57">
        <v>64448</v>
      </c>
      <c r="AB181" s="57">
        <v>66551</v>
      </c>
      <c r="AC181" s="57">
        <v>42565</v>
      </c>
      <c r="AD181" s="57">
        <v>40594</v>
      </c>
      <c r="AE181" s="57">
        <v>42825</v>
      </c>
      <c r="AF181" s="57">
        <v>39989</v>
      </c>
      <c r="AG181" s="57">
        <v>42136</v>
      </c>
      <c r="AH181" s="57">
        <v>40745</v>
      </c>
      <c r="AI181" s="57">
        <v>41282</v>
      </c>
      <c r="AJ181" s="57">
        <v>41715</v>
      </c>
      <c r="AK181" s="57">
        <v>42485</v>
      </c>
      <c r="AL181" s="57">
        <v>44103</v>
      </c>
      <c r="AM181" s="57">
        <v>45550</v>
      </c>
      <c r="AN181" s="57">
        <v>46771</v>
      </c>
      <c r="AO181" s="57">
        <v>48865</v>
      </c>
      <c r="AP181" s="57">
        <v>50777</v>
      </c>
      <c r="AQ181" s="59">
        <v>52576</v>
      </c>
    </row>
    <row r="182" spans="1:43" ht="17.649999999999999" thickBot="1" x14ac:dyDescent="0.5">
      <c r="A182" t="s">
        <v>10</v>
      </c>
      <c r="C182" s="56" t="s">
        <v>182</v>
      </c>
      <c r="D182" s="57">
        <v>8709</v>
      </c>
      <c r="E182" s="57">
        <v>8657</v>
      </c>
      <c r="F182" s="57">
        <v>8890</v>
      </c>
      <c r="G182" s="57">
        <v>8561</v>
      </c>
      <c r="H182" s="57">
        <v>9084</v>
      </c>
      <c r="I182" s="57">
        <v>9981</v>
      </c>
      <c r="J182" s="57">
        <v>10232</v>
      </c>
      <c r="K182" s="57">
        <v>10696</v>
      </c>
      <c r="L182" s="57">
        <v>10900</v>
      </c>
      <c r="M182" s="57">
        <v>11504</v>
      </c>
      <c r="N182" s="57">
        <v>11691</v>
      </c>
      <c r="O182" s="57">
        <v>12346</v>
      </c>
      <c r="P182" s="57">
        <v>13058</v>
      </c>
      <c r="Q182" s="57">
        <v>13384</v>
      </c>
      <c r="R182" s="57">
        <v>14443</v>
      </c>
      <c r="S182" s="57">
        <v>14590</v>
      </c>
      <c r="T182" s="57">
        <v>14589</v>
      </c>
      <c r="U182" s="57">
        <v>12541</v>
      </c>
      <c r="V182" s="57">
        <v>13317</v>
      </c>
      <c r="W182" s="57">
        <v>15746</v>
      </c>
      <c r="X182" s="57">
        <v>16217</v>
      </c>
      <c r="Y182" s="57">
        <v>16240</v>
      </c>
      <c r="Z182" s="57">
        <v>10788</v>
      </c>
      <c r="AA182" s="57">
        <v>11153</v>
      </c>
      <c r="AB182" s="57">
        <v>11627</v>
      </c>
      <c r="AC182" s="57">
        <v>7731</v>
      </c>
      <c r="AD182" s="57">
        <v>9521</v>
      </c>
      <c r="AE182" s="57">
        <v>10132</v>
      </c>
      <c r="AF182" s="57">
        <v>11385</v>
      </c>
      <c r="AG182" s="57">
        <v>15079</v>
      </c>
      <c r="AH182" s="57">
        <v>13292</v>
      </c>
      <c r="AI182" s="57">
        <v>12624</v>
      </c>
      <c r="AJ182" s="57">
        <v>12630</v>
      </c>
      <c r="AK182" s="57">
        <v>12681</v>
      </c>
      <c r="AL182" s="57">
        <v>8917</v>
      </c>
      <c r="AM182" s="57">
        <v>10440</v>
      </c>
      <c r="AN182" s="57">
        <v>10782</v>
      </c>
      <c r="AO182" s="57">
        <v>10791</v>
      </c>
      <c r="AP182" s="57">
        <v>10945</v>
      </c>
      <c r="AQ182" s="59">
        <v>10946</v>
      </c>
    </row>
    <row r="183" spans="1:43" ht="17.649999999999999" thickBot="1" x14ac:dyDescent="0.5">
      <c r="A183" t="s">
        <v>10</v>
      </c>
      <c r="C183" s="56" t="s">
        <v>191</v>
      </c>
      <c r="D183" s="58" t="s">
        <v>138</v>
      </c>
      <c r="E183" s="58">
        <v>909</v>
      </c>
      <c r="F183" s="58" t="s">
        <v>138</v>
      </c>
      <c r="G183" s="58" t="s">
        <v>138</v>
      </c>
      <c r="H183" s="58" t="s">
        <v>138</v>
      </c>
      <c r="I183" s="58">
        <v>905</v>
      </c>
      <c r="J183" s="58" t="s">
        <v>138</v>
      </c>
      <c r="K183" s="58" t="s">
        <v>138</v>
      </c>
      <c r="L183" s="58" t="s">
        <v>138</v>
      </c>
      <c r="M183" s="58">
        <v>904</v>
      </c>
      <c r="N183" s="58" t="s">
        <v>138</v>
      </c>
      <c r="O183" s="58" t="s">
        <v>138</v>
      </c>
      <c r="P183" s="58" t="s">
        <v>138</v>
      </c>
      <c r="Q183" s="58">
        <v>905</v>
      </c>
      <c r="R183" s="58">
        <v>900</v>
      </c>
      <c r="S183" s="58">
        <v>894</v>
      </c>
      <c r="T183" s="58">
        <v>900</v>
      </c>
      <c r="U183" s="58">
        <v>891</v>
      </c>
      <c r="V183" s="58">
        <v>885</v>
      </c>
      <c r="W183" s="58">
        <v>880</v>
      </c>
      <c r="X183" s="58">
        <v>892</v>
      </c>
      <c r="Y183" s="58">
        <v>894</v>
      </c>
      <c r="Z183" s="58">
        <v>882</v>
      </c>
      <c r="AA183" s="58">
        <v>878</v>
      </c>
      <c r="AB183" s="58">
        <v>856</v>
      </c>
      <c r="AC183" s="58">
        <v>181</v>
      </c>
      <c r="AD183" s="58">
        <v>164</v>
      </c>
      <c r="AE183" s="58">
        <v>162</v>
      </c>
      <c r="AF183" s="58">
        <v>144</v>
      </c>
      <c r="AG183" s="58">
        <v>148</v>
      </c>
      <c r="AH183" s="58">
        <v>144</v>
      </c>
      <c r="AI183" s="58">
        <v>145</v>
      </c>
      <c r="AJ183" s="58">
        <v>119</v>
      </c>
      <c r="AK183" s="58">
        <v>120</v>
      </c>
      <c r="AL183" s="58">
        <v>120</v>
      </c>
      <c r="AM183" s="58">
        <v>121</v>
      </c>
      <c r="AN183" s="58">
        <v>122</v>
      </c>
      <c r="AO183" s="58">
        <v>119</v>
      </c>
      <c r="AP183" s="58">
        <v>120</v>
      </c>
      <c r="AQ183" s="63">
        <v>120</v>
      </c>
    </row>
    <row r="184" spans="1:43" ht="17.649999999999999" thickBot="1" x14ac:dyDescent="0.5">
      <c r="A184" t="s">
        <v>10</v>
      </c>
      <c r="C184" s="56" t="s">
        <v>183</v>
      </c>
      <c r="D184" s="57">
        <v>3606</v>
      </c>
      <c r="E184" s="57">
        <v>2732</v>
      </c>
      <c r="F184" s="57">
        <v>3634</v>
      </c>
      <c r="G184" s="57">
        <v>4041</v>
      </c>
      <c r="H184" s="57">
        <v>4336</v>
      </c>
      <c r="I184" s="57">
        <v>2566</v>
      </c>
      <c r="J184" s="57">
        <v>4961</v>
      </c>
      <c r="K184" s="57">
        <v>4277</v>
      </c>
      <c r="L184" s="57">
        <v>3258</v>
      </c>
      <c r="M184" s="57">
        <v>4862</v>
      </c>
      <c r="N184" s="57">
        <v>4128</v>
      </c>
      <c r="O184" s="57">
        <v>3635</v>
      </c>
      <c r="P184" s="57">
        <v>3679</v>
      </c>
      <c r="Q184" s="57">
        <v>2013</v>
      </c>
      <c r="R184" s="57">
        <v>3610</v>
      </c>
      <c r="S184" s="57">
        <v>3211</v>
      </c>
      <c r="T184" s="57">
        <v>3150</v>
      </c>
      <c r="U184" s="57">
        <v>3105</v>
      </c>
      <c r="V184" s="57">
        <v>4157</v>
      </c>
      <c r="W184" s="57">
        <v>3740</v>
      </c>
      <c r="X184" s="57">
        <v>5314</v>
      </c>
      <c r="Y184" s="57">
        <v>4351</v>
      </c>
      <c r="Z184" s="57">
        <v>5739</v>
      </c>
      <c r="AA184" s="57">
        <v>5437</v>
      </c>
      <c r="AB184" s="57">
        <v>4666</v>
      </c>
      <c r="AC184" s="57">
        <v>6866</v>
      </c>
      <c r="AD184" s="57">
        <v>6136</v>
      </c>
      <c r="AE184" s="57">
        <v>5631</v>
      </c>
      <c r="AF184" s="57">
        <v>6542</v>
      </c>
      <c r="AG184" s="57">
        <v>4122</v>
      </c>
      <c r="AH184" s="57">
        <v>4455</v>
      </c>
      <c r="AI184" s="57">
        <v>4494</v>
      </c>
      <c r="AJ184" s="57">
        <v>4139</v>
      </c>
      <c r="AK184" s="57">
        <v>4281</v>
      </c>
      <c r="AL184" s="57">
        <v>8056</v>
      </c>
      <c r="AM184" s="57">
        <v>5242</v>
      </c>
      <c r="AN184" s="57">
        <v>3471</v>
      </c>
      <c r="AO184" s="57">
        <v>5146</v>
      </c>
      <c r="AP184" s="57">
        <v>4320</v>
      </c>
      <c r="AQ184" s="59">
        <v>5290</v>
      </c>
    </row>
    <row r="185" spans="1:43" ht="17.649999999999999" thickBot="1" x14ac:dyDescent="0.5">
      <c r="A185" t="s">
        <v>10</v>
      </c>
      <c r="C185" s="60" t="s">
        <v>184</v>
      </c>
      <c r="D185" s="64">
        <v>78745</v>
      </c>
      <c r="E185" s="64">
        <v>78902</v>
      </c>
      <c r="F185" s="64">
        <v>78179</v>
      </c>
      <c r="G185" s="64">
        <v>76852</v>
      </c>
      <c r="H185" s="64">
        <v>76055</v>
      </c>
      <c r="I185" s="64">
        <v>75713</v>
      </c>
      <c r="J185" s="64">
        <v>76762</v>
      </c>
      <c r="K185" s="64">
        <v>77531</v>
      </c>
      <c r="L185" s="64">
        <v>78836</v>
      </c>
      <c r="M185" s="64">
        <v>79572</v>
      </c>
      <c r="N185" s="64">
        <v>78780</v>
      </c>
      <c r="O185" s="64">
        <v>78950</v>
      </c>
      <c r="P185" s="64">
        <v>80427</v>
      </c>
      <c r="Q185" s="64">
        <v>80437</v>
      </c>
      <c r="R185" s="64">
        <v>81046</v>
      </c>
      <c r="S185" s="64">
        <v>80867</v>
      </c>
      <c r="T185" s="64">
        <v>81648</v>
      </c>
      <c r="U185" s="64">
        <v>79169</v>
      </c>
      <c r="V185" s="64">
        <v>81996</v>
      </c>
      <c r="W185" s="64">
        <v>84387</v>
      </c>
      <c r="X185" s="64">
        <v>87272</v>
      </c>
      <c r="Y185" s="64">
        <v>86351</v>
      </c>
      <c r="Z185" s="64">
        <v>82995</v>
      </c>
      <c r="AA185" s="64">
        <v>87676</v>
      </c>
      <c r="AB185" s="64">
        <v>89382</v>
      </c>
      <c r="AC185" s="64">
        <v>58748</v>
      </c>
      <c r="AD185" s="64">
        <v>58188</v>
      </c>
      <c r="AE185" s="64">
        <v>60358</v>
      </c>
      <c r="AF185" s="64">
        <v>59661</v>
      </c>
      <c r="AG185" s="64">
        <v>63116</v>
      </c>
      <c r="AH185" s="64">
        <v>60241</v>
      </c>
      <c r="AI185" s="64">
        <v>60137</v>
      </c>
      <c r="AJ185" s="64">
        <v>60224</v>
      </c>
      <c r="AK185" s="64">
        <v>61145</v>
      </c>
      <c r="AL185" s="64">
        <v>62769</v>
      </c>
      <c r="AM185" s="64">
        <v>63001</v>
      </c>
      <c r="AN185" s="64">
        <v>62677</v>
      </c>
      <c r="AO185" s="64">
        <v>66454</v>
      </c>
      <c r="AP185" s="64">
        <v>67695</v>
      </c>
      <c r="AQ185" s="65">
        <v>70456</v>
      </c>
    </row>
    <row r="186" spans="1:43" ht="17.649999999999999" thickBot="1" x14ac:dyDescent="0.5">
      <c r="A186" t="s">
        <v>10</v>
      </c>
      <c r="C186" s="56" t="s">
        <v>72</v>
      </c>
      <c r="D186" s="58">
        <v>885</v>
      </c>
      <c r="E186" s="58">
        <v>657</v>
      </c>
      <c r="F186" s="58">
        <v>916</v>
      </c>
      <c r="G186" s="58">
        <v>805</v>
      </c>
      <c r="H186" s="58">
        <v>905</v>
      </c>
      <c r="I186" s="58">
        <v>495</v>
      </c>
      <c r="J186" s="58">
        <v>531</v>
      </c>
      <c r="K186" s="58">
        <v>446</v>
      </c>
      <c r="L186" s="58">
        <v>389</v>
      </c>
      <c r="M186" s="58">
        <v>436</v>
      </c>
      <c r="N186" s="58">
        <v>442</v>
      </c>
      <c r="O186" s="58">
        <v>482</v>
      </c>
      <c r="P186" s="58">
        <v>690</v>
      </c>
      <c r="Q186" s="58">
        <v>617</v>
      </c>
      <c r="R186" s="58">
        <v>450</v>
      </c>
      <c r="S186" s="58">
        <v>489</v>
      </c>
      <c r="T186" s="58">
        <v>460</v>
      </c>
      <c r="U186" s="58">
        <v>499</v>
      </c>
      <c r="V186" s="58">
        <v>551</v>
      </c>
      <c r="W186" s="58">
        <v>599</v>
      </c>
      <c r="X186" s="58">
        <v>587</v>
      </c>
      <c r="Y186" s="58">
        <v>338</v>
      </c>
      <c r="Z186" s="58">
        <v>338</v>
      </c>
      <c r="AA186" s="58">
        <v>547</v>
      </c>
      <c r="AB186" s="58">
        <v>370</v>
      </c>
      <c r="AC186" s="58">
        <v>311</v>
      </c>
      <c r="AD186" s="58">
        <v>709</v>
      </c>
      <c r="AE186" s="58">
        <v>656</v>
      </c>
      <c r="AF186" s="58">
        <v>690</v>
      </c>
      <c r="AG186" s="58">
        <v>763</v>
      </c>
      <c r="AH186" s="57">
        <v>1130</v>
      </c>
      <c r="AI186" s="58">
        <v>766</v>
      </c>
      <c r="AJ186" s="58">
        <v>786</v>
      </c>
      <c r="AK186" s="58">
        <v>736</v>
      </c>
      <c r="AL186" s="58">
        <v>662</v>
      </c>
      <c r="AM186" s="58">
        <v>699</v>
      </c>
      <c r="AN186" s="58">
        <v>860</v>
      </c>
      <c r="AO186" s="58">
        <v>722</v>
      </c>
      <c r="AP186" s="58">
        <v>850</v>
      </c>
      <c r="AQ186" s="63">
        <v>599</v>
      </c>
    </row>
    <row r="187" spans="1:43" ht="17.649999999999999" thickBot="1" x14ac:dyDescent="0.5">
      <c r="A187" t="s">
        <v>10</v>
      </c>
      <c r="C187" s="56" t="s">
        <v>185</v>
      </c>
      <c r="D187" s="57">
        <v>7555</v>
      </c>
      <c r="E187" s="57">
        <v>8490</v>
      </c>
      <c r="F187" s="57">
        <v>8408</v>
      </c>
      <c r="G187" s="57">
        <v>8520</v>
      </c>
      <c r="H187" s="57">
        <v>8468</v>
      </c>
      <c r="I187" s="57">
        <v>8518</v>
      </c>
      <c r="J187" s="57">
        <v>8573</v>
      </c>
      <c r="K187" s="57">
        <v>8650</v>
      </c>
      <c r="L187" s="57">
        <v>8922</v>
      </c>
      <c r="M187" s="57">
        <v>8745</v>
      </c>
      <c r="N187" s="57">
        <v>8723</v>
      </c>
      <c r="O187" s="57">
        <v>8722</v>
      </c>
      <c r="P187" s="57">
        <v>9748</v>
      </c>
      <c r="Q187" s="57">
        <v>8921</v>
      </c>
      <c r="R187" s="57">
        <v>8916</v>
      </c>
      <c r="S187" s="57">
        <v>8910</v>
      </c>
      <c r="T187" s="57">
        <v>8994</v>
      </c>
      <c r="U187" s="57">
        <v>9565</v>
      </c>
      <c r="V187" s="57">
        <v>9374</v>
      </c>
      <c r="W187" s="57">
        <v>9292</v>
      </c>
      <c r="X187" s="57">
        <v>9363</v>
      </c>
      <c r="Y187" s="57">
        <v>9211</v>
      </c>
      <c r="Z187" s="57">
        <v>9214</v>
      </c>
      <c r="AA187" s="57">
        <v>9290</v>
      </c>
      <c r="AB187" s="57">
        <v>9097</v>
      </c>
      <c r="AC187" s="57">
        <v>7215</v>
      </c>
      <c r="AD187" s="57">
        <v>9645</v>
      </c>
      <c r="AE187" s="57">
        <v>9497</v>
      </c>
      <c r="AF187" s="57">
        <v>10442</v>
      </c>
      <c r="AG187" s="57">
        <v>10024</v>
      </c>
      <c r="AH187" s="57">
        <v>9691</v>
      </c>
      <c r="AI187" s="57">
        <v>9376</v>
      </c>
      <c r="AJ187" s="57">
        <v>9961</v>
      </c>
      <c r="AK187" s="57">
        <v>9619</v>
      </c>
      <c r="AL187" s="57">
        <v>9528</v>
      </c>
      <c r="AM187" s="57">
        <v>9151</v>
      </c>
      <c r="AN187" s="57">
        <v>9083</v>
      </c>
      <c r="AO187" s="57">
        <v>8809</v>
      </c>
      <c r="AP187" s="57">
        <v>8726</v>
      </c>
      <c r="AQ187" s="59">
        <v>8730</v>
      </c>
    </row>
    <row r="188" spans="1:43" ht="17.649999999999999" thickBot="1" x14ac:dyDescent="0.5">
      <c r="A188" t="s">
        <v>10</v>
      </c>
      <c r="C188" s="56" t="s">
        <v>141</v>
      </c>
      <c r="D188" s="57">
        <v>8602</v>
      </c>
      <c r="E188" s="57">
        <v>8087</v>
      </c>
      <c r="F188" s="57">
        <v>8196</v>
      </c>
      <c r="G188" s="57">
        <v>8376</v>
      </c>
      <c r="H188" s="57">
        <v>8512</v>
      </c>
      <c r="I188" s="57">
        <v>8100</v>
      </c>
      <c r="J188" s="57">
        <v>8130</v>
      </c>
      <c r="K188" s="57">
        <v>8215</v>
      </c>
      <c r="L188" s="57">
        <v>8483</v>
      </c>
      <c r="M188" s="57">
        <v>8300</v>
      </c>
      <c r="N188" s="57">
        <v>8388</v>
      </c>
      <c r="O188" s="57">
        <v>8519</v>
      </c>
      <c r="P188" s="57">
        <v>8766</v>
      </c>
      <c r="Q188" s="57">
        <v>8595</v>
      </c>
      <c r="R188" s="57">
        <v>8675</v>
      </c>
      <c r="S188" s="57">
        <v>8814</v>
      </c>
      <c r="T188" s="57">
        <v>9017</v>
      </c>
      <c r="U188" s="57">
        <v>8724</v>
      </c>
      <c r="V188" s="57">
        <v>8754</v>
      </c>
      <c r="W188" s="57">
        <v>8926</v>
      </c>
      <c r="X188" s="57">
        <v>9057</v>
      </c>
      <c r="Y188" s="57">
        <v>8942</v>
      </c>
      <c r="Z188" s="57">
        <v>8782</v>
      </c>
      <c r="AA188" s="57">
        <v>8739</v>
      </c>
      <c r="AB188" s="57">
        <v>8908</v>
      </c>
      <c r="AC188" s="57">
        <v>7606</v>
      </c>
      <c r="AD188" s="57">
        <v>10135</v>
      </c>
      <c r="AE188" s="57">
        <v>10661</v>
      </c>
      <c r="AF188" s="57">
        <v>10904</v>
      </c>
      <c r="AG188" s="57">
        <v>10277</v>
      </c>
      <c r="AH188" s="57">
        <v>10735</v>
      </c>
      <c r="AI188" s="57">
        <v>10051</v>
      </c>
      <c r="AJ188" s="57">
        <v>10287</v>
      </c>
      <c r="AK188" s="57">
        <v>10274</v>
      </c>
      <c r="AL188" s="57">
        <v>10617</v>
      </c>
      <c r="AM188" s="57">
        <v>10851</v>
      </c>
      <c r="AN188" s="57">
        <v>11306</v>
      </c>
      <c r="AO188" s="57">
        <v>10807</v>
      </c>
      <c r="AP188" s="57">
        <v>11304</v>
      </c>
      <c r="AQ188" s="59">
        <v>11520</v>
      </c>
    </row>
    <row r="189" spans="1:43" ht="17.649999999999999" thickBot="1" x14ac:dyDescent="0.5">
      <c r="A189" t="s">
        <v>10</v>
      </c>
      <c r="C189" s="56" t="s">
        <v>186</v>
      </c>
      <c r="D189" s="57">
        <v>3516</v>
      </c>
      <c r="E189" s="57">
        <v>3525</v>
      </c>
      <c r="F189" s="57">
        <v>3527</v>
      </c>
      <c r="G189" s="57">
        <v>3708</v>
      </c>
      <c r="H189" s="57">
        <v>3811</v>
      </c>
      <c r="I189" s="57">
        <v>3861</v>
      </c>
      <c r="J189" s="57">
        <v>3807</v>
      </c>
      <c r="K189" s="57">
        <v>3819</v>
      </c>
      <c r="L189" s="57">
        <v>3886</v>
      </c>
      <c r="M189" s="57">
        <v>3954</v>
      </c>
      <c r="N189" s="57">
        <v>3988</v>
      </c>
      <c r="O189" s="57">
        <v>4037</v>
      </c>
      <c r="P189" s="57">
        <v>4147</v>
      </c>
      <c r="Q189" s="57">
        <v>4191</v>
      </c>
      <c r="R189" s="57">
        <v>4409</v>
      </c>
      <c r="S189" s="57">
        <v>4533</v>
      </c>
      <c r="T189" s="57">
        <v>4667</v>
      </c>
      <c r="U189" s="57">
        <v>4784</v>
      </c>
      <c r="V189" s="57">
        <v>4670</v>
      </c>
      <c r="W189" s="57">
        <v>4667</v>
      </c>
      <c r="X189" s="57">
        <v>4683</v>
      </c>
      <c r="Y189" s="57">
        <v>4699</v>
      </c>
      <c r="Z189" s="57">
        <v>4742</v>
      </c>
      <c r="AA189" s="57">
        <v>4683</v>
      </c>
      <c r="AB189" s="57">
        <v>4661</v>
      </c>
      <c r="AC189" s="57">
        <v>3774</v>
      </c>
      <c r="AD189" s="57">
        <v>4129</v>
      </c>
      <c r="AE189" s="57">
        <v>4374</v>
      </c>
      <c r="AF189" s="57">
        <v>4600</v>
      </c>
      <c r="AG189" s="57">
        <v>4722</v>
      </c>
      <c r="AH189" s="57">
        <v>4824</v>
      </c>
      <c r="AI189" s="57">
        <v>5030</v>
      </c>
      <c r="AJ189" s="57">
        <v>5273</v>
      </c>
      <c r="AK189" s="57">
        <v>5442</v>
      </c>
      <c r="AL189" s="57">
        <v>5471</v>
      </c>
      <c r="AM189" s="57">
        <v>5607</v>
      </c>
      <c r="AN189" s="57">
        <v>5824</v>
      </c>
      <c r="AO189" s="57">
        <v>5940</v>
      </c>
      <c r="AP189" s="57">
        <v>5946</v>
      </c>
      <c r="AQ189" s="59">
        <v>6112</v>
      </c>
    </row>
    <row r="190" spans="1:43" ht="17.649999999999999" thickBot="1" x14ac:dyDescent="0.5">
      <c r="A190" t="s">
        <v>10</v>
      </c>
      <c r="C190" s="56" t="s">
        <v>192</v>
      </c>
      <c r="D190" s="57">
        <v>4521</v>
      </c>
      <c r="E190" s="57">
        <v>4396</v>
      </c>
      <c r="F190" s="57">
        <v>4304</v>
      </c>
      <c r="G190" s="57">
        <v>4121</v>
      </c>
      <c r="H190" s="57">
        <v>3677</v>
      </c>
      <c r="I190" s="57">
        <v>3658</v>
      </c>
      <c r="J190" s="57">
        <v>3507</v>
      </c>
      <c r="K190" s="57">
        <v>3438</v>
      </c>
      <c r="L190" s="57">
        <v>3469</v>
      </c>
      <c r="M190" s="57">
        <v>3393</v>
      </c>
      <c r="N190" s="57">
        <v>3436</v>
      </c>
      <c r="O190" s="57">
        <v>3416</v>
      </c>
      <c r="P190" s="57">
        <v>3422</v>
      </c>
      <c r="Q190" s="57">
        <v>3444</v>
      </c>
      <c r="R190" s="57">
        <v>3314</v>
      </c>
      <c r="S190" s="57">
        <v>3271</v>
      </c>
      <c r="T190" s="57">
        <v>3307</v>
      </c>
      <c r="U190" s="57">
        <v>2805</v>
      </c>
      <c r="V190" s="57">
        <v>3050</v>
      </c>
      <c r="W190" s="57">
        <v>3058</v>
      </c>
      <c r="X190" s="57">
        <v>2942</v>
      </c>
      <c r="Y190" s="57">
        <v>3044</v>
      </c>
      <c r="Z190" s="57">
        <v>2434</v>
      </c>
      <c r="AA190" s="57">
        <v>2906</v>
      </c>
      <c r="AB190" s="57">
        <v>3064</v>
      </c>
      <c r="AC190" s="58" t="s">
        <v>138</v>
      </c>
      <c r="AD190" s="58" t="s">
        <v>138</v>
      </c>
      <c r="AE190" s="58" t="s">
        <v>138</v>
      </c>
      <c r="AF190" s="58" t="s">
        <v>138</v>
      </c>
      <c r="AG190" s="58" t="s">
        <v>138</v>
      </c>
      <c r="AH190" s="58" t="s">
        <v>138</v>
      </c>
      <c r="AI190" s="58" t="s">
        <v>138</v>
      </c>
      <c r="AJ190" s="58" t="s">
        <v>138</v>
      </c>
      <c r="AK190" s="58" t="s">
        <v>138</v>
      </c>
      <c r="AL190" s="58" t="s">
        <v>138</v>
      </c>
      <c r="AM190" s="58" t="s">
        <v>138</v>
      </c>
      <c r="AN190" s="58" t="s">
        <v>138</v>
      </c>
      <c r="AO190" s="58" t="s">
        <v>138</v>
      </c>
      <c r="AP190" s="58" t="s">
        <v>138</v>
      </c>
      <c r="AQ190" s="63" t="s">
        <v>138</v>
      </c>
    </row>
    <row r="191" spans="1:43" ht="17.649999999999999" thickBot="1" x14ac:dyDescent="0.5">
      <c r="A191" t="s">
        <v>10</v>
      </c>
      <c r="C191" s="56" t="s">
        <v>76</v>
      </c>
      <c r="D191" s="57">
        <v>1012</v>
      </c>
      <c r="E191" s="57">
        <v>1031</v>
      </c>
      <c r="F191" s="57">
        <v>1026</v>
      </c>
      <c r="G191" s="57">
        <v>1038</v>
      </c>
      <c r="H191" s="57">
        <v>1050</v>
      </c>
      <c r="I191" s="57">
        <v>1024</v>
      </c>
      <c r="J191" s="57">
        <v>1011</v>
      </c>
      <c r="K191" s="57">
        <v>1011</v>
      </c>
      <c r="L191" s="57">
        <v>1013</v>
      </c>
      <c r="M191" s="57">
        <v>1065</v>
      </c>
      <c r="N191" s="57">
        <v>1067</v>
      </c>
      <c r="O191" s="57">
        <v>1072</v>
      </c>
      <c r="P191" s="57">
        <v>1067</v>
      </c>
      <c r="Q191" s="57">
        <v>1072</v>
      </c>
      <c r="R191" s="57">
        <v>1060</v>
      </c>
      <c r="S191" s="57">
        <v>1040</v>
      </c>
      <c r="T191" s="57">
        <v>1032</v>
      </c>
      <c r="U191" s="57">
        <v>1045</v>
      </c>
      <c r="V191" s="57">
        <v>1521</v>
      </c>
      <c r="W191" s="57">
        <v>1519</v>
      </c>
      <c r="X191" s="57">
        <v>1535</v>
      </c>
      <c r="Y191" s="57">
        <v>1628</v>
      </c>
      <c r="Z191" s="57">
        <v>1123</v>
      </c>
      <c r="AA191" s="57">
        <v>1100</v>
      </c>
      <c r="AB191" s="57">
        <v>1076</v>
      </c>
      <c r="AC191" s="57">
        <v>1450</v>
      </c>
      <c r="AD191" s="57">
        <v>1002</v>
      </c>
      <c r="AE191" s="57">
        <v>1026</v>
      </c>
      <c r="AF191" s="58">
        <v>965</v>
      </c>
      <c r="AG191" s="57">
        <v>1253</v>
      </c>
      <c r="AH191" s="58">
        <v>966</v>
      </c>
      <c r="AI191" s="58">
        <v>975</v>
      </c>
      <c r="AJ191" s="57">
        <v>1008</v>
      </c>
      <c r="AK191" s="57">
        <v>1221</v>
      </c>
      <c r="AL191" s="58">
        <v>971</v>
      </c>
      <c r="AM191" s="58">
        <v>945</v>
      </c>
      <c r="AN191" s="58">
        <v>909</v>
      </c>
      <c r="AO191" s="57">
        <v>1022</v>
      </c>
      <c r="AP191" s="58">
        <v>802</v>
      </c>
      <c r="AQ191" s="63">
        <v>777</v>
      </c>
    </row>
    <row r="192" spans="1:43" ht="17.649999999999999" thickBot="1" x14ac:dyDescent="0.5">
      <c r="A192" t="s">
        <v>10</v>
      </c>
      <c r="C192" s="56" t="s">
        <v>143</v>
      </c>
      <c r="D192" s="57">
        <v>1219</v>
      </c>
      <c r="E192" s="57">
        <v>1219</v>
      </c>
      <c r="F192" s="57">
        <v>1219</v>
      </c>
      <c r="G192" s="57">
        <v>1219</v>
      </c>
      <c r="H192" s="57">
        <v>1219</v>
      </c>
      <c r="I192" s="57">
        <v>1219</v>
      </c>
      <c r="J192" s="57">
        <v>1219</v>
      </c>
      <c r="K192" s="57">
        <v>1219</v>
      </c>
      <c r="L192" s="57">
        <v>1219</v>
      </c>
      <c r="M192" s="57">
        <v>1219</v>
      </c>
      <c r="N192" s="57">
        <v>2295</v>
      </c>
      <c r="O192" s="57">
        <v>2309</v>
      </c>
      <c r="P192" s="57">
        <v>2309</v>
      </c>
      <c r="Q192" s="57">
        <v>2181</v>
      </c>
      <c r="R192" s="57">
        <v>2189</v>
      </c>
      <c r="S192" s="57">
        <v>2189</v>
      </c>
      <c r="T192" s="57">
        <v>2189</v>
      </c>
      <c r="U192" s="57">
        <v>2530</v>
      </c>
      <c r="V192" s="57">
        <v>2547</v>
      </c>
      <c r="W192" s="57">
        <v>2547</v>
      </c>
      <c r="X192" s="57">
        <v>2545</v>
      </c>
      <c r="Y192" s="57">
        <v>2545</v>
      </c>
      <c r="Z192" s="57">
        <v>2544</v>
      </c>
      <c r="AA192" s="57">
        <v>2544</v>
      </c>
      <c r="AB192" s="57">
        <v>2544</v>
      </c>
      <c r="AC192" s="57">
        <v>2369</v>
      </c>
      <c r="AD192" s="57">
        <v>3350</v>
      </c>
      <c r="AE192" s="57">
        <v>3349</v>
      </c>
      <c r="AF192" s="57">
        <v>3389</v>
      </c>
      <c r="AG192" s="57">
        <v>3502</v>
      </c>
      <c r="AH192" s="57">
        <v>3497</v>
      </c>
      <c r="AI192" s="57">
        <v>3496</v>
      </c>
      <c r="AJ192" s="57">
        <v>3502</v>
      </c>
      <c r="AK192" s="57">
        <v>3502</v>
      </c>
      <c r="AL192" s="57">
        <v>3502</v>
      </c>
      <c r="AM192" s="57">
        <v>3502</v>
      </c>
      <c r="AN192" s="57">
        <v>3502</v>
      </c>
      <c r="AO192" s="57">
        <v>3502</v>
      </c>
      <c r="AP192" s="57">
        <v>3502</v>
      </c>
      <c r="AQ192" s="59">
        <v>3502</v>
      </c>
    </row>
    <row r="193" spans="1:43" ht="17.649999999999999" thickBot="1" x14ac:dyDescent="0.5">
      <c r="A193" t="s">
        <v>10</v>
      </c>
      <c r="C193" s="56" t="s">
        <v>144</v>
      </c>
      <c r="D193" s="58" t="s">
        <v>138</v>
      </c>
      <c r="E193" s="58" t="s">
        <v>138</v>
      </c>
      <c r="F193" s="58" t="s">
        <v>138</v>
      </c>
      <c r="G193" s="58" t="s">
        <v>138</v>
      </c>
      <c r="H193" s="58" t="s">
        <v>138</v>
      </c>
      <c r="I193" s="58" t="s">
        <v>138</v>
      </c>
      <c r="J193" s="58" t="s">
        <v>138</v>
      </c>
      <c r="K193" s="58" t="s">
        <v>138</v>
      </c>
      <c r="L193" s="58" t="s">
        <v>138</v>
      </c>
      <c r="M193" s="58" t="s">
        <v>138</v>
      </c>
      <c r="N193" s="58">
        <v>555</v>
      </c>
      <c r="O193" s="58">
        <v>555</v>
      </c>
      <c r="P193" s="58">
        <v>555</v>
      </c>
      <c r="Q193" s="58">
        <v>556</v>
      </c>
      <c r="R193" s="58">
        <v>555</v>
      </c>
      <c r="S193" s="58">
        <v>555</v>
      </c>
      <c r="T193" s="58">
        <v>555</v>
      </c>
      <c r="U193" s="58">
        <v>713</v>
      </c>
      <c r="V193" s="58" t="s">
        <v>138</v>
      </c>
      <c r="W193" s="58" t="s">
        <v>138</v>
      </c>
      <c r="X193" s="58" t="s">
        <v>138</v>
      </c>
      <c r="Y193" s="58">
        <v>481</v>
      </c>
      <c r="Z193" s="58" t="s">
        <v>138</v>
      </c>
      <c r="AA193" s="58" t="s">
        <v>138</v>
      </c>
      <c r="AB193" s="58" t="s">
        <v>138</v>
      </c>
      <c r="AC193" s="58">
        <v>453</v>
      </c>
      <c r="AD193" s="58" t="s">
        <v>138</v>
      </c>
      <c r="AE193" s="58" t="s">
        <v>138</v>
      </c>
      <c r="AF193" s="58" t="s">
        <v>138</v>
      </c>
      <c r="AG193" s="57">
        <v>1420</v>
      </c>
      <c r="AH193" s="58" t="s">
        <v>138</v>
      </c>
      <c r="AI193" s="58" t="s">
        <v>138</v>
      </c>
      <c r="AJ193" s="58" t="s">
        <v>138</v>
      </c>
      <c r="AK193" s="57">
        <v>1177</v>
      </c>
      <c r="AL193" s="58" t="s">
        <v>138</v>
      </c>
      <c r="AM193" s="58" t="s">
        <v>138</v>
      </c>
      <c r="AN193" s="58" t="s">
        <v>138</v>
      </c>
      <c r="AO193" s="58">
        <v>966</v>
      </c>
      <c r="AP193" s="58" t="s">
        <v>138</v>
      </c>
      <c r="AQ193" s="63" t="s">
        <v>138</v>
      </c>
    </row>
    <row r="194" spans="1:43" ht="17.649999999999999" thickBot="1" x14ac:dyDescent="0.5">
      <c r="A194" t="s">
        <v>10</v>
      </c>
      <c r="C194" s="56" t="s">
        <v>142</v>
      </c>
      <c r="D194" s="58" t="s">
        <v>138</v>
      </c>
      <c r="E194" s="58" t="s">
        <v>138</v>
      </c>
      <c r="F194" s="58" t="s">
        <v>138</v>
      </c>
      <c r="G194" s="58" t="s">
        <v>138</v>
      </c>
      <c r="H194" s="58" t="s">
        <v>138</v>
      </c>
      <c r="I194" s="58" t="s">
        <v>138</v>
      </c>
      <c r="J194" s="58" t="s">
        <v>138</v>
      </c>
      <c r="K194" s="58" t="s">
        <v>138</v>
      </c>
      <c r="L194" s="58" t="s">
        <v>138</v>
      </c>
      <c r="M194" s="58" t="s">
        <v>138</v>
      </c>
      <c r="N194" s="58">
        <v>30</v>
      </c>
      <c r="O194" s="58">
        <v>30</v>
      </c>
      <c r="P194" s="58">
        <v>30</v>
      </c>
      <c r="Q194" s="58" t="s">
        <v>138</v>
      </c>
      <c r="R194" s="58" t="s">
        <v>138</v>
      </c>
      <c r="S194" s="58" t="s">
        <v>138</v>
      </c>
      <c r="T194" s="58" t="s">
        <v>138</v>
      </c>
      <c r="U194" s="58" t="s">
        <v>138</v>
      </c>
      <c r="V194" s="58" t="s">
        <v>138</v>
      </c>
      <c r="W194" s="58" t="s">
        <v>138</v>
      </c>
      <c r="X194" s="58" t="s">
        <v>138</v>
      </c>
      <c r="Y194" s="58" t="s">
        <v>138</v>
      </c>
      <c r="Z194" s="58" t="s">
        <v>138</v>
      </c>
      <c r="AA194" s="58" t="s">
        <v>138</v>
      </c>
      <c r="AB194" s="58" t="s">
        <v>138</v>
      </c>
      <c r="AC194" s="58" t="s">
        <v>138</v>
      </c>
      <c r="AD194" s="58" t="s">
        <v>138</v>
      </c>
      <c r="AE194" s="58" t="s">
        <v>138</v>
      </c>
      <c r="AF194" s="58" t="s">
        <v>138</v>
      </c>
      <c r="AG194" s="58" t="s">
        <v>138</v>
      </c>
      <c r="AH194" s="58" t="s">
        <v>138</v>
      </c>
      <c r="AI194" s="58" t="s">
        <v>138</v>
      </c>
      <c r="AJ194" s="58" t="s">
        <v>138</v>
      </c>
      <c r="AK194" s="58" t="s">
        <v>138</v>
      </c>
      <c r="AL194" s="58" t="s">
        <v>138</v>
      </c>
      <c r="AM194" s="58" t="s">
        <v>138</v>
      </c>
      <c r="AN194" s="58" t="s">
        <v>138</v>
      </c>
      <c r="AO194" s="58" t="s">
        <v>138</v>
      </c>
      <c r="AP194" s="58" t="s">
        <v>138</v>
      </c>
      <c r="AQ194" s="63" t="s">
        <v>138</v>
      </c>
    </row>
    <row r="195" spans="1:43" ht="17.649999999999999" thickBot="1" x14ac:dyDescent="0.5">
      <c r="A195" t="s">
        <v>10</v>
      </c>
      <c r="C195" s="56" t="s">
        <v>85</v>
      </c>
      <c r="D195" s="58">
        <v>150</v>
      </c>
      <c r="E195" s="58">
        <v>198</v>
      </c>
      <c r="F195" s="58">
        <v>163</v>
      </c>
      <c r="G195" s="58">
        <v>123</v>
      </c>
      <c r="H195" s="58">
        <v>64</v>
      </c>
      <c r="I195" s="58">
        <v>75</v>
      </c>
      <c r="J195" s="58">
        <v>111</v>
      </c>
      <c r="K195" s="58">
        <v>108</v>
      </c>
      <c r="L195" s="58">
        <v>153</v>
      </c>
      <c r="M195" s="58">
        <v>101</v>
      </c>
      <c r="N195" s="58">
        <v>402</v>
      </c>
      <c r="O195" s="58">
        <v>303</v>
      </c>
      <c r="P195" s="58">
        <v>292</v>
      </c>
      <c r="Q195" s="58">
        <v>145</v>
      </c>
      <c r="R195" s="58">
        <v>205</v>
      </c>
      <c r="S195" s="58">
        <v>307</v>
      </c>
      <c r="T195" s="58">
        <v>320</v>
      </c>
      <c r="U195" s="58">
        <v>139</v>
      </c>
      <c r="V195" s="58">
        <v>187</v>
      </c>
      <c r="W195" s="58">
        <v>193</v>
      </c>
      <c r="X195" s="58">
        <v>150</v>
      </c>
      <c r="Y195" s="58">
        <v>157</v>
      </c>
      <c r="Z195" s="58">
        <v>59</v>
      </c>
      <c r="AA195" s="58">
        <v>196</v>
      </c>
      <c r="AB195" s="58">
        <v>133</v>
      </c>
      <c r="AC195" s="57">
        <v>42160</v>
      </c>
      <c r="AD195" s="57">
        <v>36851</v>
      </c>
      <c r="AE195" s="57">
        <v>37016</v>
      </c>
      <c r="AF195" s="57">
        <v>36827</v>
      </c>
      <c r="AG195" s="58">
        <v>84</v>
      </c>
      <c r="AH195" s="58">
        <v>88</v>
      </c>
      <c r="AI195" s="58">
        <v>161</v>
      </c>
      <c r="AJ195" s="58">
        <v>152</v>
      </c>
      <c r="AK195" s="58">
        <v>110</v>
      </c>
      <c r="AL195" s="58">
        <v>124</v>
      </c>
      <c r="AM195" s="58">
        <v>106</v>
      </c>
      <c r="AN195" s="58">
        <v>123</v>
      </c>
      <c r="AO195" s="58">
        <v>125</v>
      </c>
      <c r="AP195" s="58">
        <v>123</v>
      </c>
      <c r="AQ195" s="63">
        <v>122</v>
      </c>
    </row>
    <row r="196" spans="1:43" ht="17.649999999999999" thickBot="1" x14ac:dyDescent="0.5">
      <c r="A196" t="s">
        <v>10</v>
      </c>
      <c r="C196" s="56" t="s">
        <v>176</v>
      </c>
      <c r="D196" s="58" t="s">
        <v>138</v>
      </c>
      <c r="E196" s="58" t="s">
        <v>138</v>
      </c>
      <c r="F196" s="58" t="s">
        <v>138</v>
      </c>
      <c r="G196" s="58" t="s">
        <v>138</v>
      </c>
      <c r="H196" s="58" t="s">
        <v>138</v>
      </c>
      <c r="I196" s="58" t="s">
        <v>138</v>
      </c>
      <c r="J196" s="58" t="s">
        <v>138</v>
      </c>
      <c r="K196" s="58" t="s">
        <v>138</v>
      </c>
      <c r="L196" s="58" t="s">
        <v>138</v>
      </c>
      <c r="M196" s="58" t="s">
        <v>138</v>
      </c>
      <c r="N196" s="58" t="s">
        <v>138</v>
      </c>
      <c r="O196" s="58" t="s">
        <v>138</v>
      </c>
      <c r="P196" s="58" t="s">
        <v>138</v>
      </c>
      <c r="Q196" s="58" t="s">
        <v>138</v>
      </c>
      <c r="R196" s="58" t="s">
        <v>138</v>
      </c>
      <c r="S196" s="58" t="s">
        <v>138</v>
      </c>
      <c r="T196" s="58" t="s">
        <v>138</v>
      </c>
      <c r="U196" s="58" t="s">
        <v>138</v>
      </c>
      <c r="V196" s="58" t="s">
        <v>138</v>
      </c>
      <c r="W196" s="58" t="s">
        <v>138</v>
      </c>
      <c r="X196" s="58" t="s">
        <v>138</v>
      </c>
      <c r="Y196" s="58" t="s">
        <v>138</v>
      </c>
      <c r="Z196" s="58" t="s">
        <v>138</v>
      </c>
      <c r="AA196" s="58" t="s">
        <v>138</v>
      </c>
      <c r="AB196" s="58" t="s">
        <v>138</v>
      </c>
      <c r="AC196" s="58" t="s">
        <v>138</v>
      </c>
      <c r="AD196" s="58" t="s">
        <v>138</v>
      </c>
      <c r="AE196" s="58" t="s">
        <v>138</v>
      </c>
      <c r="AF196" s="58" t="s">
        <v>138</v>
      </c>
      <c r="AG196" s="58" t="s">
        <v>138</v>
      </c>
      <c r="AH196" s="58" t="s">
        <v>138</v>
      </c>
      <c r="AI196" s="58">
        <v>118</v>
      </c>
      <c r="AJ196" s="58">
        <v>492</v>
      </c>
      <c r="AK196" s="58">
        <v>382</v>
      </c>
      <c r="AL196" s="58">
        <v>345</v>
      </c>
      <c r="AM196" s="58">
        <v>480</v>
      </c>
      <c r="AN196" s="58">
        <v>816</v>
      </c>
      <c r="AO196" s="58">
        <v>219</v>
      </c>
      <c r="AP196" s="58">
        <v>161</v>
      </c>
      <c r="AQ196" s="63">
        <v>212</v>
      </c>
    </row>
    <row r="197" spans="1:43" ht="17.649999999999999" thickBot="1" x14ac:dyDescent="0.5">
      <c r="A197" t="s">
        <v>10</v>
      </c>
      <c r="C197" s="56" t="s">
        <v>145</v>
      </c>
      <c r="D197" s="58" t="s">
        <v>138</v>
      </c>
      <c r="E197" s="58" t="s">
        <v>138</v>
      </c>
      <c r="F197" s="58" t="s">
        <v>138</v>
      </c>
      <c r="G197" s="58" t="s">
        <v>138</v>
      </c>
      <c r="H197" s="58" t="s">
        <v>138</v>
      </c>
      <c r="I197" s="58" t="s">
        <v>138</v>
      </c>
      <c r="J197" s="58" t="s">
        <v>138</v>
      </c>
      <c r="K197" s="58" t="s">
        <v>138</v>
      </c>
      <c r="L197" s="58" t="s">
        <v>138</v>
      </c>
      <c r="M197" s="58" t="s">
        <v>138</v>
      </c>
      <c r="N197" s="58" t="s">
        <v>138</v>
      </c>
      <c r="O197" s="58" t="s">
        <v>138</v>
      </c>
      <c r="P197" s="58" t="s">
        <v>138</v>
      </c>
      <c r="Q197" s="58">
        <v>36</v>
      </c>
      <c r="R197" s="58" t="s">
        <v>138</v>
      </c>
      <c r="S197" s="58" t="s">
        <v>138</v>
      </c>
      <c r="T197" s="58" t="s">
        <v>138</v>
      </c>
      <c r="U197" s="58">
        <v>34</v>
      </c>
      <c r="V197" s="58" t="s">
        <v>138</v>
      </c>
      <c r="W197" s="58" t="s">
        <v>138</v>
      </c>
      <c r="X197" s="58" t="s">
        <v>138</v>
      </c>
      <c r="Y197" s="58">
        <v>27</v>
      </c>
      <c r="Z197" s="58" t="s">
        <v>138</v>
      </c>
      <c r="AA197" s="58" t="s">
        <v>138</v>
      </c>
      <c r="AB197" s="58" t="s">
        <v>138</v>
      </c>
      <c r="AC197" s="58" t="s">
        <v>138</v>
      </c>
      <c r="AD197" s="58" t="s">
        <v>138</v>
      </c>
      <c r="AE197" s="58" t="s">
        <v>138</v>
      </c>
      <c r="AF197" s="58" t="s">
        <v>138</v>
      </c>
      <c r="AG197" s="58" t="s">
        <v>138</v>
      </c>
      <c r="AH197" s="58" t="s">
        <v>138</v>
      </c>
      <c r="AI197" s="58" t="s">
        <v>138</v>
      </c>
      <c r="AJ197" s="58" t="s">
        <v>138</v>
      </c>
      <c r="AK197" s="58" t="s">
        <v>138</v>
      </c>
      <c r="AL197" s="58" t="s">
        <v>138</v>
      </c>
      <c r="AM197" s="58" t="s">
        <v>138</v>
      </c>
      <c r="AN197" s="58" t="s">
        <v>138</v>
      </c>
      <c r="AO197" s="58" t="s">
        <v>138</v>
      </c>
      <c r="AP197" s="58" t="s">
        <v>138</v>
      </c>
      <c r="AQ197" s="63" t="s">
        <v>138</v>
      </c>
    </row>
    <row r="198" spans="1:43" ht="17.649999999999999" thickBot="1" x14ac:dyDescent="0.5">
      <c r="A198" t="s">
        <v>10</v>
      </c>
      <c r="C198" s="56" t="s">
        <v>88</v>
      </c>
      <c r="D198" s="57">
        <v>2105</v>
      </c>
      <c r="E198" s="57">
        <v>1974</v>
      </c>
      <c r="F198" s="57">
        <v>2126</v>
      </c>
      <c r="G198" s="57">
        <v>2355</v>
      </c>
      <c r="H198" s="57">
        <v>2088</v>
      </c>
      <c r="I198" s="57">
        <v>1993</v>
      </c>
      <c r="J198" s="57">
        <v>2296</v>
      </c>
      <c r="K198" s="57">
        <v>2847</v>
      </c>
      <c r="L198" s="57">
        <v>2167</v>
      </c>
      <c r="M198" s="57">
        <v>1825</v>
      </c>
      <c r="N198" s="57">
        <v>2137</v>
      </c>
      <c r="O198" s="57">
        <v>2470</v>
      </c>
      <c r="P198" s="57">
        <v>2179</v>
      </c>
      <c r="Q198" s="57">
        <v>2227</v>
      </c>
      <c r="R198" s="57">
        <v>2470</v>
      </c>
      <c r="S198" s="57">
        <v>2394</v>
      </c>
      <c r="T198" s="57">
        <v>2301</v>
      </c>
      <c r="U198" s="57">
        <v>2242</v>
      </c>
      <c r="V198" s="57">
        <v>3184</v>
      </c>
      <c r="W198" s="57">
        <v>3186</v>
      </c>
      <c r="X198" s="57">
        <v>2939</v>
      </c>
      <c r="Y198" s="57">
        <v>2527</v>
      </c>
      <c r="Z198" s="57">
        <v>3876</v>
      </c>
      <c r="AA198" s="57">
        <v>3585</v>
      </c>
      <c r="AB198" s="57">
        <v>3515</v>
      </c>
      <c r="AC198" s="57">
        <v>1901</v>
      </c>
      <c r="AD198" s="57">
        <v>5802</v>
      </c>
      <c r="AE198" s="57">
        <v>5706</v>
      </c>
      <c r="AF198" s="57">
        <v>5962</v>
      </c>
      <c r="AG198" s="57">
        <v>4279</v>
      </c>
      <c r="AH198" s="57">
        <v>5978</v>
      </c>
      <c r="AI198" s="57">
        <v>6240</v>
      </c>
      <c r="AJ198" s="57">
        <v>5991</v>
      </c>
      <c r="AK198" s="57">
        <v>4381</v>
      </c>
      <c r="AL198" s="57">
        <v>5642</v>
      </c>
      <c r="AM198" s="57">
        <v>6172</v>
      </c>
      <c r="AN198" s="57">
        <v>6076</v>
      </c>
      <c r="AO198" s="57">
        <v>4796</v>
      </c>
      <c r="AP198" s="57">
        <v>6132</v>
      </c>
      <c r="AQ198" s="59">
        <v>6338</v>
      </c>
    </row>
    <row r="199" spans="1:43" ht="18" thickBot="1" x14ac:dyDescent="0.5">
      <c r="A199" t="s">
        <v>10</v>
      </c>
      <c r="C199" s="66" t="s">
        <v>77</v>
      </c>
      <c r="D199" s="67">
        <v>108310</v>
      </c>
      <c r="E199" s="67">
        <v>108479</v>
      </c>
      <c r="F199" s="67">
        <v>108064</v>
      </c>
      <c r="G199" s="67">
        <v>107117</v>
      </c>
      <c r="H199" s="67">
        <v>105849</v>
      </c>
      <c r="I199" s="67">
        <v>104656</v>
      </c>
      <c r="J199" s="67">
        <v>105947</v>
      </c>
      <c r="K199" s="67">
        <v>107284</v>
      </c>
      <c r="L199" s="67">
        <v>108537</v>
      </c>
      <c r="M199" s="67">
        <v>108610</v>
      </c>
      <c r="N199" s="67">
        <v>110243</v>
      </c>
      <c r="O199" s="67">
        <v>110865</v>
      </c>
      <c r="P199" s="67">
        <v>113632</v>
      </c>
      <c r="Q199" s="67">
        <v>112422</v>
      </c>
      <c r="R199" s="67">
        <v>113289</v>
      </c>
      <c r="S199" s="67">
        <v>113369</v>
      </c>
      <c r="T199" s="67">
        <v>114490</v>
      </c>
      <c r="U199" s="67">
        <v>112249</v>
      </c>
      <c r="V199" s="67">
        <v>115834</v>
      </c>
      <c r="W199" s="67">
        <v>118374</v>
      </c>
      <c r="X199" s="67">
        <v>121073</v>
      </c>
      <c r="Y199" s="67">
        <v>119950</v>
      </c>
      <c r="Z199" s="67">
        <v>116107</v>
      </c>
      <c r="AA199" s="67">
        <v>121266</v>
      </c>
      <c r="AB199" s="67">
        <v>122750</v>
      </c>
      <c r="AC199" s="67">
        <v>125987</v>
      </c>
      <c r="AD199" s="67">
        <v>129811</v>
      </c>
      <c r="AE199" s="67">
        <v>132643</v>
      </c>
      <c r="AF199" s="67">
        <v>133440</v>
      </c>
      <c r="AG199" s="67">
        <v>99440</v>
      </c>
      <c r="AH199" s="67">
        <v>97150</v>
      </c>
      <c r="AI199" s="67">
        <v>96350</v>
      </c>
      <c r="AJ199" s="67">
        <v>97676</v>
      </c>
      <c r="AK199" s="67">
        <v>97989</v>
      </c>
      <c r="AL199" s="67">
        <v>99631</v>
      </c>
      <c r="AM199" s="67">
        <v>100514</v>
      </c>
      <c r="AN199" s="67">
        <v>101176</v>
      </c>
      <c r="AO199" s="67">
        <v>103362</v>
      </c>
      <c r="AP199" s="67">
        <v>105241</v>
      </c>
      <c r="AQ199" s="68">
        <v>108368</v>
      </c>
    </row>
    <row r="200" spans="1:43" ht="18" thickTop="1" thickBot="1" x14ac:dyDescent="0.5">
      <c r="A200" t="s">
        <v>10</v>
      </c>
      <c r="C200" s="56" t="s">
        <v>187</v>
      </c>
      <c r="D200" s="57">
        <v>35245</v>
      </c>
      <c r="E200" s="57">
        <v>34824</v>
      </c>
      <c r="F200" s="57">
        <v>34500</v>
      </c>
      <c r="G200" s="57">
        <v>34110</v>
      </c>
      <c r="H200" s="57">
        <v>33703</v>
      </c>
      <c r="I200" s="57">
        <v>33457</v>
      </c>
      <c r="J200" s="57">
        <v>33231</v>
      </c>
      <c r="K200" s="57">
        <v>32975</v>
      </c>
      <c r="L200" s="57">
        <v>32726</v>
      </c>
      <c r="M200" s="57">
        <v>32499</v>
      </c>
      <c r="N200" s="57">
        <v>31988</v>
      </c>
      <c r="O200" s="57">
        <v>31781</v>
      </c>
      <c r="P200" s="57">
        <v>31585</v>
      </c>
      <c r="Q200" s="57">
        <v>31697</v>
      </c>
      <c r="R200" s="57">
        <v>31210</v>
      </c>
      <c r="S200" s="57">
        <v>30841</v>
      </c>
      <c r="T200" s="57">
        <v>30598</v>
      </c>
      <c r="U200" s="57">
        <v>30355</v>
      </c>
      <c r="V200" s="57">
        <v>30110</v>
      </c>
      <c r="W200" s="57">
        <v>29864</v>
      </c>
      <c r="X200" s="57">
        <v>29728</v>
      </c>
      <c r="Y200" s="57">
        <v>29530</v>
      </c>
      <c r="Z200" s="57">
        <v>29231</v>
      </c>
      <c r="AA200" s="57">
        <v>29379</v>
      </c>
      <c r="AB200" s="57">
        <v>29550</v>
      </c>
      <c r="AC200" s="57">
        <v>1885</v>
      </c>
      <c r="AD200" s="57">
        <v>2097</v>
      </c>
      <c r="AE200" s="57">
        <v>2097</v>
      </c>
      <c r="AF200" s="57">
        <v>2126</v>
      </c>
      <c r="AG200" s="57">
        <v>2181</v>
      </c>
      <c r="AH200" s="57">
        <v>2181</v>
      </c>
      <c r="AI200" s="57">
        <v>2203</v>
      </c>
      <c r="AJ200" s="57">
        <v>2185</v>
      </c>
      <c r="AK200" s="57">
        <v>2201</v>
      </c>
      <c r="AL200" s="57">
        <v>2216</v>
      </c>
      <c r="AM200" s="57">
        <v>2220</v>
      </c>
      <c r="AN200" s="57">
        <v>2193</v>
      </c>
      <c r="AO200" s="57">
        <v>2235</v>
      </c>
      <c r="AP200" s="57">
        <v>2215</v>
      </c>
      <c r="AQ200" s="59">
        <v>2235</v>
      </c>
    </row>
    <row r="201" spans="1:43" ht="17.649999999999999" thickBot="1" x14ac:dyDescent="0.5">
      <c r="A201" t="s">
        <v>10</v>
      </c>
      <c r="C201" s="56" t="s">
        <v>188</v>
      </c>
      <c r="D201" s="57">
        <v>23164</v>
      </c>
      <c r="E201" s="57">
        <v>23707</v>
      </c>
      <c r="F201" s="57">
        <v>23899</v>
      </c>
      <c r="G201" s="57">
        <v>24522</v>
      </c>
      <c r="H201" s="57">
        <v>24561</v>
      </c>
      <c r="I201" s="57">
        <v>24711</v>
      </c>
      <c r="J201" s="57">
        <v>25457</v>
      </c>
      <c r="K201" s="57">
        <v>25850</v>
      </c>
      <c r="L201" s="57">
        <v>26384</v>
      </c>
      <c r="M201" s="57">
        <v>26129</v>
      </c>
      <c r="N201" s="57">
        <v>26473</v>
      </c>
      <c r="O201" s="57">
        <v>26823</v>
      </c>
      <c r="P201" s="57">
        <v>28113</v>
      </c>
      <c r="Q201" s="57">
        <v>27200</v>
      </c>
      <c r="R201" s="57">
        <v>26980</v>
      </c>
      <c r="S201" s="57">
        <v>27517</v>
      </c>
      <c r="T201" s="57">
        <v>27843</v>
      </c>
      <c r="U201" s="57">
        <v>28430</v>
      </c>
      <c r="V201" s="57">
        <v>28435</v>
      </c>
      <c r="W201" s="57">
        <v>29020</v>
      </c>
      <c r="X201" s="57">
        <v>29028</v>
      </c>
      <c r="Y201" s="57">
        <v>28641</v>
      </c>
      <c r="Z201" s="57">
        <v>28040</v>
      </c>
      <c r="AA201" s="57">
        <v>28308</v>
      </c>
      <c r="AB201" s="57">
        <v>29000</v>
      </c>
      <c r="AC201" s="57">
        <v>28567</v>
      </c>
      <c r="AD201" s="57">
        <v>32365</v>
      </c>
      <c r="AE201" s="57">
        <v>32677</v>
      </c>
      <c r="AF201" s="57">
        <v>34465</v>
      </c>
      <c r="AG201" s="57">
        <v>34183</v>
      </c>
      <c r="AH201" s="57">
        <v>34131</v>
      </c>
      <c r="AI201" s="57">
        <v>35492</v>
      </c>
      <c r="AJ201" s="57">
        <v>37725</v>
      </c>
      <c r="AK201" s="57">
        <v>38809</v>
      </c>
      <c r="AL201" s="57">
        <v>39977</v>
      </c>
      <c r="AM201" s="57">
        <v>41918</v>
      </c>
      <c r="AN201" s="57">
        <v>42139</v>
      </c>
      <c r="AO201" s="57">
        <v>41211</v>
      </c>
      <c r="AP201" s="57">
        <v>41634</v>
      </c>
      <c r="AQ201" s="59">
        <v>43128</v>
      </c>
    </row>
    <row r="202" spans="1:43" ht="17.649999999999999" thickBot="1" x14ac:dyDescent="0.5">
      <c r="A202" t="s">
        <v>10</v>
      </c>
      <c r="C202" s="56" t="s">
        <v>189</v>
      </c>
      <c r="D202" s="57">
        <v>11728</v>
      </c>
      <c r="E202" s="57">
        <v>11655</v>
      </c>
      <c r="F202" s="57">
        <v>11489</v>
      </c>
      <c r="G202" s="57">
        <v>11858</v>
      </c>
      <c r="H202" s="57">
        <v>12343</v>
      </c>
      <c r="I202" s="57">
        <v>12202</v>
      </c>
      <c r="J202" s="57">
        <v>12036</v>
      </c>
      <c r="K202" s="57">
        <v>12300</v>
      </c>
      <c r="L202" s="57">
        <v>12772</v>
      </c>
      <c r="M202" s="57">
        <v>12583</v>
      </c>
      <c r="N202" s="57">
        <v>12705</v>
      </c>
      <c r="O202" s="57">
        <v>13024</v>
      </c>
      <c r="P202" s="57">
        <v>13535</v>
      </c>
      <c r="Q202" s="57">
        <v>13473</v>
      </c>
      <c r="R202" s="57">
        <v>13448</v>
      </c>
      <c r="S202" s="57">
        <v>13824</v>
      </c>
      <c r="T202" s="57">
        <v>14408</v>
      </c>
      <c r="U202" s="57">
        <v>14510</v>
      </c>
      <c r="V202" s="57">
        <v>14323</v>
      </c>
      <c r="W202" s="57">
        <v>14752</v>
      </c>
      <c r="X202" s="57">
        <v>15343</v>
      </c>
      <c r="Y202" s="57">
        <v>15343</v>
      </c>
      <c r="Z202" s="57">
        <v>14999</v>
      </c>
      <c r="AA202" s="57">
        <v>15448</v>
      </c>
      <c r="AB202" s="57">
        <v>16029</v>
      </c>
      <c r="AC202" s="57">
        <v>15946</v>
      </c>
      <c r="AD202" s="57">
        <v>18177</v>
      </c>
      <c r="AE202" s="57">
        <v>18756</v>
      </c>
      <c r="AF202" s="57">
        <v>19627</v>
      </c>
      <c r="AG202" s="57">
        <v>19844</v>
      </c>
      <c r="AH202" s="57">
        <v>20248</v>
      </c>
      <c r="AI202" s="57">
        <v>21026</v>
      </c>
      <c r="AJ202" s="57">
        <v>22026</v>
      </c>
      <c r="AK202" s="57">
        <v>22299</v>
      </c>
      <c r="AL202" s="57">
        <v>22499</v>
      </c>
      <c r="AM202" s="57">
        <v>23355</v>
      </c>
      <c r="AN202" s="57">
        <v>24518</v>
      </c>
      <c r="AO202" s="57">
        <v>24709</v>
      </c>
      <c r="AP202" s="57">
        <v>24945</v>
      </c>
      <c r="AQ202" s="59">
        <v>25929</v>
      </c>
    </row>
    <row r="203" spans="1:43" ht="17.649999999999999" thickBot="1" x14ac:dyDescent="0.5">
      <c r="A203" t="s">
        <v>10</v>
      </c>
      <c r="C203" s="56" t="s">
        <v>147</v>
      </c>
      <c r="D203" s="58">
        <v>-5</v>
      </c>
      <c r="E203" s="58">
        <v>-1</v>
      </c>
      <c r="F203" s="58" t="s">
        <v>138</v>
      </c>
      <c r="G203" s="58">
        <v>-1</v>
      </c>
      <c r="H203" s="58" t="s">
        <v>138</v>
      </c>
      <c r="I203" s="58">
        <v>-1</v>
      </c>
      <c r="J203" s="58">
        <v>-1</v>
      </c>
      <c r="K203" s="58">
        <v>-1</v>
      </c>
      <c r="L203" s="58">
        <v>-1</v>
      </c>
      <c r="M203" s="58" t="s">
        <v>138</v>
      </c>
      <c r="N203" s="58">
        <v>-1</v>
      </c>
      <c r="O203" s="58">
        <v>-1</v>
      </c>
      <c r="P203" s="58" t="s">
        <v>138</v>
      </c>
      <c r="Q203" s="58">
        <v>-1</v>
      </c>
      <c r="R203" s="58">
        <v>-1</v>
      </c>
      <c r="S203" s="58">
        <v>-1</v>
      </c>
      <c r="T203" s="58">
        <v>-1</v>
      </c>
      <c r="U203" s="58" t="s">
        <v>138</v>
      </c>
      <c r="V203" s="58" t="s">
        <v>138</v>
      </c>
      <c r="W203" s="58" t="s">
        <v>138</v>
      </c>
      <c r="X203" s="58" t="s">
        <v>138</v>
      </c>
      <c r="Y203" s="58" t="s">
        <v>138</v>
      </c>
      <c r="Z203" s="58">
        <v>1</v>
      </c>
      <c r="AA203" s="58" t="s">
        <v>138</v>
      </c>
      <c r="AB203" s="58" t="s">
        <v>138</v>
      </c>
      <c r="AC203" s="58" t="s">
        <v>138</v>
      </c>
      <c r="AD203" s="58" t="s">
        <v>138</v>
      </c>
      <c r="AE203" s="58" t="s">
        <v>138</v>
      </c>
      <c r="AF203" s="58">
        <v>1</v>
      </c>
      <c r="AG203" s="58">
        <v>2</v>
      </c>
      <c r="AH203" s="58">
        <v>10</v>
      </c>
      <c r="AI203" s="58">
        <v>38</v>
      </c>
      <c r="AJ203" s="58">
        <v>1</v>
      </c>
      <c r="AK203" s="58">
        <v>750</v>
      </c>
      <c r="AL203" s="58">
        <v>3</v>
      </c>
      <c r="AM203" s="58">
        <v>2</v>
      </c>
      <c r="AN203" s="58">
        <v>2</v>
      </c>
      <c r="AO203" s="58">
        <v>351</v>
      </c>
      <c r="AP203" s="58">
        <v>2</v>
      </c>
      <c r="AQ203" s="63">
        <v>2</v>
      </c>
    </row>
    <row r="204" spans="1:43" ht="17.649999999999999" thickBot="1" x14ac:dyDescent="0.5">
      <c r="A204" t="s">
        <v>10</v>
      </c>
      <c r="C204" s="56" t="s">
        <v>148</v>
      </c>
      <c r="D204" s="58" t="s">
        <v>138</v>
      </c>
      <c r="E204" s="58" t="s">
        <v>138</v>
      </c>
      <c r="F204" s="58" t="s">
        <v>138</v>
      </c>
      <c r="G204" s="58" t="s">
        <v>138</v>
      </c>
      <c r="H204" s="58" t="s">
        <v>138</v>
      </c>
      <c r="I204" s="58" t="s">
        <v>138</v>
      </c>
      <c r="J204" s="58" t="s">
        <v>138</v>
      </c>
      <c r="K204" s="58" t="s">
        <v>138</v>
      </c>
      <c r="L204" s="58" t="s">
        <v>138</v>
      </c>
      <c r="M204" s="58" t="s">
        <v>138</v>
      </c>
      <c r="N204" s="58" t="s">
        <v>138</v>
      </c>
      <c r="O204" s="58" t="s">
        <v>138</v>
      </c>
      <c r="P204" s="58" t="s">
        <v>138</v>
      </c>
      <c r="Q204" s="58" t="s">
        <v>138</v>
      </c>
      <c r="R204" s="58" t="s">
        <v>138</v>
      </c>
      <c r="S204" s="58" t="s">
        <v>138</v>
      </c>
      <c r="T204" s="58" t="s">
        <v>138</v>
      </c>
      <c r="U204" s="58" t="s">
        <v>138</v>
      </c>
      <c r="V204" s="58" t="s">
        <v>138</v>
      </c>
      <c r="W204" s="58">
        <v>50</v>
      </c>
      <c r="X204" s="58" t="s">
        <v>138</v>
      </c>
      <c r="Y204" s="58" t="s">
        <v>138</v>
      </c>
      <c r="Z204" s="58" t="s">
        <v>138</v>
      </c>
      <c r="AA204" s="58" t="s">
        <v>138</v>
      </c>
      <c r="AB204" s="58" t="s">
        <v>138</v>
      </c>
      <c r="AC204" s="58" t="s">
        <v>138</v>
      </c>
      <c r="AD204" s="58" t="s">
        <v>138</v>
      </c>
      <c r="AE204" s="58" t="s">
        <v>138</v>
      </c>
      <c r="AF204" s="58" t="s">
        <v>138</v>
      </c>
      <c r="AG204" s="58" t="s">
        <v>138</v>
      </c>
      <c r="AH204" s="58" t="s">
        <v>138</v>
      </c>
      <c r="AI204" s="58" t="s">
        <v>138</v>
      </c>
      <c r="AJ204" s="58" t="s">
        <v>138</v>
      </c>
      <c r="AK204" s="58" t="s">
        <v>138</v>
      </c>
      <c r="AL204" s="58" t="s">
        <v>138</v>
      </c>
      <c r="AM204" s="58" t="s">
        <v>138</v>
      </c>
      <c r="AN204" s="58" t="s">
        <v>138</v>
      </c>
      <c r="AO204" s="58">
        <v>92</v>
      </c>
      <c r="AP204" s="58" t="s">
        <v>138</v>
      </c>
      <c r="AQ204" s="63" t="s">
        <v>138</v>
      </c>
    </row>
    <row r="205" spans="1:43" ht="17.649999999999999" thickBot="1" x14ac:dyDescent="0.5">
      <c r="A205" t="s">
        <v>10</v>
      </c>
      <c r="C205" s="56" t="s">
        <v>91</v>
      </c>
      <c r="D205" s="57">
        <v>5195</v>
      </c>
      <c r="E205" s="57">
        <v>5140</v>
      </c>
      <c r="F205" s="57">
        <v>5194</v>
      </c>
      <c r="G205" s="57">
        <v>5186</v>
      </c>
      <c r="H205" s="57">
        <v>5175</v>
      </c>
      <c r="I205" s="57">
        <v>5124</v>
      </c>
      <c r="J205" s="57">
        <v>5108</v>
      </c>
      <c r="K205" s="57">
        <v>5109</v>
      </c>
      <c r="L205" s="57">
        <v>5110</v>
      </c>
      <c r="M205" s="57">
        <v>6347</v>
      </c>
      <c r="N205" s="57">
        <v>6346</v>
      </c>
      <c r="O205" s="57">
        <v>6348</v>
      </c>
      <c r="P205" s="57">
        <v>6349</v>
      </c>
      <c r="Q205" s="57">
        <v>6350</v>
      </c>
      <c r="R205" s="57">
        <v>6847</v>
      </c>
      <c r="S205" s="57">
        <v>6448</v>
      </c>
      <c r="T205" s="57">
        <v>6450</v>
      </c>
      <c r="U205" s="57">
        <v>6451</v>
      </c>
      <c r="V205" s="57">
        <v>6453</v>
      </c>
      <c r="W205" s="57">
        <v>6628</v>
      </c>
      <c r="X205" s="57">
        <v>6630</v>
      </c>
      <c r="Y205" s="57">
        <v>6631</v>
      </c>
      <c r="Z205" s="57">
        <v>6633</v>
      </c>
      <c r="AA205" s="57">
        <v>6634</v>
      </c>
      <c r="AB205" s="57">
        <v>6635</v>
      </c>
      <c r="AC205" s="57">
        <v>7825</v>
      </c>
      <c r="AD205" s="57">
        <v>7996</v>
      </c>
      <c r="AE205" s="57">
        <v>7996</v>
      </c>
      <c r="AF205" s="57">
        <v>7980</v>
      </c>
      <c r="AG205" s="57">
        <v>7976</v>
      </c>
      <c r="AH205" s="57">
        <v>7973</v>
      </c>
      <c r="AI205" s="57">
        <v>7970</v>
      </c>
      <c r="AJ205" s="57">
        <v>7967</v>
      </c>
      <c r="AK205" s="57">
        <v>7214</v>
      </c>
      <c r="AL205" s="57">
        <v>8452</v>
      </c>
      <c r="AM205" s="57">
        <v>7949</v>
      </c>
      <c r="AN205" s="57">
        <v>7946</v>
      </c>
      <c r="AO205" s="57">
        <v>7592</v>
      </c>
      <c r="AP205" s="57">
        <v>7938</v>
      </c>
      <c r="AQ205" s="59">
        <v>8082</v>
      </c>
    </row>
    <row r="206" spans="1:43" ht="17.649999999999999" thickBot="1" x14ac:dyDescent="0.5">
      <c r="A206" t="s">
        <v>10</v>
      </c>
      <c r="C206" s="56" t="s">
        <v>150</v>
      </c>
      <c r="D206" s="58" t="s">
        <v>138</v>
      </c>
      <c r="E206" s="58" t="s">
        <v>138</v>
      </c>
      <c r="F206" s="58" t="s">
        <v>138</v>
      </c>
      <c r="G206" s="58" t="s">
        <v>138</v>
      </c>
      <c r="H206" s="58" t="s">
        <v>138</v>
      </c>
      <c r="I206" s="58" t="s">
        <v>138</v>
      </c>
      <c r="J206" s="58" t="s">
        <v>138</v>
      </c>
      <c r="K206" s="58" t="s">
        <v>138</v>
      </c>
      <c r="L206" s="58" t="s">
        <v>138</v>
      </c>
      <c r="M206" s="58" t="s">
        <v>138</v>
      </c>
      <c r="N206" s="58" t="s">
        <v>138</v>
      </c>
      <c r="O206" s="58" t="s">
        <v>138</v>
      </c>
      <c r="P206" s="58" t="s">
        <v>138</v>
      </c>
      <c r="Q206" s="58" t="s">
        <v>138</v>
      </c>
      <c r="R206" s="58" t="s">
        <v>138</v>
      </c>
      <c r="S206" s="58" t="s">
        <v>138</v>
      </c>
      <c r="T206" s="58" t="s">
        <v>138</v>
      </c>
      <c r="U206" s="58" t="s">
        <v>138</v>
      </c>
      <c r="V206" s="58">
        <v>572</v>
      </c>
      <c r="W206" s="58">
        <v>508</v>
      </c>
      <c r="X206" s="58">
        <v>542</v>
      </c>
      <c r="Y206" s="58">
        <v>586</v>
      </c>
      <c r="Z206" s="58" t="s">
        <v>138</v>
      </c>
      <c r="AA206" s="58" t="s">
        <v>138</v>
      </c>
      <c r="AB206" s="58" t="s">
        <v>138</v>
      </c>
      <c r="AC206" s="58">
        <v>511</v>
      </c>
      <c r="AD206" s="58" t="s">
        <v>138</v>
      </c>
      <c r="AE206" s="58" t="s">
        <v>138</v>
      </c>
      <c r="AF206" s="58" t="s">
        <v>138</v>
      </c>
      <c r="AG206" s="58">
        <v>465</v>
      </c>
      <c r="AH206" s="58" t="s">
        <v>138</v>
      </c>
      <c r="AI206" s="58" t="s">
        <v>138</v>
      </c>
      <c r="AJ206" s="58" t="s">
        <v>138</v>
      </c>
      <c r="AK206" s="58" t="s">
        <v>138</v>
      </c>
      <c r="AL206" s="58" t="s">
        <v>138</v>
      </c>
      <c r="AM206" s="58" t="s">
        <v>138</v>
      </c>
      <c r="AN206" s="58" t="s">
        <v>138</v>
      </c>
      <c r="AO206" s="58">
        <v>173</v>
      </c>
      <c r="AP206" s="58" t="s">
        <v>138</v>
      </c>
      <c r="AQ206" s="63" t="s">
        <v>138</v>
      </c>
    </row>
    <row r="207" spans="1:43" ht="17.649999999999999" thickBot="1" x14ac:dyDescent="0.5">
      <c r="A207" t="s">
        <v>10</v>
      </c>
      <c r="C207" s="56" t="s">
        <v>152</v>
      </c>
      <c r="D207" s="57">
        <v>1076</v>
      </c>
      <c r="E207" s="58">
        <v>715</v>
      </c>
      <c r="F207" s="58">
        <v>779</v>
      </c>
      <c r="G207" s="58">
        <v>475</v>
      </c>
      <c r="H207" s="58">
        <v>243</v>
      </c>
      <c r="I207" s="58">
        <v>90</v>
      </c>
      <c r="J207" s="58">
        <v>479</v>
      </c>
      <c r="K207" s="58">
        <v>782</v>
      </c>
      <c r="L207" s="58">
        <v>935</v>
      </c>
      <c r="M207" s="58">
        <v>487</v>
      </c>
      <c r="N207" s="58">
        <v>833</v>
      </c>
      <c r="O207" s="57">
        <v>1104</v>
      </c>
      <c r="P207" s="57">
        <v>1249</v>
      </c>
      <c r="Q207" s="58">
        <v>782</v>
      </c>
      <c r="R207" s="58">
        <v>725</v>
      </c>
      <c r="S207" s="58">
        <v>723</v>
      </c>
      <c r="T207" s="58">
        <v>660</v>
      </c>
      <c r="U207" s="58">
        <v>425</v>
      </c>
      <c r="V207" s="58">
        <v>817</v>
      </c>
      <c r="W207" s="58">
        <v>997</v>
      </c>
      <c r="X207" s="57">
        <v>1079</v>
      </c>
      <c r="Y207" s="57">
        <v>1154</v>
      </c>
      <c r="Z207" s="58">
        <v>331</v>
      </c>
      <c r="AA207" s="58">
        <v>842</v>
      </c>
      <c r="AB207" s="58">
        <v>905</v>
      </c>
      <c r="AC207" s="58">
        <v>382</v>
      </c>
      <c r="AD207" s="58">
        <v>493</v>
      </c>
      <c r="AE207" s="58">
        <v>758</v>
      </c>
      <c r="AF207" s="58">
        <v>711</v>
      </c>
      <c r="AG207" s="58">
        <v>833</v>
      </c>
      <c r="AH207" s="58">
        <v>402</v>
      </c>
      <c r="AI207" s="58" t="s">
        <v>138</v>
      </c>
      <c r="AJ207" s="58" t="s">
        <v>138</v>
      </c>
      <c r="AK207" s="58" t="s">
        <v>138</v>
      </c>
      <c r="AL207" s="58" t="s">
        <v>138</v>
      </c>
      <c r="AM207" s="58" t="s">
        <v>138</v>
      </c>
      <c r="AN207" s="58" t="s">
        <v>138</v>
      </c>
      <c r="AO207" s="58" t="s">
        <v>138</v>
      </c>
      <c r="AP207" s="58" t="s">
        <v>138</v>
      </c>
      <c r="AQ207" s="63" t="s">
        <v>138</v>
      </c>
    </row>
    <row r="208" spans="1:43" ht="17.649999999999999" thickBot="1" x14ac:dyDescent="0.5">
      <c r="A208" t="s">
        <v>10</v>
      </c>
      <c r="C208" s="56" t="s">
        <v>193</v>
      </c>
      <c r="D208" s="57">
        <v>4521</v>
      </c>
      <c r="E208" s="57">
        <v>4396</v>
      </c>
      <c r="F208" s="57">
        <v>4304</v>
      </c>
      <c r="G208" s="57">
        <v>4121</v>
      </c>
      <c r="H208" s="57">
        <v>3677</v>
      </c>
      <c r="I208" s="57">
        <v>3658</v>
      </c>
      <c r="J208" s="57">
        <v>3507</v>
      </c>
      <c r="K208" s="57">
        <v>3438</v>
      </c>
      <c r="L208" s="57">
        <v>3469</v>
      </c>
      <c r="M208" s="57">
        <v>3393</v>
      </c>
      <c r="N208" s="57">
        <v>3436</v>
      </c>
      <c r="O208" s="57">
        <v>3416</v>
      </c>
      <c r="P208" s="57">
        <v>3422</v>
      </c>
      <c r="Q208" s="57">
        <v>3444</v>
      </c>
      <c r="R208" s="57">
        <v>3314</v>
      </c>
      <c r="S208" s="57">
        <v>3271</v>
      </c>
      <c r="T208" s="57">
        <v>3307</v>
      </c>
      <c r="U208" s="57">
        <v>2805</v>
      </c>
      <c r="V208" s="57">
        <v>3050</v>
      </c>
      <c r="W208" s="57">
        <v>3058</v>
      </c>
      <c r="X208" s="57">
        <v>2942</v>
      </c>
      <c r="Y208" s="57">
        <v>3044</v>
      </c>
      <c r="Z208" s="57">
        <v>2434</v>
      </c>
      <c r="AA208" s="57">
        <v>2906</v>
      </c>
      <c r="AB208" s="57">
        <v>3064</v>
      </c>
      <c r="AC208" s="58" t="s">
        <v>138</v>
      </c>
      <c r="AD208" s="58" t="s">
        <v>138</v>
      </c>
      <c r="AE208" s="58" t="s">
        <v>138</v>
      </c>
      <c r="AF208" s="58" t="s">
        <v>138</v>
      </c>
      <c r="AG208" s="58" t="s">
        <v>138</v>
      </c>
      <c r="AH208" s="58" t="s">
        <v>138</v>
      </c>
      <c r="AI208" s="58" t="s">
        <v>138</v>
      </c>
      <c r="AJ208" s="58" t="s">
        <v>138</v>
      </c>
      <c r="AK208" s="58" t="s">
        <v>138</v>
      </c>
      <c r="AL208" s="58" t="s">
        <v>138</v>
      </c>
      <c r="AM208" s="58" t="s">
        <v>138</v>
      </c>
      <c r="AN208" s="58" t="s">
        <v>138</v>
      </c>
      <c r="AO208" s="58" t="s">
        <v>138</v>
      </c>
      <c r="AP208" s="58" t="s">
        <v>138</v>
      </c>
      <c r="AQ208" s="63" t="s">
        <v>138</v>
      </c>
    </row>
    <row r="209" spans="1:43" ht="17.649999999999999" thickBot="1" x14ac:dyDescent="0.5">
      <c r="A209" t="s">
        <v>10</v>
      </c>
      <c r="C209" s="56" t="s">
        <v>90</v>
      </c>
      <c r="D209" s="58">
        <v>57</v>
      </c>
      <c r="E209" s="58">
        <v>39</v>
      </c>
      <c r="F209" s="58">
        <v>57</v>
      </c>
      <c r="G209" s="58">
        <v>13</v>
      </c>
      <c r="H209" s="58">
        <v>18</v>
      </c>
      <c r="I209" s="58">
        <v>25</v>
      </c>
      <c r="J209" s="58">
        <v>25</v>
      </c>
      <c r="K209" s="58">
        <v>30</v>
      </c>
      <c r="L209" s="58">
        <v>45</v>
      </c>
      <c r="M209" s="58">
        <v>44</v>
      </c>
      <c r="N209" s="58">
        <v>332</v>
      </c>
      <c r="O209" s="58">
        <v>332</v>
      </c>
      <c r="P209" s="58">
        <v>343</v>
      </c>
      <c r="Q209" s="58">
        <v>364</v>
      </c>
      <c r="R209" s="58">
        <v>265</v>
      </c>
      <c r="S209" s="58">
        <v>282</v>
      </c>
      <c r="T209" s="58">
        <v>308</v>
      </c>
      <c r="U209" s="58">
        <v>269</v>
      </c>
      <c r="V209" s="58">
        <v>282</v>
      </c>
      <c r="W209" s="58">
        <v>477</v>
      </c>
      <c r="X209" s="58">
        <v>477</v>
      </c>
      <c r="Y209" s="58">
        <v>507</v>
      </c>
      <c r="Z209" s="58">
        <v>420</v>
      </c>
      <c r="AA209" s="58">
        <v>562</v>
      </c>
      <c r="AB209" s="58">
        <v>544</v>
      </c>
      <c r="AC209" s="57">
        <v>33351</v>
      </c>
      <c r="AD209" s="57">
        <v>33403</v>
      </c>
      <c r="AE209" s="57">
        <v>32798</v>
      </c>
      <c r="AF209" s="57">
        <v>32438</v>
      </c>
      <c r="AG209" s="58">
        <v>12</v>
      </c>
      <c r="AH209" s="58">
        <v>28</v>
      </c>
      <c r="AI209" s="58">
        <v>25</v>
      </c>
      <c r="AJ209" s="58">
        <v>36</v>
      </c>
      <c r="AK209" s="58">
        <v>4</v>
      </c>
      <c r="AL209" s="58">
        <v>3</v>
      </c>
      <c r="AM209" s="58">
        <v>25</v>
      </c>
      <c r="AN209" s="58">
        <v>9</v>
      </c>
      <c r="AO209" s="58">
        <v>5</v>
      </c>
      <c r="AP209" s="58" t="s">
        <v>138</v>
      </c>
      <c r="AQ209" s="63">
        <v>3</v>
      </c>
    </row>
    <row r="210" spans="1:43" ht="17.649999999999999" thickBot="1" x14ac:dyDescent="0.5">
      <c r="A210" t="s">
        <v>10</v>
      </c>
      <c r="C210" s="56" t="s">
        <v>92</v>
      </c>
      <c r="D210" s="57">
        <v>5000</v>
      </c>
      <c r="E210" s="57">
        <v>5700</v>
      </c>
      <c r="F210" s="57">
        <v>5663</v>
      </c>
      <c r="G210" s="57">
        <v>5535</v>
      </c>
      <c r="H210" s="57">
        <v>5625</v>
      </c>
      <c r="I210" s="57">
        <v>5365</v>
      </c>
      <c r="J210" s="57">
        <v>5765</v>
      </c>
      <c r="K210" s="57">
        <v>6248</v>
      </c>
      <c r="L210" s="57">
        <v>6163</v>
      </c>
      <c r="M210" s="57">
        <v>6555</v>
      </c>
      <c r="N210" s="57">
        <v>6973</v>
      </c>
      <c r="O210" s="57">
        <v>6537</v>
      </c>
      <c r="P210" s="57">
        <v>6917</v>
      </c>
      <c r="Q210" s="57">
        <v>6562</v>
      </c>
      <c r="R210" s="57">
        <v>7224</v>
      </c>
      <c r="S210" s="57">
        <v>7342</v>
      </c>
      <c r="T210" s="57">
        <v>7284</v>
      </c>
      <c r="U210" s="57">
        <v>6392</v>
      </c>
      <c r="V210" s="57">
        <v>8374</v>
      </c>
      <c r="W210" s="57">
        <v>8544</v>
      </c>
      <c r="X210" s="57">
        <v>9164</v>
      </c>
      <c r="Y210" s="57">
        <v>7172</v>
      </c>
      <c r="Z210" s="57">
        <v>9845</v>
      </c>
      <c r="AA210" s="57">
        <v>10201</v>
      </c>
      <c r="AB210" s="57">
        <v>9760</v>
      </c>
      <c r="AC210" s="57">
        <v>6209</v>
      </c>
      <c r="AD210" s="57">
        <v>8488</v>
      </c>
      <c r="AE210" s="57">
        <v>9369</v>
      </c>
      <c r="AF210" s="57">
        <v>9385</v>
      </c>
      <c r="AG210" s="57">
        <v>8533</v>
      </c>
      <c r="AH210" s="57">
        <v>9039</v>
      </c>
      <c r="AI210" s="57">
        <v>9572</v>
      </c>
      <c r="AJ210" s="57">
        <v>10175</v>
      </c>
      <c r="AK210" s="57">
        <v>9146</v>
      </c>
      <c r="AL210" s="57">
        <v>9108</v>
      </c>
      <c r="AM210" s="57">
        <v>9673</v>
      </c>
      <c r="AN210" s="57">
        <v>9922</v>
      </c>
      <c r="AO210" s="57">
        <v>9179</v>
      </c>
      <c r="AP210" s="57">
        <v>10027</v>
      </c>
      <c r="AQ210" s="59">
        <v>10416</v>
      </c>
    </row>
    <row r="211" spans="1:43" ht="18" thickBot="1" x14ac:dyDescent="0.5">
      <c r="A211" t="s">
        <v>10</v>
      </c>
      <c r="C211" s="66" t="s">
        <v>79</v>
      </c>
      <c r="D211" s="67">
        <v>85981</v>
      </c>
      <c r="E211" s="67">
        <v>86175</v>
      </c>
      <c r="F211" s="67">
        <v>85885</v>
      </c>
      <c r="G211" s="67">
        <v>85819</v>
      </c>
      <c r="H211" s="67">
        <v>85345</v>
      </c>
      <c r="I211" s="67">
        <v>84631</v>
      </c>
      <c r="J211" s="67">
        <v>85607</v>
      </c>
      <c r="K211" s="67">
        <v>86731</v>
      </c>
      <c r="L211" s="67">
        <v>87603</v>
      </c>
      <c r="M211" s="67">
        <v>88037</v>
      </c>
      <c r="N211" s="67">
        <v>89085</v>
      </c>
      <c r="O211" s="67">
        <v>89364</v>
      </c>
      <c r="P211" s="67">
        <v>91513</v>
      </c>
      <c r="Q211" s="67">
        <v>89871</v>
      </c>
      <c r="R211" s="67">
        <v>90012</v>
      </c>
      <c r="S211" s="67">
        <v>90247</v>
      </c>
      <c r="T211" s="67">
        <v>90857</v>
      </c>
      <c r="U211" s="67">
        <v>90937</v>
      </c>
      <c r="V211" s="67">
        <v>92416</v>
      </c>
      <c r="W211" s="67">
        <v>93898</v>
      </c>
      <c r="X211" s="67">
        <v>94933</v>
      </c>
      <c r="Y211" s="67">
        <v>93952</v>
      </c>
      <c r="Z211" s="67">
        <v>91934</v>
      </c>
      <c r="AA211" s="67">
        <v>94280</v>
      </c>
      <c r="AB211" s="67">
        <v>95487</v>
      </c>
      <c r="AC211" s="67">
        <v>95770</v>
      </c>
      <c r="AD211" s="67">
        <v>103019</v>
      </c>
      <c r="AE211" s="67">
        <v>104451</v>
      </c>
      <c r="AF211" s="67">
        <v>106733</v>
      </c>
      <c r="AG211" s="67">
        <v>74313</v>
      </c>
      <c r="AH211" s="67">
        <v>74012</v>
      </c>
      <c r="AI211" s="67">
        <v>76326</v>
      </c>
      <c r="AJ211" s="67">
        <v>80115</v>
      </c>
      <c r="AK211" s="67">
        <v>80626</v>
      </c>
      <c r="AL211" s="67">
        <v>82258</v>
      </c>
      <c r="AM211" s="67">
        <v>85142</v>
      </c>
      <c r="AN211" s="67">
        <v>86729</v>
      </c>
      <c r="AO211" s="67">
        <v>85732</v>
      </c>
      <c r="AP211" s="67">
        <v>86761</v>
      </c>
      <c r="AQ211" s="68">
        <v>89795</v>
      </c>
    </row>
    <row r="212" spans="1:43" ht="18" thickTop="1" thickBot="1" x14ac:dyDescent="0.5">
      <c r="A212" t="s">
        <v>10</v>
      </c>
      <c r="C212" s="56" t="s">
        <v>194</v>
      </c>
      <c r="D212" s="57">
        <v>1746</v>
      </c>
      <c r="E212" s="57">
        <v>1746</v>
      </c>
      <c r="F212" s="57">
        <v>1746</v>
      </c>
      <c r="G212" s="57">
        <v>1746</v>
      </c>
      <c r="H212" s="57">
        <v>1746</v>
      </c>
      <c r="I212" s="57">
        <v>1746</v>
      </c>
      <c r="J212" s="57">
        <v>1746</v>
      </c>
      <c r="K212" s="57">
        <v>1746</v>
      </c>
      <c r="L212" s="57">
        <v>1746</v>
      </c>
      <c r="M212" s="57">
        <v>1746</v>
      </c>
      <c r="N212" s="57">
        <v>1746</v>
      </c>
      <c r="O212" s="57">
        <v>1746</v>
      </c>
      <c r="P212" s="57">
        <v>1746</v>
      </c>
      <c r="Q212" s="57">
        <v>1746</v>
      </c>
      <c r="R212" s="57">
        <v>2303</v>
      </c>
      <c r="S212" s="57">
        <v>2303</v>
      </c>
      <c r="T212" s="57">
        <v>2303</v>
      </c>
      <c r="U212" s="57">
        <v>1930</v>
      </c>
      <c r="V212" s="57">
        <v>1930</v>
      </c>
      <c r="W212" s="57">
        <v>1930</v>
      </c>
      <c r="X212" s="57">
        <v>3052</v>
      </c>
      <c r="Y212" s="57">
        <v>2248</v>
      </c>
      <c r="Z212" s="57">
        <v>1970</v>
      </c>
      <c r="AA212" s="57">
        <v>1970</v>
      </c>
      <c r="AB212" s="57">
        <v>1970</v>
      </c>
      <c r="AC212" s="57">
        <v>1970</v>
      </c>
      <c r="AD212" s="57">
        <v>2170</v>
      </c>
      <c r="AE212" s="57">
        <v>2170</v>
      </c>
      <c r="AF212" s="57">
        <v>1970</v>
      </c>
      <c r="AG212" s="57">
        <v>1970</v>
      </c>
      <c r="AH212" s="57">
        <v>1970</v>
      </c>
      <c r="AI212" s="57">
        <v>1970</v>
      </c>
      <c r="AJ212" s="57">
        <v>1970</v>
      </c>
      <c r="AK212" s="57">
        <v>1970</v>
      </c>
      <c r="AL212" s="57">
        <v>1970</v>
      </c>
      <c r="AM212" s="57">
        <v>2001</v>
      </c>
      <c r="AN212" s="57">
        <v>2001</v>
      </c>
      <c r="AO212" s="57">
        <v>2001</v>
      </c>
      <c r="AP212" s="57">
        <v>2001</v>
      </c>
      <c r="AQ212" s="59">
        <v>2001</v>
      </c>
    </row>
    <row r="213" spans="1:43" ht="17.649999999999999" thickBot="1" x14ac:dyDescent="0.5">
      <c r="A213" t="s">
        <v>10</v>
      </c>
      <c r="C213" s="56" t="s">
        <v>153</v>
      </c>
      <c r="D213" s="58">
        <v>9</v>
      </c>
      <c r="E213" s="58">
        <v>9</v>
      </c>
      <c r="F213" s="58">
        <v>9</v>
      </c>
      <c r="G213" s="58">
        <v>9</v>
      </c>
      <c r="H213" s="58">
        <v>9</v>
      </c>
      <c r="I213" s="58">
        <v>9</v>
      </c>
      <c r="J213" s="58">
        <v>9</v>
      </c>
      <c r="K213" s="58">
        <v>9</v>
      </c>
      <c r="L213" s="58">
        <v>9</v>
      </c>
      <c r="M213" s="58">
        <v>9</v>
      </c>
      <c r="N213" s="58">
        <v>9</v>
      </c>
      <c r="O213" s="58">
        <v>9</v>
      </c>
      <c r="P213" s="58">
        <v>9</v>
      </c>
      <c r="Q213" s="58">
        <v>9</v>
      </c>
      <c r="R213" s="58">
        <v>9</v>
      </c>
      <c r="S213" s="58">
        <v>9</v>
      </c>
      <c r="T213" s="58">
        <v>9</v>
      </c>
      <c r="U213" s="58">
        <v>9</v>
      </c>
      <c r="V213" s="58">
        <v>9</v>
      </c>
      <c r="W213" s="58">
        <v>9</v>
      </c>
      <c r="X213" s="58">
        <v>9</v>
      </c>
      <c r="Y213" s="58">
        <v>9</v>
      </c>
      <c r="Z213" s="58">
        <v>9</v>
      </c>
      <c r="AA213" s="58">
        <v>9</v>
      </c>
      <c r="AB213" s="58">
        <v>9</v>
      </c>
      <c r="AC213" s="58">
        <v>9</v>
      </c>
      <c r="AD213" s="58">
        <v>9</v>
      </c>
      <c r="AE213" s="58">
        <v>9</v>
      </c>
      <c r="AF213" s="58">
        <v>9</v>
      </c>
      <c r="AG213" s="58">
        <v>9</v>
      </c>
      <c r="AH213" s="58">
        <v>9</v>
      </c>
      <c r="AI213" s="58">
        <v>9</v>
      </c>
      <c r="AJ213" s="58">
        <v>9</v>
      </c>
      <c r="AK213" s="58">
        <v>9</v>
      </c>
      <c r="AL213" s="58">
        <v>9</v>
      </c>
      <c r="AM213" s="58">
        <v>9</v>
      </c>
      <c r="AN213" s="58">
        <v>9</v>
      </c>
      <c r="AO213" s="58">
        <v>9</v>
      </c>
      <c r="AP213" s="58">
        <v>9</v>
      </c>
      <c r="AQ213" s="63">
        <v>9</v>
      </c>
    </row>
    <row r="214" spans="1:43" ht="17.649999999999999" thickBot="1" x14ac:dyDescent="0.5">
      <c r="A214" t="s">
        <v>10</v>
      </c>
      <c r="C214" s="56" t="s">
        <v>154</v>
      </c>
      <c r="D214" s="57">
        <v>3059</v>
      </c>
      <c r="E214" s="57">
        <v>3199</v>
      </c>
      <c r="F214" s="57">
        <v>3109</v>
      </c>
      <c r="G214" s="57">
        <v>3205</v>
      </c>
      <c r="H214" s="57">
        <v>3224</v>
      </c>
      <c r="I214" s="57">
        <v>3245</v>
      </c>
      <c r="J214" s="57">
        <v>3237</v>
      </c>
      <c r="K214" s="57">
        <v>3203</v>
      </c>
      <c r="L214" s="57">
        <v>3237</v>
      </c>
      <c r="M214" s="57">
        <v>3303</v>
      </c>
      <c r="N214" s="57">
        <v>3285</v>
      </c>
      <c r="O214" s="57">
        <v>3269</v>
      </c>
      <c r="P214" s="57">
        <v>3330</v>
      </c>
      <c r="Q214" s="57">
        <v>3313</v>
      </c>
      <c r="R214" s="57">
        <v>3367</v>
      </c>
      <c r="S214" s="57">
        <v>3391</v>
      </c>
      <c r="T214" s="57">
        <v>3441</v>
      </c>
      <c r="U214" s="57">
        <v>3310</v>
      </c>
      <c r="V214" s="57">
        <v>3291</v>
      </c>
      <c r="W214" s="57">
        <v>3477</v>
      </c>
      <c r="X214" s="57">
        <v>3511</v>
      </c>
      <c r="Y214" s="57">
        <v>3463</v>
      </c>
      <c r="Z214" s="57">
        <v>3519</v>
      </c>
      <c r="AA214" s="57">
        <v>3541</v>
      </c>
      <c r="AB214" s="57">
        <v>3453</v>
      </c>
      <c r="AC214" s="57">
        <v>3498</v>
      </c>
      <c r="AD214" s="57">
        <v>3596</v>
      </c>
      <c r="AE214" s="57">
        <v>3668</v>
      </c>
      <c r="AF214" s="57">
        <v>3700</v>
      </c>
      <c r="AG214" s="57">
        <v>3722</v>
      </c>
      <c r="AH214" s="57">
        <v>3706</v>
      </c>
      <c r="AI214" s="57">
        <v>3740</v>
      </c>
      <c r="AJ214" s="57">
        <v>3765</v>
      </c>
      <c r="AK214" s="57">
        <v>3788</v>
      </c>
      <c r="AL214" s="57">
        <v>3780</v>
      </c>
      <c r="AM214" s="57">
        <v>3786</v>
      </c>
      <c r="AN214" s="57">
        <v>3811</v>
      </c>
      <c r="AO214" s="57">
        <v>3854</v>
      </c>
      <c r="AP214" s="57">
        <v>3894</v>
      </c>
      <c r="AQ214" s="59">
        <v>3927</v>
      </c>
    </row>
    <row r="215" spans="1:43" ht="17.649999999999999" thickBot="1" x14ac:dyDescent="0.5">
      <c r="A215" t="s">
        <v>10</v>
      </c>
      <c r="C215" s="56" t="s">
        <v>81</v>
      </c>
      <c r="D215" s="57">
        <v>37164</v>
      </c>
      <c r="E215" s="57">
        <v>37842</v>
      </c>
      <c r="F215" s="57">
        <v>38363</v>
      </c>
      <c r="G215" s="57">
        <v>38567</v>
      </c>
      <c r="H215" s="57">
        <v>39068</v>
      </c>
      <c r="I215" s="57">
        <v>39413</v>
      </c>
      <c r="J215" s="57">
        <v>39505</v>
      </c>
      <c r="K215" s="57">
        <v>39623</v>
      </c>
      <c r="L215" s="57">
        <v>39990</v>
      </c>
      <c r="M215" s="57">
        <v>40678</v>
      </c>
      <c r="N215" s="57">
        <v>41208</v>
      </c>
      <c r="O215" s="57">
        <v>41622</v>
      </c>
      <c r="P215" s="57">
        <v>42125</v>
      </c>
      <c r="Q215" s="57">
        <v>43162</v>
      </c>
      <c r="R215" s="57">
        <v>45031</v>
      </c>
      <c r="S215" s="57">
        <v>45508</v>
      </c>
      <c r="T215" s="57">
        <v>46178</v>
      </c>
      <c r="U215" s="57">
        <v>44033</v>
      </c>
      <c r="V215" s="57">
        <v>45148</v>
      </c>
      <c r="W215" s="57">
        <v>45803</v>
      </c>
      <c r="X215" s="57">
        <v>46527</v>
      </c>
      <c r="Y215" s="57">
        <v>48074</v>
      </c>
      <c r="Z215" s="57">
        <v>48326</v>
      </c>
      <c r="AA215" s="57">
        <v>49380</v>
      </c>
      <c r="AB215" s="57">
        <v>50336</v>
      </c>
      <c r="AC215" s="57">
        <v>52767</v>
      </c>
      <c r="AD215" s="57">
        <v>51107</v>
      </c>
      <c r="AE215" s="57">
        <v>52464</v>
      </c>
      <c r="AF215" s="57">
        <v>52736</v>
      </c>
      <c r="AG215" s="57">
        <v>53294</v>
      </c>
      <c r="AH215" s="57">
        <v>53688</v>
      </c>
      <c r="AI215" s="57">
        <v>52412</v>
      </c>
      <c r="AJ215" s="57">
        <v>51490</v>
      </c>
      <c r="AK215" s="57">
        <v>50970</v>
      </c>
      <c r="AL215" s="57">
        <v>50388</v>
      </c>
      <c r="AM215" s="57">
        <v>48766</v>
      </c>
      <c r="AN215" s="57">
        <v>48491</v>
      </c>
      <c r="AO215" s="57">
        <v>49716</v>
      </c>
      <c r="AP215" s="57">
        <v>50662</v>
      </c>
      <c r="AQ215" s="59">
        <v>50718</v>
      </c>
    </row>
    <row r="216" spans="1:43" ht="17.649999999999999" thickBot="1" x14ac:dyDescent="0.5">
      <c r="A216" t="s">
        <v>10</v>
      </c>
      <c r="C216" s="56" t="s">
        <v>155</v>
      </c>
      <c r="D216" s="57">
        <v>-20856</v>
      </c>
      <c r="E216" s="57">
        <v>-21030</v>
      </c>
      <c r="F216" s="57">
        <v>-21799</v>
      </c>
      <c r="G216" s="57">
        <v>-22273</v>
      </c>
      <c r="H216" s="57">
        <v>-23058</v>
      </c>
      <c r="I216" s="57">
        <v>-23620</v>
      </c>
      <c r="J216" s="57">
        <v>-23994</v>
      </c>
      <c r="K216" s="57">
        <v>-24310</v>
      </c>
      <c r="L216" s="57">
        <v>-24537</v>
      </c>
      <c r="M216" s="57">
        <v>-24741</v>
      </c>
      <c r="N216" s="57">
        <v>-24887</v>
      </c>
      <c r="O216" s="57">
        <v>-25241</v>
      </c>
      <c r="P216" s="57">
        <v>-25413</v>
      </c>
      <c r="Q216" s="57">
        <v>-25982</v>
      </c>
      <c r="R216" s="57">
        <v>-26280</v>
      </c>
      <c r="S216" s="57">
        <v>-26818</v>
      </c>
      <c r="T216" s="57">
        <v>-27011</v>
      </c>
      <c r="U216" s="57">
        <v>-28085</v>
      </c>
      <c r="V216" s="57">
        <v>-28042</v>
      </c>
      <c r="W216" s="57">
        <v>-28500</v>
      </c>
      <c r="X216" s="57">
        <v>-29063</v>
      </c>
      <c r="Y216" s="57">
        <v>-29746</v>
      </c>
      <c r="Z216" s="57">
        <v>-30209</v>
      </c>
      <c r="AA216" s="57">
        <v>-30542</v>
      </c>
      <c r="AB216" s="57">
        <v>-31338</v>
      </c>
      <c r="AC216" s="57">
        <v>-31331</v>
      </c>
      <c r="AD216" s="57">
        <v>-31886</v>
      </c>
      <c r="AE216" s="57">
        <v>-32394</v>
      </c>
      <c r="AF216" s="57">
        <v>-33604</v>
      </c>
      <c r="AG216" s="57">
        <v>-34471</v>
      </c>
      <c r="AH216" s="57">
        <v>-35208</v>
      </c>
      <c r="AI216" s="57">
        <v>-35858</v>
      </c>
      <c r="AJ216" s="57">
        <v>-36518</v>
      </c>
      <c r="AK216" s="57">
        <v>-36857</v>
      </c>
      <c r="AL216" s="57">
        <v>-36980</v>
      </c>
      <c r="AM216" s="57">
        <v>-37131</v>
      </c>
      <c r="AN216" s="57">
        <v>-37149</v>
      </c>
      <c r="AO216" s="57">
        <v>-37110</v>
      </c>
      <c r="AP216" s="57">
        <v>-37044</v>
      </c>
      <c r="AQ216" s="59">
        <v>-37036</v>
      </c>
    </row>
    <row r="217" spans="1:43" ht="17.649999999999999" thickBot="1" x14ac:dyDescent="0.5">
      <c r="A217" t="s">
        <v>10</v>
      </c>
      <c r="C217" s="56" t="s">
        <v>178</v>
      </c>
      <c r="D217" s="57">
        <v>1207</v>
      </c>
      <c r="E217" s="58">
        <v>538</v>
      </c>
      <c r="F217" s="58">
        <v>751</v>
      </c>
      <c r="G217" s="58">
        <v>44</v>
      </c>
      <c r="H217" s="58">
        <v>-485</v>
      </c>
      <c r="I217" s="58">
        <v>-768</v>
      </c>
      <c r="J217" s="58">
        <v>-163</v>
      </c>
      <c r="K217" s="58">
        <v>282</v>
      </c>
      <c r="L217" s="58">
        <v>489</v>
      </c>
      <c r="M217" s="58">
        <v>-422</v>
      </c>
      <c r="N217" s="58">
        <v>-203</v>
      </c>
      <c r="O217" s="58">
        <v>96</v>
      </c>
      <c r="P217" s="58">
        <v>322</v>
      </c>
      <c r="Q217" s="58">
        <v>303</v>
      </c>
      <c r="R217" s="57">
        <v>-1153</v>
      </c>
      <c r="S217" s="57">
        <v>-1271</v>
      </c>
      <c r="T217" s="57">
        <v>-1287</v>
      </c>
      <c r="U217" s="58">
        <v>115</v>
      </c>
      <c r="V217" s="57">
        <v>1082</v>
      </c>
      <c r="W217" s="57">
        <v>1757</v>
      </c>
      <c r="X217" s="57">
        <v>2104</v>
      </c>
      <c r="Y217" s="57">
        <v>1950</v>
      </c>
      <c r="Z217" s="58">
        <v>558</v>
      </c>
      <c r="AA217" s="57">
        <v>2628</v>
      </c>
      <c r="AB217" s="57">
        <v>2833</v>
      </c>
      <c r="AC217" s="57">
        <v>3304</v>
      </c>
      <c r="AD217" s="57">
        <v>1823</v>
      </c>
      <c r="AE217" s="57">
        <v>2290</v>
      </c>
      <c r="AF217" s="57">
        <v>1918</v>
      </c>
      <c r="AG217" s="58">
        <v>655</v>
      </c>
      <c r="AH217" s="58">
        <v>-953</v>
      </c>
      <c r="AI217" s="57">
        <v>-2158</v>
      </c>
      <c r="AJ217" s="57">
        <v>-3043</v>
      </c>
      <c r="AK217" s="57">
        <v>-2392</v>
      </c>
      <c r="AL217" s="57">
        <v>-1673</v>
      </c>
      <c r="AM217" s="57">
        <v>-1914</v>
      </c>
      <c r="AN217" s="57">
        <v>-2570</v>
      </c>
      <c r="AO217" s="58">
        <v>-700</v>
      </c>
      <c r="AP217" s="58">
        <v>-883</v>
      </c>
      <c r="AQ217" s="59">
        <v>-1026</v>
      </c>
    </row>
    <row r="218" spans="1:43" ht="17.649999999999999" thickBot="1" x14ac:dyDescent="0.5">
      <c r="A218" t="s">
        <v>10</v>
      </c>
      <c r="C218" s="56" t="s">
        <v>157</v>
      </c>
      <c r="D218" s="57">
        <v>20583</v>
      </c>
      <c r="E218" s="57">
        <v>20558</v>
      </c>
      <c r="F218" s="57">
        <v>20433</v>
      </c>
      <c r="G218" s="57">
        <v>19552</v>
      </c>
      <c r="H218" s="57">
        <v>18758</v>
      </c>
      <c r="I218" s="57">
        <v>18279</v>
      </c>
      <c r="J218" s="57">
        <v>18594</v>
      </c>
      <c r="K218" s="57">
        <v>18807</v>
      </c>
      <c r="L218" s="57">
        <v>19188</v>
      </c>
      <c r="M218" s="57">
        <v>18827</v>
      </c>
      <c r="N218" s="57">
        <v>19412</v>
      </c>
      <c r="O218" s="57">
        <v>19755</v>
      </c>
      <c r="P218" s="57">
        <v>20373</v>
      </c>
      <c r="Q218" s="57">
        <v>20805</v>
      </c>
      <c r="R218" s="57">
        <v>20974</v>
      </c>
      <c r="S218" s="57">
        <v>20819</v>
      </c>
      <c r="T218" s="57">
        <v>21330</v>
      </c>
      <c r="U218" s="57">
        <v>19382</v>
      </c>
      <c r="V218" s="57">
        <v>21488</v>
      </c>
      <c r="W218" s="57">
        <v>22546</v>
      </c>
      <c r="X218" s="57">
        <v>23088</v>
      </c>
      <c r="Y218" s="57">
        <v>23750</v>
      </c>
      <c r="Z218" s="57">
        <v>22203</v>
      </c>
      <c r="AA218" s="57">
        <v>25016</v>
      </c>
      <c r="AB218" s="57">
        <v>25293</v>
      </c>
      <c r="AC218" s="57">
        <v>28247</v>
      </c>
      <c r="AD218" s="57">
        <v>24649</v>
      </c>
      <c r="AE218" s="57">
        <v>26037</v>
      </c>
      <c r="AF218" s="57">
        <v>24759</v>
      </c>
      <c r="AG218" s="57">
        <v>23209</v>
      </c>
      <c r="AH218" s="57">
        <v>21242</v>
      </c>
      <c r="AI218" s="57">
        <v>18145</v>
      </c>
      <c r="AJ218" s="57">
        <v>15703</v>
      </c>
      <c r="AK218" s="57">
        <v>15518</v>
      </c>
      <c r="AL218" s="57">
        <v>15524</v>
      </c>
      <c r="AM218" s="57">
        <v>13516</v>
      </c>
      <c r="AN218" s="57">
        <v>12592</v>
      </c>
      <c r="AO218" s="57">
        <v>15769</v>
      </c>
      <c r="AP218" s="57">
        <v>16638</v>
      </c>
      <c r="AQ218" s="59">
        <v>16592</v>
      </c>
    </row>
    <row r="219" spans="1:43" ht="17.649999999999999" thickBot="1" x14ac:dyDescent="0.5">
      <c r="A219" t="s">
        <v>10</v>
      </c>
      <c r="C219" s="56" t="s">
        <v>158</v>
      </c>
      <c r="D219" s="58" t="s">
        <v>138</v>
      </c>
      <c r="E219" s="58" t="s">
        <v>138</v>
      </c>
      <c r="F219" s="58" t="s">
        <v>138</v>
      </c>
      <c r="G219" s="58" t="s">
        <v>138</v>
      </c>
      <c r="H219" s="58" t="s">
        <v>138</v>
      </c>
      <c r="I219" s="58" t="s">
        <v>138</v>
      </c>
      <c r="J219" s="58" t="s">
        <v>138</v>
      </c>
      <c r="K219" s="58" t="s">
        <v>138</v>
      </c>
      <c r="L219" s="58" t="s">
        <v>138</v>
      </c>
      <c r="M219" s="58" t="s">
        <v>138</v>
      </c>
      <c r="N219" s="58" t="s">
        <v>138</v>
      </c>
      <c r="O219" s="58" t="s">
        <v>138</v>
      </c>
      <c r="P219" s="58" t="s">
        <v>138</v>
      </c>
      <c r="Q219" s="58" t="s">
        <v>138</v>
      </c>
      <c r="R219" s="58" t="s">
        <v>138</v>
      </c>
      <c r="S219" s="58" t="s">
        <v>138</v>
      </c>
      <c r="T219" s="58" t="s">
        <v>138</v>
      </c>
      <c r="U219" s="58" t="s">
        <v>138</v>
      </c>
      <c r="V219" s="58" t="s">
        <v>138</v>
      </c>
      <c r="W219" s="58" t="s">
        <v>138</v>
      </c>
      <c r="X219" s="58" t="s">
        <v>138</v>
      </c>
      <c r="Y219" s="58" t="s">
        <v>138</v>
      </c>
      <c r="Z219" s="58" t="s">
        <v>138</v>
      </c>
      <c r="AA219" s="58" t="s">
        <v>138</v>
      </c>
      <c r="AB219" s="58" t="s">
        <v>138</v>
      </c>
      <c r="AC219" s="58" t="s">
        <v>138</v>
      </c>
      <c r="AD219" s="58">
        <v>-27</v>
      </c>
      <c r="AE219" s="58">
        <v>-15</v>
      </c>
      <c r="AF219" s="58">
        <v>-22</v>
      </c>
      <c r="AG219" s="58">
        <v>-52</v>
      </c>
      <c r="AH219" s="58">
        <v>-74</v>
      </c>
      <c r="AI219" s="58">
        <v>-91</v>
      </c>
      <c r="AJ219" s="58">
        <v>-112</v>
      </c>
      <c r="AK219" s="58">
        <v>-125</v>
      </c>
      <c r="AL219" s="58">
        <v>-121</v>
      </c>
      <c r="AM219" s="58">
        <v>-145</v>
      </c>
      <c r="AN219" s="58">
        <v>-146</v>
      </c>
      <c r="AO219" s="58">
        <v>-140</v>
      </c>
      <c r="AP219" s="58">
        <v>-159</v>
      </c>
      <c r="AQ219" s="63">
        <v>-20</v>
      </c>
    </row>
    <row r="220" spans="1:43" ht="18" thickBot="1" x14ac:dyDescent="0.5">
      <c r="A220" t="s">
        <v>10</v>
      </c>
      <c r="C220" s="66" t="s">
        <v>82</v>
      </c>
      <c r="D220" s="67">
        <v>22329</v>
      </c>
      <c r="E220" s="67">
        <v>22304</v>
      </c>
      <c r="F220" s="67">
        <v>22179</v>
      </c>
      <c r="G220" s="67">
        <v>21298</v>
      </c>
      <c r="H220" s="67">
        <v>20504</v>
      </c>
      <c r="I220" s="67">
        <v>20025</v>
      </c>
      <c r="J220" s="67">
        <v>20340</v>
      </c>
      <c r="K220" s="67">
        <v>20553</v>
      </c>
      <c r="L220" s="67">
        <v>20934</v>
      </c>
      <c r="M220" s="67">
        <v>20573</v>
      </c>
      <c r="N220" s="67">
        <v>21158</v>
      </c>
      <c r="O220" s="67">
        <v>21501</v>
      </c>
      <c r="P220" s="67">
        <v>22119</v>
      </c>
      <c r="Q220" s="67">
        <v>22551</v>
      </c>
      <c r="R220" s="67">
        <v>23277</v>
      </c>
      <c r="S220" s="67">
        <v>23122</v>
      </c>
      <c r="T220" s="67">
        <v>23633</v>
      </c>
      <c r="U220" s="67">
        <v>21312</v>
      </c>
      <c r="V220" s="67">
        <v>23418</v>
      </c>
      <c r="W220" s="67">
        <v>24476</v>
      </c>
      <c r="X220" s="67">
        <v>26140</v>
      </c>
      <c r="Y220" s="67">
        <v>25998</v>
      </c>
      <c r="Z220" s="67">
        <v>24173</v>
      </c>
      <c r="AA220" s="67">
        <v>26986</v>
      </c>
      <c r="AB220" s="67">
        <v>27263</v>
      </c>
      <c r="AC220" s="67">
        <v>30217</v>
      </c>
      <c r="AD220" s="67">
        <v>26792</v>
      </c>
      <c r="AE220" s="67">
        <v>28192</v>
      </c>
      <c r="AF220" s="67">
        <v>26707</v>
      </c>
      <c r="AG220" s="67">
        <v>25127</v>
      </c>
      <c r="AH220" s="67">
        <v>23138</v>
      </c>
      <c r="AI220" s="67">
        <v>20024</v>
      </c>
      <c r="AJ220" s="67">
        <v>17561</v>
      </c>
      <c r="AK220" s="67">
        <v>17363</v>
      </c>
      <c r="AL220" s="67">
        <v>17373</v>
      </c>
      <c r="AM220" s="67">
        <v>15372</v>
      </c>
      <c r="AN220" s="67">
        <v>14447</v>
      </c>
      <c r="AO220" s="67">
        <v>17630</v>
      </c>
      <c r="AP220" s="67">
        <v>18480</v>
      </c>
      <c r="AQ220" s="68">
        <v>18573</v>
      </c>
    </row>
    <row r="221" spans="1:43" ht="18" thickTop="1" thickBot="1" x14ac:dyDescent="0.5">
      <c r="A221" t="s">
        <v>10</v>
      </c>
      <c r="C221" s="56" t="s">
        <v>159</v>
      </c>
      <c r="D221" s="71">
        <v>108310</v>
      </c>
      <c r="E221" s="71">
        <v>108479</v>
      </c>
      <c r="F221" s="71">
        <v>108064</v>
      </c>
      <c r="G221" s="71">
        <v>107117</v>
      </c>
      <c r="H221" s="71">
        <v>105849</v>
      </c>
      <c r="I221" s="71">
        <v>104656</v>
      </c>
      <c r="J221" s="71">
        <v>105947</v>
      </c>
      <c r="K221" s="71">
        <v>107284</v>
      </c>
      <c r="L221" s="71">
        <v>108537</v>
      </c>
      <c r="M221" s="71">
        <v>108610</v>
      </c>
      <c r="N221" s="71">
        <v>110243</v>
      </c>
      <c r="O221" s="71">
        <v>110865</v>
      </c>
      <c r="P221" s="71">
        <v>113632</v>
      </c>
      <c r="Q221" s="71">
        <v>112422</v>
      </c>
      <c r="R221" s="71">
        <v>113289</v>
      </c>
      <c r="S221" s="71">
        <v>113369</v>
      </c>
      <c r="T221" s="71">
        <v>114490</v>
      </c>
      <c r="U221" s="71">
        <v>112249</v>
      </c>
      <c r="V221" s="71">
        <v>115834</v>
      </c>
      <c r="W221" s="71">
        <v>118374</v>
      </c>
      <c r="X221" s="71">
        <v>121073</v>
      </c>
      <c r="Y221" s="71">
        <v>119950</v>
      </c>
      <c r="Z221" s="71">
        <v>116107</v>
      </c>
      <c r="AA221" s="71">
        <v>121266</v>
      </c>
      <c r="AB221" s="71">
        <v>122750</v>
      </c>
      <c r="AC221" s="71">
        <v>125987</v>
      </c>
      <c r="AD221" s="71">
        <v>129811</v>
      </c>
      <c r="AE221" s="71">
        <v>132643</v>
      </c>
      <c r="AF221" s="71">
        <v>133440</v>
      </c>
      <c r="AG221" s="71">
        <v>99440</v>
      </c>
      <c r="AH221" s="71">
        <v>97150</v>
      </c>
      <c r="AI221" s="71">
        <v>96350</v>
      </c>
      <c r="AJ221" s="71">
        <v>97676</v>
      </c>
      <c r="AK221" s="71">
        <v>97989</v>
      </c>
      <c r="AL221" s="71">
        <v>99631</v>
      </c>
      <c r="AM221" s="71">
        <v>100514</v>
      </c>
      <c r="AN221" s="71">
        <v>101176</v>
      </c>
      <c r="AO221" s="71">
        <v>103362</v>
      </c>
      <c r="AP221" s="71">
        <v>105241</v>
      </c>
      <c r="AQ221" s="72">
        <v>108368</v>
      </c>
    </row>
    <row r="222" spans="1:43" ht="17.649999999999999" thickBot="1" x14ac:dyDescent="0.5">
      <c r="A222" t="s">
        <v>10</v>
      </c>
      <c r="C222" s="56" t="s">
        <v>162</v>
      </c>
      <c r="D222" s="58">
        <v>419.43</v>
      </c>
      <c r="E222" s="58">
        <v>418</v>
      </c>
      <c r="F222" s="58">
        <v>409.01</v>
      </c>
      <c r="G222" s="58">
        <v>400.39</v>
      </c>
      <c r="H222" s="58">
        <v>387.31</v>
      </c>
      <c r="I222" s="58">
        <v>381</v>
      </c>
      <c r="J222" s="58">
        <v>374.37</v>
      </c>
      <c r="K222" s="58">
        <v>371.46</v>
      </c>
      <c r="L222" s="58">
        <v>368.25</v>
      </c>
      <c r="M222" s="58">
        <v>366</v>
      </c>
      <c r="N222" s="58">
        <v>364.52</v>
      </c>
      <c r="O222" s="58">
        <v>361.36</v>
      </c>
      <c r="P222" s="58">
        <v>358.83</v>
      </c>
      <c r="Q222" s="58">
        <v>355</v>
      </c>
      <c r="R222" s="58">
        <v>351.49</v>
      </c>
      <c r="S222" s="58">
        <v>346.23</v>
      </c>
      <c r="T222" s="58">
        <v>344.44</v>
      </c>
      <c r="U222" s="58">
        <v>331.96</v>
      </c>
      <c r="V222" s="58">
        <v>333.11</v>
      </c>
      <c r="W222" s="58">
        <v>329.19</v>
      </c>
      <c r="X222" s="58">
        <v>323.95999999999998</v>
      </c>
      <c r="Y222" s="58">
        <v>316.91000000000003</v>
      </c>
      <c r="Z222" s="58">
        <v>314.12</v>
      </c>
      <c r="AA222" s="58">
        <v>312.32</v>
      </c>
      <c r="AB222" s="58">
        <v>304.07</v>
      </c>
      <c r="AC222" s="58">
        <v>302.87</v>
      </c>
      <c r="AD222" s="58">
        <v>299.33999999999997</v>
      </c>
      <c r="AE222" s="58">
        <v>295.68</v>
      </c>
      <c r="AF222" s="58">
        <v>286.68</v>
      </c>
      <c r="AG222" s="58">
        <v>278.35000000000002</v>
      </c>
      <c r="AH222" s="58">
        <v>274.98</v>
      </c>
      <c r="AI222" s="58">
        <v>270.3</v>
      </c>
      <c r="AJ222" s="58">
        <v>265.20999999999998</v>
      </c>
      <c r="AK222" s="58">
        <v>263.33</v>
      </c>
      <c r="AL222" s="58">
        <v>262.85000000000002</v>
      </c>
      <c r="AM222" s="58">
        <v>261.57</v>
      </c>
      <c r="AN222" s="58">
        <v>261.69</v>
      </c>
      <c r="AO222" s="58">
        <v>263.07</v>
      </c>
      <c r="AP222" s="58">
        <v>263.92</v>
      </c>
      <c r="AQ222" s="63">
        <v>264.04000000000002</v>
      </c>
    </row>
    <row r="223" spans="1:43" ht="17.649999999999999" thickBot="1" x14ac:dyDescent="0.5">
      <c r="A223" t="s">
        <v>10</v>
      </c>
      <c r="C223" s="56" t="s">
        <v>163</v>
      </c>
      <c r="D223" s="73">
        <v>419</v>
      </c>
      <c r="E223" s="73">
        <v>418</v>
      </c>
      <c r="F223" s="73">
        <v>409</v>
      </c>
      <c r="G223" s="73">
        <v>402</v>
      </c>
      <c r="H223" s="73">
        <v>390</v>
      </c>
      <c r="I223" s="73">
        <v>381</v>
      </c>
      <c r="J223" s="73">
        <v>375</v>
      </c>
      <c r="K223" s="73">
        <v>371</v>
      </c>
      <c r="L223" s="73">
        <v>368</v>
      </c>
      <c r="M223" s="73">
        <v>366</v>
      </c>
      <c r="N223" s="73">
        <v>365</v>
      </c>
      <c r="O223" s="73">
        <v>361</v>
      </c>
      <c r="P223" s="73">
        <v>360</v>
      </c>
      <c r="Q223" s="73">
        <v>355</v>
      </c>
      <c r="R223" s="73">
        <v>352</v>
      </c>
      <c r="S223" s="73">
        <v>347</v>
      </c>
      <c r="T223" s="73">
        <v>345</v>
      </c>
      <c r="U223" s="73">
        <v>332</v>
      </c>
      <c r="V223" s="73">
        <v>333</v>
      </c>
      <c r="W223" s="73">
        <v>330</v>
      </c>
      <c r="X223" s="73">
        <v>325</v>
      </c>
      <c r="Y223" s="73">
        <v>319</v>
      </c>
      <c r="Z223" s="73">
        <v>315</v>
      </c>
      <c r="AA223" s="73">
        <v>313</v>
      </c>
      <c r="AB223" s="73">
        <v>304</v>
      </c>
      <c r="AC223" s="73">
        <v>304</v>
      </c>
      <c r="AD223" s="73">
        <v>300</v>
      </c>
      <c r="AE223" s="73">
        <v>297</v>
      </c>
      <c r="AF223" s="73">
        <v>288</v>
      </c>
      <c r="AG223" s="73">
        <v>281</v>
      </c>
      <c r="AH223" s="73">
        <v>276</v>
      </c>
      <c r="AI223" s="73">
        <v>271</v>
      </c>
      <c r="AJ223" s="73">
        <v>266</v>
      </c>
      <c r="AK223" s="73">
        <v>263</v>
      </c>
      <c r="AL223" s="73">
        <v>263</v>
      </c>
      <c r="AM223" s="73">
        <v>262</v>
      </c>
      <c r="AN223" s="73">
        <v>262</v>
      </c>
      <c r="AO223" s="73">
        <v>262</v>
      </c>
      <c r="AP223" s="73">
        <v>263.88</v>
      </c>
      <c r="AQ223" s="74">
        <v>264</v>
      </c>
    </row>
    <row r="224" spans="1:43" ht="17.649999999999999" thickBot="1" x14ac:dyDescent="0.5">
      <c r="A224" t="s">
        <v>10</v>
      </c>
      <c r="C224" s="56" t="s">
        <v>93</v>
      </c>
      <c r="D224" s="79">
        <f>SUM(D186,D188,D189,D194,D195)-SUM(D203,D204,D209)</f>
        <v>13101</v>
      </c>
      <c r="E224" s="79">
        <f t="shared" ref="E224:AQ224" si="1">SUM(E186,E188,E189,E194,E195)-SUM(E203,E204,E209)</f>
        <v>12429</v>
      </c>
      <c r="F224" s="79">
        <f t="shared" si="1"/>
        <v>12745</v>
      </c>
      <c r="G224" s="79">
        <f t="shared" si="1"/>
        <v>13000</v>
      </c>
      <c r="H224" s="79">
        <f t="shared" si="1"/>
        <v>13274</v>
      </c>
      <c r="I224" s="79">
        <f t="shared" si="1"/>
        <v>12507</v>
      </c>
      <c r="J224" s="79">
        <f t="shared" si="1"/>
        <v>12555</v>
      </c>
      <c r="K224" s="79">
        <f t="shared" si="1"/>
        <v>12559</v>
      </c>
      <c r="L224" s="79">
        <f t="shared" si="1"/>
        <v>12867</v>
      </c>
      <c r="M224" s="79">
        <f t="shared" si="1"/>
        <v>12747</v>
      </c>
      <c r="N224" s="79">
        <f t="shared" si="1"/>
        <v>12919</v>
      </c>
      <c r="O224" s="79">
        <f t="shared" si="1"/>
        <v>13040</v>
      </c>
      <c r="P224" s="79">
        <f t="shared" si="1"/>
        <v>13582</v>
      </c>
      <c r="Q224" s="79">
        <f t="shared" si="1"/>
        <v>13185</v>
      </c>
      <c r="R224" s="79">
        <f t="shared" si="1"/>
        <v>13475</v>
      </c>
      <c r="S224" s="79">
        <f t="shared" si="1"/>
        <v>13862</v>
      </c>
      <c r="T224" s="79">
        <f t="shared" si="1"/>
        <v>14157</v>
      </c>
      <c r="U224" s="79">
        <f t="shared" si="1"/>
        <v>13877</v>
      </c>
      <c r="V224" s="79">
        <f t="shared" si="1"/>
        <v>13880</v>
      </c>
      <c r="W224" s="79">
        <f t="shared" si="1"/>
        <v>13858</v>
      </c>
      <c r="X224" s="79">
        <f t="shared" si="1"/>
        <v>14000</v>
      </c>
      <c r="Y224" s="79">
        <f t="shared" si="1"/>
        <v>13629</v>
      </c>
      <c r="Z224" s="79">
        <f t="shared" si="1"/>
        <v>13500</v>
      </c>
      <c r="AA224" s="79">
        <f t="shared" si="1"/>
        <v>13603</v>
      </c>
      <c r="AB224" s="79">
        <f t="shared" si="1"/>
        <v>13528</v>
      </c>
      <c r="AC224" s="79">
        <f t="shared" si="1"/>
        <v>20500</v>
      </c>
      <c r="AD224" s="79">
        <f t="shared" si="1"/>
        <v>18421</v>
      </c>
      <c r="AE224" s="79">
        <f t="shared" si="1"/>
        <v>19909</v>
      </c>
      <c r="AF224" s="79">
        <f t="shared" si="1"/>
        <v>20582</v>
      </c>
      <c r="AG224" s="79">
        <f t="shared" si="1"/>
        <v>15832</v>
      </c>
      <c r="AH224" s="79">
        <f t="shared" si="1"/>
        <v>16739</v>
      </c>
      <c r="AI224" s="79">
        <f t="shared" si="1"/>
        <v>15945</v>
      </c>
      <c r="AJ224" s="79">
        <f t="shared" si="1"/>
        <v>16461</v>
      </c>
      <c r="AK224" s="79">
        <f t="shared" si="1"/>
        <v>15808</v>
      </c>
      <c r="AL224" s="79">
        <f t="shared" si="1"/>
        <v>16868</v>
      </c>
      <c r="AM224" s="79">
        <f t="shared" si="1"/>
        <v>17236</v>
      </c>
      <c r="AN224" s="79">
        <f t="shared" si="1"/>
        <v>18102</v>
      </c>
      <c r="AO224" s="79">
        <f t="shared" si="1"/>
        <v>17146</v>
      </c>
      <c r="AP224" s="79">
        <f t="shared" si="1"/>
        <v>18221</v>
      </c>
      <c r="AQ224" s="79">
        <f t="shared" si="1"/>
        <v>18348</v>
      </c>
    </row>
    <row r="225" spans="1:43" ht="17.649999999999999" thickBot="1" x14ac:dyDescent="0.5">
      <c r="A225" t="s">
        <v>10</v>
      </c>
      <c r="C225" s="56" t="s">
        <v>80</v>
      </c>
      <c r="D225" s="57">
        <v>5190</v>
      </c>
      <c r="E225" s="57">
        <v>5139</v>
      </c>
      <c r="F225" s="57">
        <v>5194</v>
      </c>
      <c r="G225" s="57">
        <v>5185</v>
      </c>
      <c r="H225" s="57">
        <v>5175</v>
      </c>
      <c r="I225" s="57">
        <v>5123</v>
      </c>
      <c r="J225" s="57">
        <v>5107</v>
      </c>
      <c r="K225" s="57">
        <v>5108</v>
      </c>
      <c r="L225" s="57">
        <v>5109</v>
      </c>
      <c r="M225" s="57">
        <v>6347</v>
      </c>
      <c r="N225" s="57">
        <v>6345</v>
      </c>
      <c r="O225" s="57">
        <v>6347</v>
      </c>
      <c r="P225" s="57">
        <v>6349</v>
      </c>
      <c r="Q225" s="57">
        <v>6349</v>
      </c>
      <c r="R225" s="57">
        <v>6846</v>
      </c>
      <c r="S225" s="57">
        <v>6447</v>
      </c>
      <c r="T225" s="57">
        <v>6449</v>
      </c>
      <c r="U225" s="57">
        <v>6451</v>
      </c>
      <c r="V225" s="57">
        <v>7025</v>
      </c>
      <c r="W225" s="57">
        <v>7186</v>
      </c>
      <c r="X225" s="57">
        <v>7172</v>
      </c>
      <c r="Y225" s="57">
        <v>7217</v>
      </c>
      <c r="Z225" s="57">
        <v>6634</v>
      </c>
      <c r="AA225" s="57">
        <v>6634</v>
      </c>
      <c r="AB225" s="57">
        <v>6635</v>
      </c>
      <c r="AC225" s="57">
        <v>8336</v>
      </c>
      <c r="AD225" s="57">
        <v>7996</v>
      </c>
      <c r="AE225" s="57">
        <v>7996</v>
      </c>
      <c r="AF225" s="57">
        <v>7981</v>
      </c>
      <c r="AG225" s="57">
        <v>8443</v>
      </c>
      <c r="AH225" s="57">
        <v>7983</v>
      </c>
      <c r="AI225" s="57">
        <v>8008</v>
      </c>
      <c r="AJ225" s="57">
        <v>7968</v>
      </c>
      <c r="AK225" s="57">
        <v>7964</v>
      </c>
      <c r="AL225" s="57">
        <v>8455</v>
      </c>
      <c r="AM225" s="57">
        <v>7951</v>
      </c>
      <c r="AN225" s="57">
        <v>7948</v>
      </c>
      <c r="AO225" s="57">
        <v>8208</v>
      </c>
      <c r="AP225" s="57">
        <v>7940</v>
      </c>
      <c r="AQ225" s="59">
        <v>8084</v>
      </c>
    </row>
    <row r="226" spans="1:43" ht="17.649999999999999" thickBot="1" x14ac:dyDescent="0.5">
      <c r="A226" t="s">
        <v>10</v>
      </c>
      <c r="C226" s="60" t="s">
        <v>160</v>
      </c>
      <c r="D226" s="43">
        <v>-4305</v>
      </c>
      <c r="E226" s="43">
        <v>-4482</v>
      </c>
      <c r="F226" s="43">
        <v>-4278</v>
      </c>
      <c r="G226" s="43">
        <v>-4380</v>
      </c>
      <c r="H226" s="43">
        <v>-4270</v>
      </c>
      <c r="I226" s="43">
        <v>-4628</v>
      </c>
      <c r="J226" s="43">
        <v>-4576</v>
      </c>
      <c r="K226" s="43">
        <v>-4662</v>
      </c>
      <c r="L226" s="43">
        <v>-4720</v>
      </c>
      <c r="M226" s="43">
        <v>-5911</v>
      </c>
      <c r="N226" s="43">
        <v>-5903</v>
      </c>
      <c r="O226" s="43">
        <v>-5865</v>
      </c>
      <c r="P226" s="43">
        <v>-5659</v>
      </c>
      <c r="Q226" s="43">
        <v>-5732</v>
      </c>
      <c r="R226" s="43">
        <v>-6396</v>
      </c>
      <c r="S226" s="43">
        <v>-5958</v>
      </c>
      <c r="T226" s="43">
        <v>-5989</v>
      </c>
      <c r="U226" s="43">
        <v>-5952</v>
      </c>
      <c r="V226" s="43">
        <v>-6474</v>
      </c>
      <c r="W226" s="43">
        <v>-6587</v>
      </c>
      <c r="X226" s="43">
        <v>-6585</v>
      </c>
      <c r="Y226" s="43">
        <v>-6879</v>
      </c>
      <c r="Z226" s="43">
        <v>-6296</v>
      </c>
      <c r="AA226" s="43">
        <v>-6087</v>
      </c>
      <c r="AB226" s="43">
        <v>-6265</v>
      </c>
      <c r="AC226" s="43">
        <v>-8025</v>
      </c>
      <c r="AD226" s="43">
        <v>-7287</v>
      </c>
      <c r="AE226" s="43">
        <v>-7340</v>
      </c>
      <c r="AF226" s="43">
        <v>-7291</v>
      </c>
      <c r="AG226" s="43">
        <v>-7680</v>
      </c>
      <c r="AH226" s="43">
        <v>-6853</v>
      </c>
      <c r="AI226" s="43">
        <v>-7242</v>
      </c>
      <c r="AJ226" s="43">
        <v>-7182</v>
      </c>
      <c r="AK226" s="43">
        <v>-7228</v>
      </c>
      <c r="AL226" s="43">
        <v>-7793</v>
      </c>
      <c r="AM226" s="43">
        <v>-7252</v>
      </c>
      <c r="AN226" s="43">
        <v>-7088</v>
      </c>
      <c r="AO226" s="43">
        <v>-7486</v>
      </c>
      <c r="AP226" s="43">
        <v>-7090</v>
      </c>
      <c r="AQ226" s="45">
        <v>-7485</v>
      </c>
    </row>
    <row r="227" spans="1:43" ht="17.649999999999999" thickBot="1" x14ac:dyDescent="0.5">
      <c r="A227" t="s">
        <v>10</v>
      </c>
      <c r="C227" s="56" t="s">
        <v>83</v>
      </c>
      <c r="D227" s="73">
        <v>-9.98</v>
      </c>
      <c r="E227" s="73">
        <v>-10.48</v>
      </c>
      <c r="F227" s="73">
        <v>-10.119999999999999</v>
      </c>
      <c r="G227" s="73">
        <v>-10.62</v>
      </c>
      <c r="H227" s="73">
        <v>-10.62</v>
      </c>
      <c r="I227" s="73">
        <v>-11.86</v>
      </c>
      <c r="J227" s="73">
        <v>-11.95</v>
      </c>
      <c r="K227" s="73">
        <v>-12.33</v>
      </c>
      <c r="L227" s="73">
        <v>-12.56</v>
      </c>
      <c r="M227" s="73">
        <v>-15.87</v>
      </c>
      <c r="N227" s="73">
        <v>-15.9</v>
      </c>
      <c r="O227" s="73">
        <v>-15.89</v>
      </c>
      <c r="P227" s="73">
        <v>-15.42</v>
      </c>
      <c r="Q227" s="73">
        <v>-15.76</v>
      </c>
      <c r="R227" s="73">
        <v>-17.77</v>
      </c>
      <c r="S227" s="73">
        <v>-16.8</v>
      </c>
      <c r="T227" s="73">
        <v>-17.03</v>
      </c>
      <c r="U227" s="73">
        <v>-17.41</v>
      </c>
      <c r="V227" s="73">
        <v>-19.18</v>
      </c>
      <c r="W227" s="73">
        <v>-19.55</v>
      </c>
      <c r="X227" s="73">
        <v>-19.77</v>
      </c>
      <c r="Y227" s="73">
        <v>-21.08</v>
      </c>
      <c r="Z227" s="73">
        <v>-19.53</v>
      </c>
      <c r="AA227" s="73">
        <v>-19.2</v>
      </c>
      <c r="AB227" s="73">
        <v>-19.95</v>
      </c>
      <c r="AC227" s="73">
        <v>-26.09</v>
      </c>
      <c r="AD227" s="73">
        <v>-23.78</v>
      </c>
      <c r="AE227" s="73">
        <v>-24.2</v>
      </c>
      <c r="AF227" s="73">
        <v>-24.47</v>
      </c>
      <c r="AG227" s="73">
        <v>-26.57</v>
      </c>
      <c r="AH227" s="73">
        <v>-24.32</v>
      </c>
      <c r="AI227" s="73">
        <v>-26.45</v>
      </c>
      <c r="AJ227" s="73">
        <v>-26.73</v>
      </c>
      <c r="AK227" s="73">
        <v>-27.34</v>
      </c>
      <c r="AL227" s="73">
        <v>-29.57</v>
      </c>
      <c r="AM227" s="73">
        <v>-27.62</v>
      </c>
      <c r="AN227" s="73">
        <v>-27.07</v>
      </c>
      <c r="AO227" s="73">
        <v>-28.28</v>
      </c>
      <c r="AP227" s="73">
        <v>-26.6</v>
      </c>
      <c r="AQ227" s="74">
        <v>-28.02</v>
      </c>
    </row>
    <row r="228" spans="1:43" ht="17.649999999999999" thickBot="1" x14ac:dyDescent="0.5">
      <c r="A228" t="s">
        <v>10</v>
      </c>
      <c r="C228" s="56" t="s">
        <v>84</v>
      </c>
      <c r="D228" s="58">
        <v>49.12</v>
      </c>
      <c r="E228" s="58">
        <v>49.18</v>
      </c>
      <c r="F228" s="58">
        <v>49.96</v>
      </c>
      <c r="G228" s="58">
        <v>48.64</v>
      </c>
      <c r="H228" s="58">
        <v>48.1</v>
      </c>
      <c r="I228" s="58">
        <v>47.98</v>
      </c>
      <c r="J228" s="58">
        <v>49.58</v>
      </c>
      <c r="K228" s="58">
        <v>50.69</v>
      </c>
      <c r="L228" s="58">
        <v>52.14</v>
      </c>
      <c r="M228" s="58">
        <v>51.44</v>
      </c>
      <c r="N228" s="58">
        <v>53.18</v>
      </c>
      <c r="O228" s="58">
        <v>54.72</v>
      </c>
      <c r="P228" s="58">
        <v>56.59</v>
      </c>
      <c r="Q228" s="58">
        <v>58.61</v>
      </c>
      <c r="R228" s="58">
        <v>59.59</v>
      </c>
      <c r="S228" s="58">
        <v>60</v>
      </c>
      <c r="T228" s="58">
        <v>61.83</v>
      </c>
      <c r="U228" s="58">
        <v>58.38</v>
      </c>
      <c r="V228" s="58">
        <v>64.53</v>
      </c>
      <c r="W228" s="58">
        <v>68.319999999999993</v>
      </c>
      <c r="X228" s="58">
        <v>71.040000000000006</v>
      </c>
      <c r="Y228" s="58">
        <v>74.45</v>
      </c>
      <c r="Z228" s="58">
        <v>70.489999999999995</v>
      </c>
      <c r="AA228" s="58">
        <v>79.92</v>
      </c>
      <c r="AB228" s="58">
        <v>83.2</v>
      </c>
      <c r="AC228" s="58">
        <v>92.92</v>
      </c>
      <c r="AD228" s="58">
        <v>82.16</v>
      </c>
      <c r="AE228" s="58">
        <v>87.67</v>
      </c>
      <c r="AF228" s="58">
        <v>85.97</v>
      </c>
      <c r="AG228" s="58">
        <v>82.59</v>
      </c>
      <c r="AH228" s="58">
        <v>76.959999999999994</v>
      </c>
      <c r="AI228" s="58">
        <v>66.959999999999994</v>
      </c>
      <c r="AJ228" s="58">
        <v>59.03</v>
      </c>
      <c r="AK228" s="58">
        <v>59</v>
      </c>
      <c r="AL228" s="58">
        <v>59.03</v>
      </c>
      <c r="AM228" s="58">
        <v>51.59</v>
      </c>
      <c r="AN228" s="58">
        <v>48.06</v>
      </c>
      <c r="AO228" s="58">
        <v>60.19</v>
      </c>
      <c r="AP228" s="58">
        <v>63.05</v>
      </c>
      <c r="AQ228" s="63">
        <v>62.85</v>
      </c>
    </row>
    <row r="229" spans="1:43" ht="17.649999999999999" thickBot="1" x14ac:dyDescent="0.5">
      <c r="A229" t="s">
        <v>10</v>
      </c>
      <c r="C229" s="56" t="s">
        <v>164</v>
      </c>
      <c r="D229" s="57">
        <v>19364</v>
      </c>
      <c r="E229" s="57">
        <v>19339</v>
      </c>
      <c r="F229" s="57">
        <v>19214</v>
      </c>
      <c r="G229" s="57">
        <v>18333</v>
      </c>
      <c r="H229" s="57">
        <v>17539</v>
      </c>
      <c r="I229" s="57">
        <v>17060</v>
      </c>
      <c r="J229" s="57">
        <v>17375</v>
      </c>
      <c r="K229" s="57">
        <v>17588</v>
      </c>
      <c r="L229" s="57">
        <v>17969</v>
      </c>
      <c r="M229" s="57">
        <v>17608</v>
      </c>
      <c r="N229" s="57">
        <v>16562</v>
      </c>
      <c r="O229" s="57">
        <v>16891</v>
      </c>
      <c r="P229" s="57">
        <v>17509</v>
      </c>
      <c r="Q229" s="57">
        <v>18068</v>
      </c>
      <c r="R229" s="57">
        <v>18230</v>
      </c>
      <c r="S229" s="57">
        <v>18075</v>
      </c>
      <c r="T229" s="57">
        <v>18586</v>
      </c>
      <c r="U229" s="57">
        <v>16139</v>
      </c>
      <c r="V229" s="57">
        <v>18941</v>
      </c>
      <c r="W229" s="57">
        <v>19999</v>
      </c>
      <c r="X229" s="57">
        <v>20543</v>
      </c>
      <c r="Y229" s="57">
        <v>20724</v>
      </c>
      <c r="Z229" s="57">
        <v>19659</v>
      </c>
      <c r="AA229" s="57">
        <v>22472</v>
      </c>
      <c r="AB229" s="57">
        <v>22749</v>
      </c>
      <c r="AC229" s="57">
        <v>25425</v>
      </c>
      <c r="AD229" s="57">
        <v>21299</v>
      </c>
      <c r="AE229" s="57">
        <v>22688</v>
      </c>
      <c r="AF229" s="57">
        <v>21370</v>
      </c>
      <c r="AG229" s="57">
        <v>18287</v>
      </c>
      <c r="AH229" s="57">
        <v>17745</v>
      </c>
      <c r="AI229" s="57">
        <v>14649</v>
      </c>
      <c r="AJ229" s="57">
        <v>12201</v>
      </c>
      <c r="AK229" s="57">
        <v>10839</v>
      </c>
      <c r="AL229" s="57">
        <v>12022</v>
      </c>
      <c r="AM229" s="57">
        <v>10014</v>
      </c>
      <c r="AN229" s="57">
        <v>9090</v>
      </c>
      <c r="AO229" s="57">
        <v>11301</v>
      </c>
      <c r="AP229" s="57">
        <v>13136</v>
      </c>
      <c r="AQ229" s="59">
        <v>13090</v>
      </c>
    </row>
    <row r="230" spans="1:43" ht="17.649999999999999" thickBot="1" x14ac:dyDescent="0.5">
      <c r="A230" t="s">
        <v>10</v>
      </c>
      <c r="C230" s="56" t="s">
        <v>165</v>
      </c>
      <c r="D230" s="73">
        <v>46.21</v>
      </c>
      <c r="E230" s="73">
        <v>46.27</v>
      </c>
      <c r="F230" s="73">
        <v>46.98</v>
      </c>
      <c r="G230" s="73">
        <v>45.6</v>
      </c>
      <c r="H230" s="73">
        <v>44.97</v>
      </c>
      <c r="I230" s="73">
        <v>44.78</v>
      </c>
      <c r="J230" s="73">
        <v>46.33</v>
      </c>
      <c r="K230" s="73">
        <v>47.41</v>
      </c>
      <c r="L230" s="73">
        <v>48.83</v>
      </c>
      <c r="M230" s="73">
        <v>48.11</v>
      </c>
      <c r="N230" s="73">
        <v>45.38</v>
      </c>
      <c r="O230" s="73">
        <v>46.79</v>
      </c>
      <c r="P230" s="73">
        <v>48.64</v>
      </c>
      <c r="Q230" s="73">
        <v>50.9</v>
      </c>
      <c r="R230" s="73">
        <v>51.79</v>
      </c>
      <c r="S230" s="73">
        <v>52.09</v>
      </c>
      <c r="T230" s="73">
        <v>53.87</v>
      </c>
      <c r="U230" s="73">
        <v>48.61</v>
      </c>
      <c r="V230" s="73">
        <v>56.88</v>
      </c>
      <c r="W230" s="73">
        <v>60.6</v>
      </c>
      <c r="X230" s="73">
        <v>63.21</v>
      </c>
      <c r="Y230" s="73">
        <v>64.97</v>
      </c>
      <c r="Z230" s="73">
        <v>62.41</v>
      </c>
      <c r="AA230" s="73">
        <v>71.8</v>
      </c>
      <c r="AB230" s="73">
        <v>74.83</v>
      </c>
      <c r="AC230" s="73">
        <v>83.63</v>
      </c>
      <c r="AD230" s="73">
        <v>71</v>
      </c>
      <c r="AE230" s="73">
        <v>76.39</v>
      </c>
      <c r="AF230" s="73">
        <v>74.2</v>
      </c>
      <c r="AG230" s="73">
        <v>65.08</v>
      </c>
      <c r="AH230" s="73">
        <v>64.290000000000006</v>
      </c>
      <c r="AI230" s="73">
        <v>54.06</v>
      </c>
      <c r="AJ230" s="73">
        <v>45.87</v>
      </c>
      <c r="AK230" s="73">
        <v>41.21</v>
      </c>
      <c r="AL230" s="73">
        <v>45.71</v>
      </c>
      <c r="AM230" s="73">
        <v>38.22</v>
      </c>
      <c r="AN230" s="73">
        <v>34.69</v>
      </c>
      <c r="AO230" s="73">
        <v>43.13</v>
      </c>
      <c r="AP230" s="73">
        <v>49.78</v>
      </c>
      <c r="AQ230" s="74">
        <v>49.58</v>
      </c>
    </row>
    <row r="231" spans="1:43" ht="17.25" x14ac:dyDescent="0.45">
      <c r="A231" t="s">
        <v>10</v>
      </c>
      <c r="C231" s="30" t="s">
        <v>173</v>
      </c>
      <c r="D231" s="80">
        <v>1298</v>
      </c>
      <c r="E231" s="80">
        <v>1317</v>
      </c>
      <c r="F231" s="80">
        <v>1159</v>
      </c>
      <c r="G231" s="81">
        <v>617</v>
      </c>
      <c r="H231" s="80">
        <v>1035</v>
      </c>
      <c r="I231" s="81">
        <v>799</v>
      </c>
      <c r="J231" s="81">
        <v>431</v>
      </c>
      <c r="K231" s="81">
        <v>458</v>
      </c>
      <c r="L231" s="81">
        <v>842</v>
      </c>
      <c r="M231" s="80">
        <v>1343</v>
      </c>
      <c r="N231" s="80">
        <v>1105</v>
      </c>
      <c r="O231" s="81">
        <v>975</v>
      </c>
      <c r="P231" s="80">
        <v>1067</v>
      </c>
      <c r="Q231" s="80">
        <v>1393</v>
      </c>
      <c r="R231" s="80">
        <v>1364</v>
      </c>
      <c r="S231" s="80">
        <v>1004</v>
      </c>
      <c r="T231" s="80">
        <v>1272</v>
      </c>
      <c r="U231" s="81">
        <v>-619</v>
      </c>
      <c r="V231" s="80">
        <v>1720</v>
      </c>
      <c r="W231" s="80">
        <v>1222</v>
      </c>
      <c r="X231" s="80">
        <v>1240</v>
      </c>
      <c r="Y231" s="80">
        <v>2375</v>
      </c>
      <c r="Z231" s="80">
        <v>1326</v>
      </c>
      <c r="AA231" s="80">
        <v>2209</v>
      </c>
      <c r="AB231" s="80">
        <v>1802</v>
      </c>
      <c r="AC231" s="80">
        <v>2984</v>
      </c>
      <c r="AD231" s="80">
        <v>3169</v>
      </c>
      <c r="AE231" s="80">
        <v>1988</v>
      </c>
      <c r="AF231" s="81">
        <v>318</v>
      </c>
      <c r="AG231" s="80">
        <v>1524</v>
      </c>
      <c r="AH231" s="81">
        <v>896</v>
      </c>
      <c r="AI231" s="80">
        <v>-1227</v>
      </c>
      <c r="AJ231" s="81">
        <v>-811</v>
      </c>
      <c r="AK231" s="81">
        <v>-302</v>
      </c>
      <c r="AL231" s="81">
        <v>-293</v>
      </c>
      <c r="AM231" s="80">
        <v>-1623</v>
      </c>
      <c r="AN231" s="81">
        <v>154</v>
      </c>
      <c r="AO231" s="80">
        <v>1962</v>
      </c>
      <c r="AP231" s="80">
        <v>1571</v>
      </c>
      <c r="AQ231" s="82">
        <v>541</v>
      </c>
    </row>
    <row r="232" spans="1:43" ht="15" x14ac:dyDescent="0.45">
      <c r="A232" t="s">
        <v>10</v>
      </c>
      <c r="C232" s="30" t="s">
        <v>170</v>
      </c>
      <c r="D232" s="47" cm="1">
        <f t="array" ref="D232">_xlfn.XLOOKUP("WORKING CAPITAL"&amp;D$237,$C:$C&amp;$A:$A,D:D)/_xlfn.XLOOKUP("Total Assets"&amp;D$237,$C:$C&amp;$A:$A,D:D)</f>
        <v>0.12095836026221032</v>
      </c>
      <c r="E232" s="48">
        <v>0.11457517123129822</v>
      </c>
      <c r="F232" s="48">
        <v>0.11793936926265916</v>
      </c>
      <c r="G232" s="48">
        <v>0.12136262217948598</v>
      </c>
      <c r="H232" s="48">
        <v>0.12540505814887246</v>
      </c>
      <c r="I232" s="48">
        <v>0.11950580950924936</v>
      </c>
      <c r="J232" s="48">
        <v>0.11850264755019019</v>
      </c>
      <c r="K232" s="48">
        <v>0.11706312218038105</v>
      </c>
      <c r="L232" s="48">
        <v>0.11854943475496835</v>
      </c>
      <c r="M232" s="48">
        <v>0.11736488352822023</v>
      </c>
      <c r="N232" s="48">
        <v>0.11718657873969322</v>
      </c>
      <c r="O232" s="48">
        <v>0.11762052947278222</v>
      </c>
      <c r="P232" s="48">
        <v>0.11952618980568853</v>
      </c>
      <c r="Q232" s="48">
        <v>0.11728131504509794</v>
      </c>
      <c r="R232" s="48">
        <v>0.11894358675599573</v>
      </c>
      <c r="S232" s="48">
        <v>0.12227328458396916</v>
      </c>
      <c r="T232" s="48">
        <v>0.12365272076163857</v>
      </c>
      <c r="U232" s="48">
        <v>0.12362693654286452</v>
      </c>
      <c r="V232" s="48">
        <v>0.11982664847972098</v>
      </c>
      <c r="W232" s="48">
        <v>0.11706962677615017</v>
      </c>
      <c r="X232" s="48">
        <v>0.11563271745145491</v>
      </c>
      <c r="Y232" s="48">
        <v>0.11362234264276783</v>
      </c>
      <c r="Z232" s="48">
        <v>0.11627205939349049</v>
      </c>
      <c r="AA232" s="48">
        <v>0.11217488826216747</v>
      </c>
      <c r="AB232" s="48">
        <v>0.11020773930753563</v>
      </c>
      <c r="AC232" s="48">
        <v>0.1627152007746831</v>
      </c>
      <c r="AD232" s="48">
        <v>0.141906309942917</v>
      </c>
      <c r="AE232" s="48">
        <v>0.15009461486848155</v>
      </c>
      <c r="AF232" s="48">
        <v>0.1542416067146283</v>
      </c>
      <c r="AG232" s="48">
        <v>0.15921158487530168</v>
      </c>
      <c r="AH232" s="48">
        <v>0.17230056613484301</v>
      </c>
      <c r="AI232" s="48">
        <v>0.1654903995848469</v>
      </c>
      <c r="AJ232" s="48">
        <v>0.16852655718907408</v>
      </c>
      <c r="AK232" s="48">
        <v>0.16132423027074466</v>
      </c>
      <c r="AL232" s="48">
        <v>0.16930473447019501</v>
      </c>
      <c r="AM232" s="48">
        <v>0.17147859999602044</v>
      </c>
      <c r="AN232" s="48">
        <v>0.17891594844627184</v>
      </c>
      <c r="AO232" s="48">
        <v>0.16588301309959172</v>
      </c>
      <c r="AP232" s="48">
        <v>0.173135945116447</v>
      </c>
      <c r="AQ232" s="48">
        <v>0.16931197401446921</v>
      </c>
    </row>
    <row r="233" spans="1:43" ht="15" x14ac:dyDescent="0.45">
      <c r="A233" t="s">
        <v>10</v>
      </c>
      <c r="C233" s="30" t="s">
        <v>171</v>
      </c>
      <c r="D233" s="47" cm="1">
        <f t="array" ref="D233">_xlfn.XLOOKUP("Retained Earnings"&amp;D$237,$C:$C&amp;$A:$A,D:D)/_xlfn.XLOOKUP("Total Assets"&amp;D$237,$C:$C&amp;$A:$A,D:D)</f>
        <v>0.34312621179946451</v>
      </c>
      <c r="E233" s="48">
        <v>0.34884171129896108</v>
      </c>
      <c r="F233" s="48">
        <v>0.35500259105715132</v>
      </c>
      <c r="G233" s="48">
        <v>0.36004555766124891</v>
      </c>
      <c r="H233" s="48">
        <v>0.36909181947869135</v>
      </c>
      <c r="I233" s="48">
        <v>0.37659570402079195</v>
      </c>
      <c r="J233" s="48">
        <v>0.37287511680368485</v>
      </c>
      <c r="K233" s="48">
        <v>0.36932813839901568</v>
      </c>
      <c r="L233" s="48">
        <v>0.36844578346554629</v>
      </c>
      <c r="M233" s="48">
        <v>0.37453273179265262</v>
      </c>
      <c r="N233" s="48">
        <v>0.3737924403363479</v>
      </c>
      <c r="O233" s="48">
        <v>0.37542957651197401</v>
      </c>
      <c r="P233" s="48">
        <v>0.37071423542664039</v>
      </c>
      <c r="Q233" s="48">
        <v>0.38392841258828342</v>
      </c>
      <c r="R233" s="48">
        <v>0.39748784083185479</v>
      </c>
      <c r="S233" s="48">
        <v>0.40141484885638934</v>
      </c>
      <c r="T233" s="48">
        <v>0.40333653594200369</v>
      </c>
      <c r="U233" s="48">
        <v>0.39227966396137159</v>
      </c>
      <c r="V233" s="48">
        <v>0.38976466322495984</v>
      </c>
      <c r="W233" s="48">
        <v>0.38693463091557267</v>
      </c>
      <c r="X233" s="48">
        <v>0.38428881749027444</v>
      </c>
      <c r="Y233" s="48">
        <v>0.4007836598582743</v>
      </c>
      <c r="Z233" s="48">
        <v>0.41621952164813492</v>
      </c>
      <c r="AA233" s="48">
        <v>0.40720399782296768</v>
      </c>
      <c r="AB233" s="48">
        <v>0.41006924643584519</v>
      </c>
      <c r="AC233" s="48">
        <v>0.41882892679403433</v>
      </c>
      <c r="AD233" s="48">
        <v>0.39370315304558168</v>
      </c>
      <c r="AE233" s="48">
        <v>0.3955278454196603</v>
      </c>
      <c r="AF233" s="48">
        <v>0.39520383693045563</v>
      </c>
      <c r="AG233" s="48">
        <v>0.53594127111826229</v>
      </c>
      <c r="AH233" s="48">
        <v>0.55262995367987644</v>
      </c>
      <c r="AI233" s="48">
        <v>0.54397509081473794</v>
      </c>
      <c r="AJ233" s="48">
        <v>0.52715098898398793</v>
      </c>
      <c r="AK233" s="48">
        <v>0.52016042617028446</v>
      </c>
      <c r="AL233" s="48">
        <v>0.5057462034908814</v>
      </c>
      <c r="AM233" s="48">
        <v>0.48516624549813958</v>
      </c>
      <c r="AN233" s="48">
        <v>0.47927374080809676</v>
      </c>
      <c r="AO233" s="48">
        <v>0.48098914494688572</v>
      </c>
      <c r="AP233" s="48">
        <v>0.48139033266502601</v>
      </c>
      <c r="AQ233" s="48">
        <v>0.46801638860180128</v>
      </c>
    </row>
    <row r="234" spans="1:43" ht="15" x14ac:dyDescent="0.45">
      <c r="A234" t="s">
        <v>10</v>
      </c>
      <c r="C234" s="30" t="s">
        <v>172</v>
      </c>
      <c r="D234" s="47" cm="1">
        <f t="array" ref="D234">_xlfn.XLOOKUP("ebit"&amp;D$237,$C:$C&amp;$A:$A,D:D)/_xlfn.XLOOKUP("Total Assets"&amp;D$237,$C:$C&amp;$A:$A,D:D)</f>
        <v>1.1984119656541409E-2</v>
      </c>
      <c r="E234" s="48">
        <v>1.2140598641211663E-2</v>
      </c>
      <c r="F234" s="48">
        <v>1.0725125851347351E-2</v>
      </c>
      <c r="G234" s="48">
        <v>5.7600567603648348E-3</v>
      </c>
      <c r="H234" s="48">
        <v>9.7780800952299973E-3</v>
      </c>
      <c r="I234" s="48">
        <v>7.6345360036691639E-3</v>
      </c>
      <c r="J234" s="48">
        <v>4.0680717717349237E-3</v>
      </c>
      <c r="K234" s="48">
        <v>4.2690429141344468E-3</v>
      </c>
      <c r="L234" s="48">
        <v>7.7577231727429356E-3</v>
      </c>
      <c r="M234" s="48">
        <v>1.2365343890986097E-2</v>
      </c>
      <c r="N234" s="48">
        <v>1.0023312137732101E-2</v>
      </c>
      <c r="O234" s="48">
        <v>8.7944797726965222E-3</v>
      </c>
      <c r="P234" s="48">
        <v>9.3899605744860604E-3</v>
      </c>
      <c r="Q234" s="48">
        <v>1.2390813186031203E-2</v>
      </c>
      <c r="R234" s="48">
        <v>1.2040003883872221E-2</v>
      </c>
      <c r="S234" s="48">
        <v>8.856036482636347E-3</v>
      </c>
      <c r="T234" s="48">
        <v>1.1110140623635252E-2</v>
      </c>
      <c r="U234" s="48">
        <v>-5.5145257418774329E-3</v>
      </c>
      <c r="V234" s="48">
        <v>1.4848835402386172E-2</v>
      </c>
      <c r="W234" s="48">
        <v>1.0323212867690541E-2</v>
      </c>
      <c r="X234" s="48">
        <v>1.0241754974271721E-2</v>
      </c>
      <c r="Y234" s="48">
        <v>1.9799916631929971E-2</v>
      </c>
      <c r="Z234" s="48">
        <v>1.1420500055982843E-2</v>
      </c>
      <c r="AA234" s="48">
        <v>1.8216152920027047E-2</v>
      </c>
      <c r="AB234" s="48">
        <v>1.4680244399185336E-2</v>
      </c>
      <c r="AC234" s="48">
        <v>2.3684983371300213E-2</v>
      </c>
      <c r="AD234" s="48">
        <v>2.4412414972536996E-2</v>
      </c>
      <c r="AE234" s="48">
        <v>1.4987598290147237E-2</v>
      </c>
      <c r="AF234" s="48">
        <v>2.383093525179856E-3</v>
      </c>
      <c r="AG234" s="48">
        <v>1.5325824617860017E-2</v>
      </c>
      <c r="AH234" s="48">
        <v>9.2228512609366965E-3</v>
      </c>
      <c r="AI234" s="48">
        <v>-1.2734820965230929E-2</v>
      </c>
      <c r="AJ234" s="48">
        <v>-8.3029608092059469E-3</v>
      </c>
      <c r="AK234" s="48">
        <v>-3.0819785894335081E-3</v>
      </c>
      <c r="AL234" s="48">
        <v>-2.9408517429314169E-3</v>
      </c>
      <c r="AM234" s="48">
        <v>-1.6147004397397378E-2</v>
      </c>
      <c r="AN234" s="48">
        <v>1.5221001027911757E-3</v>
      </c>
      <c r="AO234" s="48">
        <v>1.8981830846926336E-2</v>
      </c>
      <c r="AP234" s="48">
        <v>1.492764226869756E-2</v>
      </c>
      <c r="AQ234" s="48">
        <v>4.9922486342831836E-3</v>
      </c>
    </row>
    <row r="235" spans="1:43" ht="15" x14ac:dyDescent="0.45">
      <c r="A235" t="s">
        <v>10</v>
      </c>
      <c r="C235" s="30" t="s">
        <v>174</v>
      </c>
      <c r="D235" s="47" cm="1">
        <f t="array" ref="D235">_xlfn.XLOOKUP("Shareholders' Equity"&amp;D$237,$C:$C&amp;$A:$A,D:D)/_xlfn.XLOOKUP("Total Liabilities"&amp;D$237,$C:$C&amp;$A:$A,D:D)</f>
        <v>0.25969690978239379</v>
      </c>
      <c r="E235" s="48">
        <v>0.25882216420075427</v>
      </c>
      <c r="F235" s="48">
        <v>0.25824067066426037</v>
      </c>
      <c r="G235" s="48">
        <v>0.24817348139689346</v>
      </c>
      <c r="H235" s="48">
        <v>0.24024840353857871</v>
      </c>
      <c r="I235" s="48">
        <v>0.23661542460800417</v>
      </c>
      <c r="J235" s="48">
        <v>0.23759739273657529</v>
      </c>
      <c r="K235" s="48">
        <v>0.23697409230840183</v>
      </c>
      <c r="L235" s="48">
        <v>0.23896441902674567</v>
      </c>
      <c r="M235" s="48">
        <v>0.23368583663686859</v>
      </c>
      <c r="N235" s="48">
        <v>0.23750350788572711</v>
      </c>
      <c r="O235" s="48">
        <v>0.24060024170807037</v>
      </c>
      <c r="P235" s="48">
        <v>0.241703364549299</v>
      </c>
      <c r="Q235" s="48">
        <v>0.25092632773642221</v>
      </c>
      <c r="R235" s="48">
        <v>0.25859885348620182</v>
      </c>
      <c r="S235" s="48">
        <v>0.25620796259155432</v>
      </c>
      <c r="T235" s="48">
        <v>0.26011204420132739</v>
      </c>
      <c r="U235" s="48">
        <v>0.2343600514642005</v>
      </c>
      <c r="V235" s="48">
        <v>0.25339768005540164</v>
      </c>
      <c r="W235" s="48">
        <v>0.26066582887814438</v>
      </c>
      <c r="X235" s="48">
        <v>0.27535209042166581</v>
      </c>
      <c r="Y235" s="48">
        <v>0.27671576975476841</v>
      </c>
      <c r="Z235" s="48">
        <v>0.26293862988665784</v>
      </c>
      <c r="AA235" s="48">
        <v>0.28623249893932967</v>
      </c>
      <c r="AB235" s="48">
        <v>0.28551530574842648</v>
      </c>
      <c r="AC235" s="48">
        <v>0.31551634123420697</v>
      </c>
      <c r="AD235" s="48">
        <v>0.2600685310476708</v>
      </c>
      <c r="AE235" s="48">
        <v>0.26990646331772794</v>
      </c>
      <c r="AF235" s="48">
        <v>0.25022251787169852</v>
      </c>
      <c r="AG235" s="48">
        <v>0.33812388142047822</v>
      </c>
      <c r="AH235" s="48">
        <v>0.31262497973301628</v>
      </c>
      <c r="AI235" s="48">
        <v>0.26234834787621519</v>
      </c>
      <c r="AJ235" s="48">
        <v>0.21919740373213506</v>
      </c>
      <c r="AK235" s="48">
        <v>0.21535236772257088</v>
      </c>
      <c r="AL235" s="48">
        <v>0.2112013421186997</v>
      </c>
      <c r="AM235" s="48">
        <v>0.1805454417326349</v>
      </c>
      <c r="AN235" s="48">
        <v>0.16657634701195678</v>
      </c>
      <c r="AO235" s="48">
        <v>0.20564083422759297</v>
      </c>
      <c r="AP235" s="48">
        <v>0.21299892808980994</v>
      </c>
      <c r="AQ235" s="48">
        <v>0.20683779720474413</v>
      </c>
    </row>
    <row r="236" spans="1:43" ht="15" x14ac:dyDescent="0.45">
      <c r="A236" t="s">
        <v>10</v>
      </c>
      <c r="C236" s="30" t="s">
        <v>175</v>
      </c>
      <c r="D236" s="49">
        <f>(D232*$B$63)+(D233*$B$64)+(D234*$B$65)+(D235*$B$66)</f>
        <v>2.2652933331498257</v>
      </c>
      <c r="E236" s="50">
        <v>2.2421851973916636</v>
      </c>
      <c r="F236" s="50">
        <v>2.2742162591278849</v>
      </c>
      <c r="G236" s="50">
        <v>2.2691770563694891</v>
      </c>
      <c r="H236" s="50">
        <v>2.3438660349125899</v>
      </c>
      <c r="I236" s="50">
        <v>2.3114103832715189</v>
      </c>
      <c r="J236" s="50">
        <v>2.269764953388723</v>
      </c>
      <c r="K236" s="50">
        <v>2.2494545779908961</v>
      </c>
      <c r="L236" s="50">
        <v>2.2818620857891889</v>
      </c>
      <c r="M236" s="50">
        <v>2.3193555810053108</v>
      </c>
      <c r="N236" s="50">
        <v>2.3040426528744549</v>
      </c>
      <c r="O236" s="50">
        <v>2.3072202506364814</v>
      </c>
      <c r="P236" s="50">
        <v>2.3095092804534749</v>
      </c>
      <c r="Q236" s="50">
        <v>2.3677109604670195</v>
      </c>
      <c r="R236" s="50">
        <v>2.4285179124913112</v>
      </c>
      <c r="S236" s="50">
        <v>2.4392560800271155</v>
      </c>
      <c r="T236" s="50">
        <v>2.4738167467695034</v>
      </c>
      <c r="U236" s="50">
        <v>2.2988448492872564</v>
      </c>
      <c r="V236" s="50">
        <v>2.4225473541025457</v>
      </c>
      <c r="W236" s="50">
        <v>2.3724547592292438</v>
      </c>
      <c r="X236" s="50">
        <v>2.3692764598696936</v>
      </c>
      <c r="Y236" s="50">
        <v>2.4755242968836071</v>
      </c>
      <c r="Z236" s="50">
        <v>2.4724516719514122</v>
      </c>
      <c r="AA236" s="50">
        <v>2.4863089714115709</v>
      </c>
      <c r="AB236" s="50">
        <v>2.4582308266366621</v>
      </c>
      <c r="AC236" s="50">
        <v>2.9232492649815272</v>
      </c>
      <c r="AD236" s="50">
        <v>2.6515010583696346</v>
      </c>
      <c r="AE236" s="50">
        <v>2.6581598965987348</v>
      </c>
      <c r="AF236" s="50">
        <v>2.578937480695739</v>
      </c>
      <c r="AG236" s="50">
        <v>3.2496161575510349</v>
      </c>
      <c r="AH236" s="50">
        <v>3.322099152034129</v>
      </c>
      <c r="AI236" s="50">
        <v>3.0488635857163153</v>
      </c>
      <c r="AJ236" s="50">
        <v>2.9984078165290047</v>
      </c>
      <c r="AK236" s="50">
        <v>2.9594190298789185</v>
      </c>
      <c r="AL236" s="50">
        <v>2.9613705670168877</v>
      </c>
      <c r="AM236" s="50">
        <v>2.7876064205665854</v>
      </c>
      <c r="AN236" s="50">
        <v>2.9212546938952495</v>
      </c>
      <c r="AO236" s="50">
        <v>2.9996979576904872</v>
      </c>
      <c r="AP236" s="50">
        <v>3.0290669149918252</v>
      </c>
      <c r="AQ236" s="50">
        <v>2.8871475742641541</v>
      </c>
    </row>
    <row r="237" spans="1:43" x14ac:dyDescent="0.45">
      <c r="A237" t="s">
        <v>10</v>
      </c>
      <c r="B237" t="s">
        <v>10</v>
      </c>
      <c r="C237" t="s">
        <v>10</v>
      </c>
      <c r="D237" t="s">
        <v>10</v>
      </c>
      <c r="E237" t="s">
        <v>10</v>
      </c>
      <c r="F237" t="s">
        <v>10</v>
      </c>
      <c r="G237" t="s">
        <v>10</v>
      </c>
      <c r="H237" t="s">
        <v>10</v>
      </c>
      <c r="I237" t="s">
        <v>10</v>
      </c>
      <c r="J237" t="s">
        <v>10</v>
      </c>
      <c r="K237" t="s">
        <v>10</v>
      </c>
      <c r="L237" t="s">
        <v>10</v>
      </c>
      <c r="M237" t="s">
        <v>10</v>
      </c>
      <c r="N237" t="s">
        <v>10</v>
      </c>
      <c r="O237" t="s">
        <v>10</v>
      </c>
      <c r="P237" t="s">
        <v>10</v>
      </c>
      <c r="Q237" t="s">
        <v>10</v>
      </c>
      <c r="R237" t="s">
        <v>10</v>
      </c>
      <c r="S237" t="s">
        <v>10</v>
      </c>
      <c r="T237" t="s">
        <v>10</v>
      </c>
      <c r="U237" t="s">
        <v>10</v>
      </c>
      <c r="V237" t="s">
        <v>10</v>
      </c>
      <c r="W237" t="s">
        <v>10</v>
      </c>
      <c r="X237" t="s">
        <v>10</v>
      </c>
      <c r="Y237" t="s">
        <v>10</v>
      </c>
      <c r="Z237" t="s">
        <v>10</v>
      </c>
      <c r="AA237" t="s">
        <v>10</v>
      </c>
      <c r="AB237" t="s">
        <v>10</v>
      </c>
      <c r="AC237" t="s">
        <v>10</v>
      </c>
      <c r="AD237" t="s">
        <v>10</v>
      </c>
      <c r="AE237" t="s">
        <v>10</v>
      </c>
      <c r="AF237" t="s">
        <v>10</v>
      </c>
      <c r="AG237" t="s">
        <v>10</v>
      </c>
      <c r="AH237" t="s">
        <v>10</v>
      </c>
      <c r="AI237" t="s">
        <v>10</v>
      </c>
      <c r="AJ237" t="s">
        <v>10</v>
      </c>
      <c r="AK237" t="s">
        <v>10</v>
      </c>
      <c r="AL237" t="s">
        <v>10</v>
      </c>
      <c r="AM237" t="s">
        <v>10</v>
      </c>
      <c r="AN237" t="s">
        <v>10</v>
      </c>
      <c r="AO237" t="s">
        <v>10</v>
      </c>
      <c r="AP237" t="s">
        <v>10</v>
      </c>
      <c r="AQ237" t="s">
        <v>10</v>
      </c>
    </row>
    <row r="238" spans="1:43" ht="17.649999999999999" thickBot="1" x14ac:dyDescent="0.5">
      <c r="A238" s="2" t="s">
        <v>12</v>
      </c>
      <c r="C238" s="51" t="s">
        <v>95</v>
      </c>
      <c r="D238" s="52" t="s">
        <v>97</v>
      </c>
      <c r="E238" s="52" t="s">
        <v>98</v>
      </c>
      <c r="F238" s="52" t="s">
        <v>99</v>
      </c>
      <c r="G238" s="52" t="s">
        <v>100</v>
      </c>
      <c r="H238" s="52" t="s">
        <v>101</v>
      </c>
      <c r="I238" s="52" t="s">
        <v>102</v>
      </c>
      <c r="J238" s="52" t="s">
        <v>103</v>
      </c>
      <c r="K238" s="52" t="s">
        <v>104</v>
      </c>
      <c r="L238" s="52" t="s">
        <v>105</v>
      </c>
      <c r="M238" s="52" t="s">
        <v>106</v>
      </c>
      <c r="N238" s="52" t="s">
        <v>107</v>
      </c>
      <c r="O238" s="52" t="s">
        <v>108</v>
      </c>
      <c r="P238" s="52" t="s">
        <v>109</v>
      </c>
      <c r="Q238" s="52" t="s">
        <v>110</v>
      </c>
      <c r="R238" s="52" t="s">
        <v>111</v>
      </c>
      <c r="S238" s="52" t="s">
        <v>112</v>
      </c>
      <c r="T238" s="52" t="s">
        <v>113</v>
      </c>
      <c r="U238" s="52" t="s">
        <v>114</v>
      </c>
      <c r="V238" s="52" t="s">
        <v>115</v>
      </c>
      <c r="W238" s="52" t="s">
        <v>116</v>
      </c>
      <c r="X238" s="52" t="s">
        <v>117</v>
      </c>
      <c r="Y238" s="52" t="s">
        <v>118</v>
      </c>
      <c r="Z238" s="52" t="s">
        <v>119</v>
      </c>
      <c r="AA238" s="52" t="s">
        <v>120</v>
      </c>
      <c r="AB238" s="52" t="s">
        <v>121</v>
      </c>
      <c r="AC238" s="52" t="s">
        <v>122</v>
      </c>
      <c r="AD238" s="52" t="s">
        <v>123</v>
      </c>
      <c r="AE238" s="52" t="s">
        <v>124</v>
      </c>
      <c r="AF238" s="52" t="s">
        <v>125</v>
      </c>
      <c r="AG238" s="52" t="s">
        <v>126</v>
      </c>
      <c r="AH238" s="52" t="s">
        <v>127</v>
      </c>
      <c r="AI238" s="52" t="s">
        <v>128</v>
      </c>
      <c r="AJ238" s="52" t="s">
        <v>129</v>
      </c>
      <c r="AK238" s="52" t="s">
        <v>130</v>
      </c>
      <c r="AL238" s="52" t="s">
        <v>131</v>
      </c>
      <c r="AM238" s="52" t="s">
        <v>132</v>
      </c>
      <c r="AN238" s="52" t="s">
        <v>133</v>
      </c>
      <c r="AO238" s="52" t="s">
        <v>134</v>
      </c>
      <c r="AP238" s="52" t="s">
        <v>135</v>
      </c>
      <c r="AQ238" s="53" t="s">
        <v>179</v>
      </c>
    </row>
    <row r="239" spans="1:43" ht="17.649999999999999" thickBot="1" x14ac:dyDescent="0.5">
      <c r="A239" s="2" t="s">
        <v>12</v>
      </c>
      <c r="C239" s="51" t="s">
        <v>136</v>
      </c>
      <c r="D239" s="54">
        <v>42004</v>
      </c>
      <c r="E239" s="54">
        <v>42094</v>
      </c>
      <c r="F239" s="54">
        <v>42185</v>
      </c>
      <c r="G239" s="54">
        <v>42277</v>
      </c>
      <c r="H239" s="54">
        <v>42369</v>
      </c>
      <c r="I239" s="54">
        <v>42460</v>
      </c>
      <c r="J239" s="54">
        <v>42551</v>
      </c>
      <c r="K239" s="54">
        <v>42643</v>
      </c>
      <c r="L239" s="54">
        <v>42735</v>
      </c>
      <c r="M239" s="54">
        <v>42825</v>
      </c>
      <c r="N239" s="54">
        <v>42916</v>
      </c>
      <c r="O239" s="54">
        <v>43008</v>
      </c>
      <c r="P239" s="54">
        <v>43100</v>
      </c>
      <c r="Q239" s="54">
        <v>43190</v>
      </c>
      <c r="R239" s="54">
        <v>43281</v>
      </c>
      <c r="S239" s="54">
        <v>43373</v>
      </c>
      <c r="T239" s="54">
        <v>43465</v>
      </c>
      <c r="U239" s="54">
        <v>43555</v>
      </c>
      <c r="V239" s="54">
        <v>43646</v>
      </c>
      <c r="W239" s="54">
        <v>43738</v>
      </c>
      <c r="X239" s="54">
        <v>43830</v>
      </c>
      <c r="Y239" s="54">
        <v>43921</v>
      </c>
      <c r="Z239" s="54">
        <v>44012</v>
      </c>
      <c r="AA239" s="54">
        <v>44104</v>
      </c>
      <c r="AB239" s="54">
        <v>44196</v>
      </c>
      <c r="AC239" s="54">
        <v>44286</v>
      </c>
      <c r="AD239" s="54">
        <v>44377</v>
      </c>
      <c r="AE239" s="54">
        <v>44469</v>
      </c>
      <c r="AF239" s="54">
        <v>44561</v>
      </c>
      <c r="AG239" s="54">
        <v>44651</v>
      </c>
      <c r="AH239" s="54">
        <v>44742</v>
      </c>
      <c r="AI239" s="54">
        <v>44834</v>
      </c>
      <c r="AJ239" s="54">
        <v>44926</v>
      </c>
      <c r="AK239" s="54">
        <v>45016</v>
      </c>
      <c r="AL239" s="54">
        <v>45107</v>
      </c>
      <c r="AM239" s="54">
        <v>45199</v>
      </c>
      <c r="AN239" s="54">
        <v>45291</v>
      </c>
      <c r="AO239" s="54">
        <v>45382</v>
      </c>
      <c r="AP239" s="54">
        <v>45473</v>
      </c>
      <c r="AQ239" s="55">
        <v>45565</v>
      </c>
    </row>
    <row r="240" spans="1:43" ht="17.649999999999999" thickBot="1" x14ac:dyDescent="0.5">
      <c r="A240" s="2" t="s">
        <v>12</v>
      </c>
      <c r="C240" s="56" t="s">
        <v>72</v>
      </c>
      <c r="D240" s="58">
        <v>314.39999999999998</v>
      </c>
      <c r="E240" s="58">
        <v>276.8</v>
      </c>
      <c r="F240" s="58">
        <v>321.7</v>
      </c>
      <c r="G240" s="58">
        <v>369.7</v>
      </c>
      <c r="H240" s="58">
        <v>480.4</v>
      </c>
      <c r="I240" s="58">
        <v>425.4</v>
      </c>
      <c r="J240" s="58">
        <v>411.1</v>
      </c>
      <c r="K240" s="58">
        <v>531.79999999999995</v>
      </c>
      <c r="L240" s="58">
        <v>545.5</v>
      </c>
      <c r="M240" s="58">
        <v>564</v>
      </c>
      <c r="N240" s="58">
        <v>587.79999999999995</v>
      </c>
      <c r="O240" s="58">
        <v>564.9</v>
      </c>
      <c r="P240" s="58">
        <v>681.2</v>
      </c>
      <c r="Q240" s="58">
        <v>697.9</v>
      </c>
      <c r="R240" s="58">
        <v>652.20000000000005</v>
      </c>
      <c r="S240" s="58">
        <v>605</v>
      </c>
      <c r="T240" s="58">
        <v>607.20000000000005</v>
      </c>
      <c r="U240" s="58">
        <v>871.5</v>
      </c>
      <c r="V240" s="58">
        <v>512.29999999999995</v>
      </c>
      <c r="W240" s="58">
        <v>578.9</v>
      </c>
      <c r="X240" s="58">
        <v>604.79999999999995</v>
      </c>
      <c r="Y240" s="58">
        <v>352.8</v>
      </c>
      <c r="Z240" s="58">
        <v>349.7</v>
      </c>
      <c r="AA240" s="58">
        <v>629.9</v>
      </c>
      <c r="AB240" s="58">
        <v>664.6</v>
      </c>
      <c r="AC240" s="58">
        <v>526.29999999999995</v>
      </c>
      <c r="AD240" s="57">
        <v>3204</v>
      </c>
      <c r="AE240" s="57">
        <v>2735</v>
      </c>
      <c r="AF240" s="58">
        <v>402.6</v>
      </c>
      <c r="AG240" s="58">
        <v>528.6</v>
      </c>
      <c r="AH240" s="58">
        <v>523.6</v>
      </c>
      <c r="AI240" s="58">
        <v>553.70000000000005</v>
      </c>
      <c r="AJ240" s="58">
        <v>738.4</v>
      </c>
      <c r="AK240" s="57">
        <v>1550</v>
      </c>
      <c r="AL240" s="58">
        <v>952.3</v>
      </c>
      <c r="AM240" s="57">
        <v>1028</v>
      </c>
      <c r="AN240" s="58">
        <v>971.5</v>
      </c>
      <c r="AO240" s="57">
        <v>1763</v>
      </c>
      <c r="AP240" s="57">
        <v>1415</v>
      </c>
      <c r="AQ240" s="59">
        <v>2022</v>
      </c>
    </row>
    <row r="241" spans="1:43" ht="17.649999999999999" thickBot="1" x14ac:dyDescent="0.5">
      <c r="A241" s="2" t="s">
        <v>12</v>
      </c>
      <c r="C241" s="56" t="s">
        <v>195</v>
      </c>
      <c r="D241" s="58" t="s">
        <v>138</v>
      </c>
      <c r="E241" s="58" t="s">
        <v>138</v>
      </c>
      <c r="F241" s="58" t="s">
        <v>138</v>
      </c>
      <c r="G241" s="58" t="s">
        <v>138</v>
      </c>
      <c r="H241" s="58" t="s">
        <v>138</v>
      </c>
      <c r="I241" s="58" t="s">
        <v>138</v>
      </c>
      <c r="J241" s="58" t="s">
        <v>138</v>
      </c>
      <c r="K241" s="58" t="s">
        <v>138</v>
      </c>
      <c r="L241" s="58" t="s">
        <v>138</v>
      </c>
      <c r="M241" s="58" t="s">
        <v>138</v>
      </c>
      <c r="N241" s="58" t="s">
        <v>138</v>
      </c>
      <c r="O241" s="58" t="s">
        <v>138</v>
      </c>
      <c r="P241" s="58" t="s">
        <v>138</v>
      </c>
      <c r="Q241" s="58" t="s">
        <v>138</v>
      </c>
      <c r="R241" s="58" t="s">
        <v>138</v>
      </c>
      <c r="S241" s="58" t="s">
        <v>138</v>
      </c>
      <c r="T241" s="58" t="s">
        <v>138</v>
      </c>
      <c r="U241" s="58" t="s">
        <v>138</v>
      </c>
      <c r="V241" s="58" t="s">
        <v>138</v>
      </c>
      <c r="W241" s="58" t="s">
        <v>138</v>
      </c>
      <c r="X241" s="58" t="s">
        <v>138</v>
      </c>
      <c r="Y241" s="58" t="s">
        <v>138</v>
      </c>
      <c r="Z241" s="58" t="s">
        <v>138</v>
      </c>
      <c r="AA241" s="58" t="s">
        <v>138</v>
      </c>
      <c r="AB241" s="58" t="s">
        <v>138</v>
      </c>
      <c r="AC241" s="58" t="s">
        <v>138</v>
      </c>
      <c r="AD241" s="58" t="s">
        <v>138</v>
      </c>
      <c r="AE241" s="58" t="s">
        <v>138</v>
      </c>
      <c r="AF241" s="58" t="s">
        <v>138</v>
      </c>
      <c r="AG241" s="58" t="s">
        <v>138</v>
      </c>
      <c r="AH241" s="58" t="s">
        <v>138</v>
      </c>
      <c r="AI241" s="58" t="s">
        <v>138</v>
      </c>
      <c r="AJ241" s="58">
        <v>56.5</v>
      </c>
      <c r="AK241" s="58" t="s">
        <v>138</v>
      </c>
      <c r="AL241" s="58">
        <v>57.7</v>
      </c>
      <c r="AM241" s="58">
        <v>88.5</v>
      </c>
      <c r="AN241" s="58" t="s">
        <v>138</v>
      </c>
      <c r="AO241" s="58" t="s">
        <v>138</v>
      </c>
      <c r="AP241" s="58" t="s">
        <v>138</v>
      </c>
      <c r="AQ241" s="63" t="s">
        <v>138</v>
      </c>
    </row>
    <row r="242" spans="1:43" ht="17.649999999999999" thickBot="1" x14ac:dyDescent="0.5">
      <c r="A242" s="2" t="s">
        <v>12</v>
      </c>
      <c r="C242" s="60" t="s">
        <v>139</v>
      </c>
      <c r="D242" s="44">
        <v>314.39999999999998</v>
      </c>
      <c r="E242" s="44">
        <v>276.8</v>
      </c>
      <c r="F242" s="44">
        <v>321.7</v>
      </c>
      <c r="G242" s="44">
        <v>369.7</v>
      </c>
      <c r="H242" s="44">
        <v>480.4</v>
      </c>
      <c r="I242" s="44">
        <v>425.4</v>
      </c>
      <c r="J242" s="44">
        <v>411.1</v>
      </c>
      <c r="K242" s="44">
        <v>531.79999999999995</v>
      </c>
      <c r="L242" s="44">
        <v>545.5</v>
      </c>
      <c r="M242" s="44">
        <v>564</v>
      </c>
      <c r="N242" s="44">
        <v>587.79999999999995</v>
      </c>
      <c r="O242" s="44">
        <v>564.9</v>
      </c>
      <c r="P242" s="44">
        <v>681.2</v>
      </c>
      <c r="Q242" s="44">
        <v>697.9</v>
      </c>
      <c r="R242" s="44">
        <v>652.20000000000005</v>
      </c>
      <c r="S242" s="44">
        <v>605</v>
      </c>
      <c r="T242" s="44">
        <v>607.20000000000005</v>
      </c>
      <c r="U242" s="44">
        <v>871.5</v>
      </c>
      <c r="V242" s="44">
        <v>512.29999999999995</v>
      </c>
      <c r="W242" s="44">
        <v>578.9</v>
      </c>
      <c r="X242" s="44">
        <v>604.79999999999995</v>
      </c>
      <c r="Y242" s="44">
        <v>352.8</v>
      </c>
      <c r="Z242" s="44">
        <v>349.7</v>
      </c>
      <c r="AA242" s="44">
        <v>629.9</v>
      </c>
      <c r="AB242" s="44">
        <v>664.6</v>
      </c>
      <c r="AC242" s="44">
        <v>526.29999999999995</v>
      </c>
      <c r="AD242" s="43">
        <v>3204</v>
      </c>
      <c r="AE242" s="43">
        <v>2735</v>
      </c>
      <c r="AF242" s="44">
        <v>402.6</v>
      </c>
      <c r="AG242" s="44">
        <v>528.6</v>
      </c>
      <c r="AH242" s="44">
        <v>523.6</v>
      </c>
      <c r="AI242" s="44">
        <v>553.70000000000005</v>
      </c>
      <c r="AJ242" s="44">
        <v>794.9</v>
      </c>
      <c r="AK242" s="43">
        <v>1550</v>
      </c>
      <c r="AL242" s="43">
        <v>1010</v>
      </c>
      <c r="AM242" s="43">
        <v>1116</v>
      </c>
      <c r="AN242" s="44">
        <v>971.5</v>
      </c>
      <c r="AO242" s="43">
        <v>1763</v>
      </c>
      <c r="AP242" s="43">
        <v>1415</v>
      </c>
      <c r="AQ242" s="45">
        <v>2022</v>
      </c>
    </row>
    <row r="243" spans="1:43" ht="17.649999999999999" thickBot="1" x14ac:dyDescent="0.5">
      <c r="A243" s="2" t="s">
        <v>12</v>
      </c>
      <c r="C243" s="56" t="s">
        <v>73</v>
      </c>
      <c r="D243" s="61">
        <v>5.4699999999999999E-2</v>
      </c>
      <c r="E243" s="61">
        <v>-0.62549999999999994</v>
      </c>
      <c r="F243" s="61">
        <v>-0.66949999999999998</v>
      </c>
      <c r="G243" s="61">
        <v>0.27260000000000001</v>
      </c>
      <c r="H243" s="61">
        <v>0.52800000000000002</v>
      </c>
      <c r="I243" s="61">
        <v>0.53680000000000005</v>
      </c>
      <c r="J243" s="61">
        <v>0.27789999999999998</v>
      </c>
      <c r="K243" s="61">
        <v>0.4385</v>
      </c>
      <c r="L243" s="61">
        <v>0.13550000000000001</v>
      </c>
      <c r="M243" s="61">
        <v>0.32579999999999998</v>
      </c>
      <c r="N243" s="61">
        <v>0.42980000000000002</v>
      </c>
      <c r="O243" s="61">
        <v>6.2199999999999998E-2</v>
      </c>
      <c r="P243" s="61">
        <v>0.24879999999999999</v>
      </c>
      <c r="Q243" s="61">
        <v>0.2374</v>
      </c>
      <c r="R243" s="61">
        <v>0.1096</v>
      </c>
      <c r="S243" s="61">
        <v>7.0999999999999994E-2</v>
      </c>
      <c r="T243" s="61">
        <v>-0.1086</v>
      </c>
      <c r="U243" s="61">
        <v>0.2487</v>
      </c>
      <c r="V243" s="61">
        <v>-0.2145</v>
      </c>
      <c r="W243" s="61">
        <v>-4.3099999999999999E-2</v>
      </c>
      <c r="X243" s="61">
        <v>-4.0000000000000001E-3</v>
      </c>
      <c r="Y243" s="61">
        <v>-0.59519999999999995</v>
      </c>
      <c r="Z243" s="61">
        <v>-0.31740000000000002</v>
      </c>
      <c r="AA243" s="61">
        <v>8.8099999999999998E-2</v>
      </c>
      <c r="AB243" s="61">
        <v>9.8900000000000002E-2</v>
      </c>
      <c r="AC243" s="61">
        <v>0.49180000000000001</v>
      </c>
      <c r="AD243" s="61">
        <v>8.1623999999999999</v>
      </c>
      <c r="AE243" s="61">
        <v>3.3420999999999998</v>
      </c>
      <c r="AF243" s="61">
        <v>-0.39419999999999999</v>
      </c>
      <c r="AG243" s="61">
        <v>4.4000000000000003E-3</v>
      </c>
      <c r="AH243" s="61">
        <v>-0.83660000000000001</v>
      </c>
      <c r="AI243" s="61">
        <v>-0.79759999999999998</v>
      </c>
      <c r="AJ243" s="61">
        <v>0.97440000000000004</v>
      </c>
      <c r="AK243" s="61">
        <v>1.9320999999999999</v>
      </c>
      <c r="AL243" s="61">
        <v>0.92900000000000005</v>
      </c>
      <c r="AM243" s="61">
        <v>1.0155000000000001</v>
      </c>
      <c r="AN243" s="61">
        <v>0.22220000000000001</v>
      </c>
      <c r="AO243" s="61">
        <v>0.13719999999999999</v>
      </c>
      <c r="AP243" s="61">
        <v>0.40129999999999999</v>
      </c>
      <c r="AQ243" s="62">
        <v>0.81220000000000003</v>
      </c>
    </row>
    <row r="244" spans="1:43" ht="17.649999999999999" thickBot="1" x14ac:dyDescent="0.5">
      <c r="A244" s="2" t="s">
        <v>12</v>
      </c>
      <c r="C244" s="56" t="s">
        <v>140</v>
      </c>
      <c r="D244" s="57">
        <v>1722</v>
      </c>
      <c r="E244" s="57">
        <v>1766</v>
      </c>
      <c r="F244" s="57">
        <v>2089</v>
      </c>
      <c r="G244" s="57">
        <v>1903</v>
      </c>
      <c r="H244" s="57">
        <v>2023</v>
      </c>
      <c r="I244" s="57">
        <v>1933</v>
      </c>
      <c r="J244" s="57">
        <v>2338</v>
      </c>
      <c r="K244" s="57">
        <v>1951</v>
      </c>
      <c r="L244" s="57">
        <v>2159</v>
      </c>
      <c r="M244" s="57">
        <v>2359</v>
      </c>
      <c r="N244" s="57">
        <v>2703</v>
      </c>
      <c r="O244" s="57">
        <v>2525</v>
      </c>
      <c r="P244" s="57">
        <v>4484</v>
      </c>
      <c r="Q244" s="57">
        <v>6034</v>
      </c>
      <c r="R244" s="57">
        <v>5567</v>
      </c>
      <c r="S244" s="57">
        <v>5333</v>
      </c>
      <c r="T244" s="57">
        <v>5366</v>
      </c>
      <c r="U244" s="57">
        <v>6674</v>
      </c>
      <c r="V244" s="57">
        <v>6494</v>
      </c>
      <c r="W244" s="57">
        <v>6200</v>
      </c>
      <c r="X244" s="57">
        <v>5892</v>
      </c>
      <c r="Y244" s="57">
        <v>7459</v>
      </c>
      <c r="Z244" s="57">
        <v>7251</v>
      </c>
      <c r="AA244" s="57">
        <v>7140</v>
      </c>
      <c r="AB244" s="57">
        <v>6893</v>
      </c>
      <c r="AC244" s="57">
        <v>8747</v>
      </c>
      <c r="AD244" s="57">
        <v>8908</v>
      </c>
      <c r="AE244" s="57">
        <v>8411</v>
      </c>
      <c r="AF244" s="57">
        <v>12393</v>
      </c>
      <c r="AG244" s="57">
        <v>22172</v>
      </c>
      <c r="AH244" s="57">
        <v>19217</v>
      </c>
      <c r="AI244" s="57">
        <v>17732</v>
      </c>
      <c r="AJ244" s="57">
        <v>2911</v>
      </c>
      <c r="AK244" s="57">
        <v>3527</v>
      </c>
      <c r="AL244" s="57">
        <v>3716</v>
      </c>
      <c r="AM244" s="57">
        <v>3769</v>
      </c>
      <c r="AN244" s="57">
        <v>3787</v>
      </c>
      <c r="AO244" s="57">
        <v>4149</v>
      </c>
      <c r="AP244" s="57">
        <v>4178</v>
      </c>
      <c r="AQ244" s="59">
        <v>3989</v>
      </c>
    </row>
    <row r="245" spans="1:43" ht="17.649999999999999" thickBot="1" x14ac:dyDescent="0.5">
      <c r="A245" s="2" t="s">
        <v>12</v>
      </c>
      <c r="C245" s="56" t="s">
        <v>74</v>
      </c>
      <c r="D245" s="57">
        <v>1722</v>
      </c>
      <c r="E245" s="57">
        <v>1766</v>
      </c>
      <c r="F245" s="57">
        <v>2089</v>
      </c>
      <c r="G245" s="57">
        <v>1903</v>
      </c>
      <c r="H245" s="57">
        <v>2023</v>
      </c>
      <c r="I245" s="57">
        <v>1933</v>
      </c>
      <c r="J245" s="57">
        <v>2338</v>
      </c>
      <c r="K245" s="57">
        <v>1951</v>
      </c>
      <c r="L245" s="57">
        <v>2159</v>
      </c>
      <c r="M245" s="57">
        <v>2359</v>
      </c>
      <c r="N245" s="57">
        <v>2703</v>
      </c>
      <c r="O245" s="57">
        <v>2525</v>
      </c>
      <c r="P245" s="57">
        <v>4790</v>
      </c>
      <c r="Q245" s="57">
        <v>6034</v>
      </c>
      <c r="R245" s="57">
        <v>5567</v>
      </c>
      <c r="S245" s="57">
        <v>5333</v>
      </c>
      <c r="T245" s="57">
        <v>5682</v>
      </c>
      <c r="U245" s="57">
        <v>6674</v>
      </c>
      <c r="V245" s="57">
        <v>6834</v>
      </c>
      <c r="W245" s="57">
        <v>6562</v>
      </c>
      <c r="X245" s="57">
        <v>6280</v>
      </c>
      <c r="Y245" s="57">
        <v>7730</v>
      </c>
      <c r="Z245" s="57">
        <v>7594</v>
      </c>
      <c r="AA245" s="57">
        <v>7562</v>
      </c>
      <c r="AB245" s="57">
        <v>7336</v>
      </c>
      <c r="AC245" s="57">
        <v>9122</v>
      </c>
      <c r="AD245" s="57">
        <v>9352</v>
      </c>
      <c r="AE245" s="57">
        <v>8923</v>
      </c>
      <c r="AF245" s="57">
        <v>12903</v>
      </c>
      <c r="AG245" s="57">
        <v>22618</v>
      </c>
      <c r="AH245" s="57">
        <v>19688</v>
      </c>
      <c r="AI245" s="57">
        <v>18260</v>
      </c>
      <c r="AJ245" s="57">
        <v>2911</v>
      </c>
      <c r="AK245" s="57">
        <v>3527</v>
      </c>
      <c r="AL245" s="57">
        <v>3716</v>
      </c>
      <c r="AM245" s="57">
        <v>3769</v>
      </c>
      <c r="AN245" s="57">
        <v>3787</v>
      </c>
      <c r="AO245" s="57">
        <v>4149</v>
      </c>
      <c r="AP245" s="57">
        <v>4178</v>
      </c>
      <c r="AQ245" s="59">
        <v>3989</v>
      </c>
    </row>
    <row r="246" spans="1:43" ht="17.649999999999999" thickBot="1" x14ac:dyDescent="0.5">
      <c r="A246" s="2" t="s">
        <v>12</v>
      </c>
      <c r="C246" s="56" t="s">
        <v>196</v>
      </c>
      <c r="D246" s="58">
        <v>72.099999999999994</v>
      </c>
      <c r="E246" s="58">
        <v>68.7</v>
      </c>
      <c r="F246" s="58">
        <v>80.8</v>
      </c>
      <c r="G246" s="58">
        <v>71</v>
      </c>
      <c r="H246" s="58">
        <v>77.8</v>
      </c>
      <c r="I246" s="58">
        <v>80.8</v>
      </c>
      <c r="J246" s="58">
        <v>74.5</v>
      </c>
      <c r="K246" s="58">
        <v>77.900000000000006</v>
      </c>
      <c r="L246" s="58">
        <v>78.400000000000006</v>
      </c>
      <c r="M246" s="58">
        <v>81.900000000000006</v>
      </c>
      <c r="N246" s="58">
        <v>78.7</v>
      </c>
      <c r="O246" s="58">
        <v>89</v>
      </c>
      <c r="P246" s="58">
        <v>91.5</v>
      </c>
      <c r="Q246" s="58">
        <v>95</v>
      </c>
      <c r="R246" s="58">
        <v>95.4</v>
      </c>
      <c r="S246" s="58">
        <v>99.9</v>
      </c>
      <c r="T246" s="58">
        <v>108.2</v>
      </c>
      <c r="U246" s="58">
        <v>95</v>
      </c>
      <c r="V246" s="58">
        <v>101.5</v>
      </c>
      <c r="W246" s="58">
        <v>95.2</v>
      </c>
      <c r="X246" s="58">
        <v>115.5</v>
      </c>
      <c r="Y246" s="58">
        <v>106.5</v>
      </c>
      <c r="Z246" s="58">
        <v>94.1</v>
      </c>
      <c r="AA246" s="58">
        <v>94.2</v>
      </c>
      <c r="AB246" s="58">
        <v>112.1</v>
      </c>
      <c r="AC246" s="58">
        <v>118.8</v>
      </c>
      <c r="AD246" s="58">
        <v>132.1</v>
      </c>
      <c r="AE246" s="58">
        <v>126.7</v>
      </c>
      <c r="AF246" s="58">
        <v>171.7</v>
      </c>
      <c r="AG246" s="58">
        <v>183.5</v>
      </c>
      <c r="AH246" s="58">
        <v>173.9</v>
      </c>
      <c r="AI246" s="58">
        <v>173.9</v>
      </c>
      <c r="AJ246" s="58" t="s">
        <v>138</v>
      </c>
      <c r="AK246" s="58" t="s">
        <v>138</v>
      </c>
      <c r="AL246" s="58" t="s">
        <v>138</v>
      </c>
      <c r="AM246" s="58" t="s">
        <v>138</v>
      </c>
      <c r="AN246" s="58" t="s">
        <v>138</v>
      </c>
      <c r="AO246" s="58" t="s">
        <v>138</v>
      </c>
      <c r="AP246" s="58" t="s">
        <v>138</v>
      </c>
      <c r="AQ246" s="63" t="s">
        <v>138</v>
      </c>
    </row>
    <row r="247" spans="1:43" ht="17.649999999999999" thickBot="1" x14ac:dyDescent="0.5">
      <c r="A247" s="2" t="s">
        <v>12</v>
      </c>
      <c r="C247" s="56" t="s">
        <v>142</v>
      </c>
      <c r="D247" s="57">
        <v>1368</v>
      </c>
      <c r="E247" s="57">
        <v>1187</v>
      </c>
      <c r="F247" s="57">
        <v>1444</v>
      </c>
      <c r="G247" s="57">
        <v>1350</v>
      </c>
      <c r="H247" s="57">
        <v>1412</v>
      </c>
      <c r="I247" s="57">
        <v>1304</v>
      </c>
      <c r="J247" s="57">
        <v>1431</v>
      </c>
      <c r="K247" s="57">
        <v>1397</v>
      </c>
      <c r="L247" s="57">
        <v>1392</v>
      </c>
      <c r="M247" s="57">
        <v>1258</v>
      </c>
      <c r="N247" s="57">
        <v>1481</v>
      </c>
      <c r="O247" s="57">
        <v>1616</v>
      </c>
      <c r="P247" s="57">
        <v>1624</v>
      </c>
      <c r="Q247" s="57">
        <v>1411</v>
      </c>
      <c r="R247" s="57">
        <v>1693</v>
      </c>
      <c r="S247" s="57">
        <v>1656</v>
      </c>
      <c r="T247" s="57">
        <v>1630</v>
      </c>
      <c r="U247" s="57">
        <v>1669</v>
      </c>
      <c r="V247" s="57">
        <v>2034</v>
      </c>
      <c r="W247" s="57">
        <v>2028</v>
      </c>
      <c r="X247" s="57">
        <v>2019</v>
      </c>
      <c r="Y247" s="57">
        <v>2280</v>
      </c>
      <c r="Z247" s="57">
        <v>2653</v>
      </c>
      <c r="AA247" s="57">
        <v>2845</v>
      </c>
      <c r="AB247" s="57">
        <v>2910</v>
      </c>
      <c r="AC247" s="57">
        <v>2835</v>
      </c>
      <c r="AD247" s="57">
        <v>3171</v>
      </c>
      <c r="AE247" s="57">
        <v>3277</v>
      </c>
      <c r="AF247" s="57">
        <v>4064</v>
      </c>
      <c r="AG247" s="57">
        <v>4110</v>
      </c>
      <c r="AH247" s="57">
        <v>4266</v>
      </c>
      <c r="AI247" s="57">
        <v>4723</v>
      </c>
      <c r="AJ247" s="58" t="s">
        <v>138</v>
      </c>
      <c r="AK247" s="58" t="s">
        <v>138</v>
      </c>
      <c r="AL247" s="58" t="s">
        <v>138</v>
      </c>
      <c r="AM247" s="58" t="s">
        <v>138</v>
      </c>
      <c r="AN247" s="58" t="s">
        <v>138</v>
      </c>
      <c r="AO247" s="58" t="s">
        <v>138</v>
      </c>
      <c r="AP247" s="58" t="s">
        <v>138</v>
      </c>
      <c r="AQ247" s="63" t="s">
        <v>138</v>
      </c>
    </row>
    <row r="248" spans="1:43" ht="17.649999999999999" thickBot="1" x14ac:dyDescent="0.5">
      <c r="A248" s="2" t="s">
        <v>12</v>
      </c>
      <c r="C248" s="56" t="s">
        <v>85</v>
      </c>
      <c r="D248" s="58">
        <v>232.6</v>
      </c>
      <c r="E248" s="58">
        <v>194.2</v>
      </c>
      <c r="F248" s="58">
        <v>219.8</v>
      </c>
      <c r="G248" s="58">
        <v>217</v>
      </c>
      <c r="H248" s="58">
        <v>220.2</v>
      </c>
      <c r="I248" s="58">
        <v>197.2</v>
      </c>
      <c r="J248" s="58">
        <v>230.8</v>
      </c>
      <c r="K248" s="58">
        <v>255.6</v>
      </c>
      <c r="L248" s="58">
        <v>241.2</v>
      </c>
      <c r="M248" s="58">
        <v>220.1</v>
      </c>
      <c r="N248" s="58">
        <v>257</v>
      </c>
      <c r="O248" s="58">
        <v>292.5</v>
      </c>
      <c r="P248" s="58">
        <v>83.3</v>
      </c>
      <c r="Q248" s="58">
        <v>295.7</v>
      </c>
      <c r="R248" s="58">
        <v>357.8</v>
      </c>
      <c r="S248" s="58">
        <v>390.8</v>
      </c>
      <c r="T248" s="58">
        <v>91.6</v>
      </c>
      <c r="U248" s="58">
        <v>360.2</v>
      </c>
      <c r="V248" s="58">
        <v>64.900000000000006</v>
      </c>
      <c r="W248" s="58">
        <v>64.3</v>
      </c>
      <c r="X248" s="58">
        <v>98.3</v>
      </c>
      <c r="Y248" s="58">
        <v>57.3</v>
      </c>
      <c r="Z248" s="58">
        <v>70.099999999999994</v>
      </c>
      <c r="AA248" s="58">
        <v>69.599999999999994</v>
      </c>
      <c r="AB248" s="58">
        <v>102</v>
      </c>
      <c r="AC248" s="58">
        <v>65.400000000000006</v>
      </c>
      <c r="AD248" s="58">
        <v>80.7</v>
      </c>
      <c r="AE248" s="58">
        <v>76.3</v>
      </c>
      <c r="AF248" s="58">
        <v>129.69999999999999</v>
      </c>
      <c r="AG248" s="58">
        <v>79.400000000000006</v>
      </c>
      <c r="AH248" s="58">
        <v>93.2</v>
      </c>
      <c r="AI248" s="58">
        <v>86.3</v>
      </c>
      <c r="AJ248" s="57">
        <v>18579</v>
      </c>
      <c r="AK248" s="57">
        <v>23702</v>
      </c>
      <c r="AL248" s="57">
        <v>32119</v>
      </c>
      <c r="AM248" s="57">
        <v>31052</v>
      </c>
      <c r="AN248" s="57">
        <v>27358</v>
      </c>
      <c r="AO248" s="57">
        <v>35568</v>
      </c>
      <c r="AP248" s="57">
        <v>37720</v>
      </c>
      <c r="AQ248" s="59">
        <v>31272</v>
      </c>
    </row>
    <row r="249" spans="1:43" ht="17.649999999999999" thickBot="1" x14ac:dyDescent="0.5">
      <c r="A249" s="2" t="s">
        <v>12</v>
      </c>
      <c r="C249" s="60" t="s">
        <v>86</v>
      </c>
      <c r="D249" s="64">
        <v>3811</v>
      </c>
      <c r="E249" s="64">
        <v>3595</v>
      </c>
      <c r="F249" s="64">
        <v>4261</v>
      </c>
      <c r="G249" s="64">
        <v>4020</v>
      </c>
      <c r="H249" s="64">
        <v>4214</v>
      </c>
      <c r="I249" s="64">
        <v>3940</v>
      </c>
      <c r="J249" s="64">
        <v>4486</v>
      </c>
      <c r="K249" s="64">
        <v>4214</v>
      </c>
      <c r="L249" s="64">
        <v>4416</v>
      </c>
      <c r="M249" s="64">
        <v>4483</v>
      </c>
      <c r="N249" s="64">
        <v>5107</v>
      </c>
      <c r="O249" s="64">
        <v>5087</v>
      </c>
      <c r="P249" s="64">
        <v>7269</v>
      </c>
      <c r="Q249" s="64">
        <v>8533</v>
      </c>
      <c r="R249" s="64">
        <v>8365</v>
      </c>
      <c r="S249" s="64">
        <v>8084</v>
      </c>
      <c r="T249" s="64">
        <v>8119</v>
      </c>
      <c r="U249" s="64">
        <v>9670</v>
      </c>
      <c r="V249" s="64">
        <v>9547</v>
      </c>
      <c r="W249" s="64">
        <v>9329</v>
      </c>
      <c r="X249" s="64">
        <v>9118</v>
      </c>
      <c r="Y249" s="64">
        <v>10527</v>
      </c>
      <c r="Z249" s="64">
        <v>10760</v>
      </c>
      <c r="AA249" s="64">
        <v>11200</v>
      </c>
      <c r="AB249" s="64">
        <v>11124</v>
      </c>
      <c r="AC249" s="64">
        <v>12668</v>
      </c>
      <c r="AD249" s="64">
        <v>15939</v>
      </c>
      <c r="AE249" s="64">
        <v>15138</v>
      </c>
      <c r="AF249" s="64">
        <v>17670</v>
      </c>
      <c r="AG249" s="64">
        <v>27519</v>
      </c>
      <c r="AH249" s="64">
        <v>24744</v>
      </c>
      <c r="AI249" s="64">
        <v>23797</v>
      </c>
      <c r="AJ249" s="64">
        <v>22285</v>
      </c>
      <c r="AK249" s="64">
        <v>28778</v>
      </c>
      <c r="AL249" s="64">
        <v>36846</v>
      </c>
      <c r="AM249" s="64">
        <v>35938</v>
      </c>
      <c r="AN249" s="64">
        <v>32116</v>
      </c>
      <c r="AO249" s="64">
        <v>41480</v>
      </c>
      <c r="AP249" s="64">
        <v>43314</v>
      </c>
      <c r="AQ249" s="65">
        <v>37283</v>
      </c>
    </row>
    <row r="250" spans="1:43" ht="17.649999999999999" thickBot="1" x14ac:dyDescent="0.5">
      <c r="A250" s="2" t="s">
        <v>12</v>
      </c>
      <c r="C250" s="56" t="s">
        <v>76</v>
      </c>
      <c r="D250" s="58">
        <v>195.4</v>
      </c>
      <c r="E250" s="58">
        <v>190.6</v>
      </c>
      <c r="F250" s="58">
        <v>198.2</v>
      </c>
      <c r="G250" s="58">
        <v>200.7</v>
      </c>
      <c r="H250" s="58">
        <v>249</v>
      </c>
      <c r="I250" s="58">
        <v>218.2</v>
      </c>
      <c r="J250" s="58">
        <v>213.9</v>
      </c>
      <c r="K250" s="58">
        <v>213.9</v>
      </c>
      <c r="L250" s="58">
        <v>377.6</v>
      </c>
      <c r="M250" s="58">
        <v>375.5</v>
      </c>
      <c r="N250" s="58">
        <v>387.6</v>
      </c>
      <c r="O250" s="58">
        <v>413.4</v>
      </c>
      <c r="P250" s="58">
        <v>412.2</v>
      </c>
      <c r="Q250" s="58">
        <v>424.2</v>
      </c>
      <c r="R250" s="58">
        <v>427.6</v>
      </c>
      <c r="S250" s="58">
        <v>429.3</v>
      </c>
      <c r="T250" s="58">
        <v>436.9</v>
      </c>
      <c r="U250" s="58">
        <v>819</v>
      </c>
      <c r="V250" s="58">
        <v>826.4</v>
      </c>
      <c r="W250" s="58">
        <v>843.3</v>
      </c>
      <c r="X250" s="58">
        <v>860.9</v>
      </c>
      <c r="Y250" s="58">
        <v>829.1</v>
      </c>
      <c r="Z250" s="58">
        <v>823.6</v>
      </c>
      <c r="AA250" s="58">
        <v>805.1</v>
      </c>
      <c r="AB250" s="58">
        <v>824.6</v>
      </c>
      <c r="AC250" s="58">
        <v>819.4</v>
      </c>
      <c r="AD250" s="58">
        <v>813.2</v>
      </c>
      <c r="AE250" s="58">
        <v>784.8</v>
      </c>
      <c r="AF250" s="58">
        <v>859.4</v>
      </c>
      <c r="AG250" s="58">
        <v>887.3</v>
      </c>
      <c r="AH250" s="58">
        <v>932.8</v>
      </c>
      <c r="AI250" s="58">
        <v>909.2</v>
      </c>
      <c r="AJ250" s="58">
        <v>922.9</v>
      </c>
      <c r="AK250" s="58">
        <v>936.4</v>
      </c>
      <c r="AL250" s="57">
        <v>1018</v>
      </c>
      <c r="AM250" s="57">
        <v>1016</v>
      </c>
      <c r="AN250" s="57">
        <v>1127</v>
      </c>
      <c r="AO250" s="57">
        <v>1091</v>
      </c>
      <c r="AP250" s="57">
        <v>1038</v>
      </c>
      <c r="AQ250" s="59">
        <v>1035</v>
      </c>
    </row>
    <row r="251" spans="1:43" ht="17.649999999999999" thickBot="1" x14ac:dyDescent="0.5">
      <c r="A251" s="2" t="s">
        <v>12</v>
      </c>
      <c r="C251" s="56" t="s">
        <v>87</v>
      </c>
      <c r="D251" s="58" t="s">
        <v>138</v>
      </c>
      <c r="E251" s="58" t="s">
        <v>138</v>
      </c>
      <c r="F251" s="58" t="s">
        <v>138</v>
      </c>
      <c r="G251" s="58" t="s">
        <v>138</v>
      </c>
      <c r="H251" s="58" t="s">
        <v>138</v>
      </c>
      <c r="I251" s="58" t="s">
        <v>138</v>
      </c>
      <c r="J251" s="58" t="s">
        <v>138</v>
      </c>
      <c r="K251" s="58" t="s">
        <v>138</v>
      </c>
      <c r="L251" s="58" t="s">
        <v>138</v>
      </c>
      <c r="M251" s="58">
        <v>93.3</v>
      </c>
      <c r="N251" s="58">
        <v>89.1</v>
      </c>
      <c r="O251" s="58">
        <v>84</v>
      </c>
      <c r="P251" s="58" t="s">
        <v>138</v>
      </c>
      <c r="Q251" s="58">
        <v>74.5</v>
      </c>
      <c r="R251" s="58">
        <v>69.900000000000006</v>
      </c>
      <c r="S251" s="58">
        <v>65.099999999999994</v>
      </c>
      <c r="T251" s="58">
        <v>59.5</v>
      </c>
      <c r="U251" s="58">
        <v>54.9</v>
      </c>
      <c r="V251" s="58">
        <v>49.2</v>
      </c>
      <c r="W251" s="58">
        <v>41.3</v>
      </c>
      <c r="X251" s="58">
        <v>45.4</v>
      </c>
      <c r="Y251" s="58">
        <v>33.4</v>
      </c>
      <c r="Z251" s="58">
        <v>30.4</v>
      </c>
      <c r="AA251" s="58">
        <v>25.9</v>
      </c>
      <c r="AB251" s="58">
        <v>22.4</v>
      </c>
      <c r="AC251" s="58">
        <v>55</v>
      </c>
      <c r="AD251" s="58">
        <v>17.100000000000001</v>
      </c>
      <c r="AE251" s="58">
        <v>20</v>
      </c>
      <c r="AF251" s="58">
        <v>3.4</v>
      </c>
      <c r="AG251" s="58">
        <v>29.5</v>
      </c>
      <c r="AH251" s="58">
        <v>34.799999999999997</v>
      </c>
      <c r="AI251" s="58">
        <v>59</v>
      </c>
      <c r="AJ251" s="58">
        <v>56.6</v>
      </c>
      <c r="AK251" s="58">
        <v>45.3</v>
      </c>
      <c r="AL251" s="58">
        <v>3.5</v>
      </c>
      <c r="AM251" s="58">
        <v>29.6</v>
      </c>
      <c r="AN251" s="58" t="s">
        <v>138</v>
      </c>
      <c r="AO251" s="58" t="s">
        <v>138</v>
      </c>
      <c r="AP251" s="58" t="s">
        <v>138</v>
      </c>
      <c r="AQ251" s="63" t="s">
        <v>138</v>
      </c>
    </row>
    <row r="252" spans="1:43" ht="17.649999999999999" thickBot="1" x14ac:dyDescent="0.5">
      <c r="A252" s="2" t="s">
        <v>12</v>
      </c>
      <c r="C252" s="56" t="s">
        <v>143</v>
      </c>
      <c r="D252" s="57">
        <v>3450</v>
      </c>
      <c r="E252" s="57">
        <v>3418</v>
      </c>
      <c r="F252" s="57">
        <v>3569</v>
      </c>
      <c r="G252" s="57">
        <v>3580</v>
      </c>
      <c r="H252" s="57">
        <v>3663</v>
      </c>
      <c r="I252" s="57">
        <v>3693</v>
      </c>
      <c r="J252" s="57">
        <v>3716</v>
      </c>
      <c r="K252" s="57">
        <v>3763</v>
      </c>
      <c r="L252" s="57">
        <v>3768</v>
      </c>
      <c r="M252" s="57">
        <v>3897</v>
      </c>
      <c r="N252" s="57">
        <v>3989</v>
      </c>
      <c r="O252" s="57">
        <v>4160</v>
      </c>
      <c r="P252" s="57">
        <v>4165</v>
      </c>
      <c r="Q252" s="57">
        <v>4236</v>
      </c>
      <c r="R252" s="57">
        <v>4404</v>
      </c>
      <c r="S252" s="57">
        <v>4501</v>
      </c>
      <c r="T252" s="57">
        <v>4626</v>
      </c>
      <c r="U252" s="57">
        <v>4801</v>
      </c>
      <c r="V252" s="57">
        <v>5242</v>
      </c>
      <c r="W252" s="57">
        <v>5315</v>
      </c>
      <c r="X252" s="57">
        <v>5619</v>
      </c>
      <c r="Y252" s="57">
        <v>5555</v>
      </c>
      <c r="Z252" s="57">
        <v>5756</v>
      </c>
      <c r="AA252" s="57">
        <v>5832</v>
      </c>
      <c r="AB252" s="57">
        <v>6127</v>
      </c>
      <c r="AC252" s="57">
        <v>6511</v>
      </c>
      <c r="AD252" s="57">
        <v>6630</v>
      </c>
      <c r="AE252" s="57">
        <v>6628</v>
      </c>
      <c r="AF252" s="57">
        <v>8666</v>
      </c>
      <c r="AG252" s="57">
        <v>8728</v>
      </c>
      <c r="AH252" s="57">
        <v>9036</v>
      </c>
      <c r="AI252" s="57">
        <v>8837</v>
      </c>
      <c r="AJ252" s="57">
        <v>9489</v>
      </c>
      <c r="AK252" s="57">
        <v>9703</v>
      </c>
      <c r="AL252" s="57">
        <v>10514</v>
      </c>
      <c r="AM252" s="57">
        <v>10469</v>
      </c>
      <c r="AN252" s="57">
        <v>11476</v>
      </c>
      <c r="AO252" s="57">
        <v>11532</v>
      </c>
      <c r="AP252" s="57">
        <v>11916</v>
      </c>
      <c r="AQ252" s="59">
        <v>12193</v>
      </c>
    </row>
    <row r="253" spans="1:43" ht="17.649999999999999" thickBot="1" x14ac:dyDescent="0.5">
      <c r="A253" s="2" t="s">
        <v>12</v>
      </c>
      <c r="C253" s="56" t="s">
        <v>144</v>
      </c>
      <c r="D253" s="57">
        <v>1776</v>
      </c>
      <c r="E253" s="57">
        <v>1724</v>
      </c>
      <c r="F253" s="57">
        <v>1762</v>
      </c>
      <c r="G253" s="57">
        <v>1742</v>
      </c>
      <c r="H253" s="57">
        <v>1699</v>
      </c>
      <c r="I253" s="57">
        <v>1673</v>
      </c>
      <c r="J253" s="57">
        <v>1660</v>
      </c>
      <c r="K253" s="57">
        <v>1630</v>
      </c>
      <c r="L253" s="57">
        <v>1627</v>
      </c>
      <c r="M253" s="57">
        <v>1682</v>
      </c>
      <c r="N253" s="57">
        <v>1663</v>
      </c>
      <c r="O253" s="57">
        <v>1671</v>
      </c>
      <c r="P253" s="57">
        <v>1645</v>
      </c>
      <c r="Q253" s="57">
        <v>1640</v>
      </c>
      <c r="R253" s="57">
        <v>1731</v>
      </c>
      <c r="S253" s="57">
        <v>1772</v>
      </c>
      <c r="T253" s="57">
        <v>1773</v>
      </c>
      <c r="U253" s="57">
        <v>1841</v>
      </c>
      <c r="V253" s="57">
        <v>2009</v>
      </c>
      <c r="W253" s="57">
        <v>2074</v>
      </c>
      <c r="X253" s="57">
        <v>2319</v>
      </c>
      <c r="Y253" s="57">
        <v>2247</v>
      </c>
      <c r="Z253" s="57">
        <v>2226</v>
      </c>
      <c r="AA253" s="57">
        <v>2195</v>
      </c>
      <c r="AB253" s="57">
        <v>2400</v>
      </c>
      <c r="AC253" s="57">
        <v>2479</v>
      </c>
      <c r="AD253" s="57">
        <v>2447</v>
      </c>
      <c r="AE253" s="57">
        <v>2339</v>
      </c>
      <c r="AF253" s="57">
        <v>3954</v>
      </c>
      <c r="AG253" s="57">
        <v>3878</v>
      </c>
      <c r="AH253" s="57">
        <v>3191</v>
      </c>
      <c r="AI253" s="57">
        <v>3052</v>
      </c>
      <c r="AJ253" s="57">
        <v>3372</v>
      </c>
      <c r="AK253" s="57">
        <v>3404</v>
      </c>
      <c r="AL253" s="57">
        <v>3720</v>
      </c>
      <c r="AM253" s="57">
        <v>3585</v>
      </c>
      <c r="AN253" s="57">
        <v>4633</v>
      </c>
      <c r="AO253" s="57">
        <v>4622</v>
      </c>
      <c r="AP253" s="57">
        <v>4389</v>
      </c>
      <c r="AQ253" s="59">
        <v>4353</v>
      </c>
    </row>
    <row r="254" spans="1:43" ht="17.649999999999999" thickBot="1" x14ac:dyDescent="0.5">
      <c r="A254" s="2" t="s">
        <v>12</v>
      </c>
      <c r="C254" s="56" t="s">
        <v>176</v>
      </c>
      <c r="D254" s="58">
        <v>392.6</v>
      </c>
      <c r="E254" s="58">
        <v>395.4</v>
      </c>
      <c r="F254" s="58">
        <v>438</v>
      </c>
      <c r="G254" s="58">
        <v>487.8</v>
      </c>
      <c r="H254" s="58">
        <v>643.5</v>
      </c>
      <c r="I254" s="58">
        <v>660.6</v>
      </c>
      <c r="J254" s="58">
        <v>702.3</v>
      </c>
      <c r="K254" s="58">
        <v>749.8</v>
      </c>
      <c r="L254" s="58">
        <v>796.5</v>
      </c>
      <c r="M254" s="58">
        <v>806.7</v>
      </c>
      <c r="N254" s="58">
        <v>861.9</v>
      </c>
      <c r="O254" s="58">
        <v>918.4</v>
      </c>
      <c r="P254" s="58">
        <v>851.6</v>
      </c>
      <c r="Q254" s="58">
        <v>708.4</v>
      </c>
      <c r="R254" s="58">
        <v>716.3</v>
      </c>
      <c r="S254" s="58">
        <v>743.4</v>
      </c>
      <c r="T254" s="58">
        <v>806.2</v>
      </c>
      <c r="U254" s="58">
        <v>869.9</v>
      </c>
      <c r="V254" s="58">
        <v>905.7</v>
      </c>
      <c r="W254" s="58">
        <v>952.8</v>
      </c>
      <c r="X254" s="58">
        <v>945.6</v>
      </c>
      <c r="Y254" s="57">
        <v>1004</v>
      </c>
      <c r="Z254" s="57">
        <v>1012</v>
      </c>
      <c r="AA254" s="57">
        <v>1050</v>
      </c>
      <c r="AB254" s="57">
        <v>1086</v>
      </c>
      <c r="AC254" s="57">
        <v>1088</v>
      </c>
      <c r="AD254" s="57">
        <v>1126</v>
      </c>
      <c r="AE254" s="57">
        <v>1171</v>
      </c>
      <c r="AF254" s="57">
        <v>1229</v>
      </c>
      <c r="AG254" s="57">
        <v>1169</v>
      </c>
      <c r="AH254" s="57">
        <v>1137</v>
      </c>
      <c r="AI254" s="57">
        <v>1138</v>
      </c>
      <c r="AJ254" s="57">
        <v>1299</v>
      </c>
      <c r="AK254" s="57">
        <v>1244</v>
      </c>
      <c r="AL254" s="57">
        <v>1159</v>
      </c>
      <c r="AM254" s="57">
        <v>1110</v>
      </c>
      <c r="AN254" s="57">
        <v>1132</v>
      </c>
      <c r="AO254" s="57">
        <v>1055</v>
      </c>
      <c r="AP254" s="57">
        <v>1040</v>
      </c>
      <c r="AQ254" s="59">
        <v>1017</v>
      </c>
    </row>
    <row r="255" spans="1:43" ht="17.649999999999999" thickBot="1" x14ac:dyDescent="0.5">
      <c r="A255" s="2" t="s">
        <v>12</v>
      </c>
      <c r="C255" s="56" t="s">
        <v>88</v>
      </c>
      <c r="D255" s="58">
        <v>385.2</v>
      </c>
      <c r="E255" s="58">
        <v>408.5</v>
      </c>
      <c r="F255" s="58">
        <v>487.6</v>
      </c>
      <c r="G255" s="58">
        <v>480.4</v>
      </c>
      <c r="H255" s="58">
        <v>442.6</v>
      </c>
      <c r="I255" s="58">
        <v>528</v>
      </c>
      <c r="J255" s="58">
        <v>606.6</v>
      </c>
      <c r="K255" s="58">
        <v>630.4</v>
      </c>
      <c r="L255" s="58">
        <v>504.3</v>
      </c>
      <c r="M255" s="58">
        <v>442.9</v>
      </c>
      <c r="N255" s="58">
        <v>472.2</v>
      </c>
      <c r="O255" s="58">
        <v>475.6</v>
      </c>
      <c r="P255" s="58">
        <v>567.1</v>
      </c>
      <c r="Q255" s="58">
        <v>511.2</v>
      </c>
      <c r="R255" s="58">
        <v>516.79999999999995</v>
      </c>
      <c r="S255" s="58">
        <v>519.5</v>
      </c>
      <c r="T255" s="58">
        <v>514.1</v>
      </c>
      <c r="U255" s="58">
        <v>575.79999999999995</v>
      </c>
      <c r="V255" s="58">
        <v>620.9</v>
      </c>
      <c r="W255" s="58">
        <v>619.5</v>
      </c>
      <c r="X255" s="58">
        <v>728.2</v>
      </c>
      <c r="Y255" s="58">
        <v>641</v>
      </c>
      <c r="Z255" s="58">
        <v>697.3</v>
      </c>
      <c r="AA255" s="58">
        <v>706.6</v>
      </c>
      <c r="AB255" s="58">
        <v>747.5</v>
      </c>
      <c r="AC255" s="58">
        <v>795</v>
      </c>
      <c r="AD255" s="58">
        <v>843.7</v>
      </c>
      <c r="AE255" s="58">
        <v>834.8</v>
      </c>
      <c r="AF255" s="58">
        <v>963.1</v>
      </c>
      <c r="AG255" s="58">
        <v>950.7</v>
      </c>
      <c r="AH255" s="58">
        <v>914.3</v>
      </c>
      <c r="AI255" s="58">
        <v>875.4</v>
      </c>
      <c r="AJ255" s="58">
        <v>933.2</v>
      </c>
      <c r="AK255" s="58">
        <v>983.3</v>
      </c>
      <c r="AL255" s="57">
        <v>1106</v>
      </c>
      <c r="AM255" s="57">
        <v>1056</v>
      </c>
      <c r="AN255" s="57">
        <v>1132</v>
      </c>
      <c r="AO255" s="57">
        <v>1197</v>
      </c>
      <c r="AP255" s="57">
        <v>1312</v>
      </c>
      <c r="AQ255" s="59">
        <v>1362</v>
      </c>
    </row>
    <row r="256" spans="1:43" ht="18" thickBot="1" x14ac:dyDescent="0.5">
      <c r="A256" s="2" t="s">
        <v>12</v>
      </c>
      <c r="C256" s="66" t="s">
        <v>77</v>
      </c>
      <c r="D256" s="67">
        <v>10010</v>
      </c>
      <c r="E256" s="67">
        <v>9731</v>
      </c>
      <c r="F256" s="67">
        <v>10716</v>
      </c>
      <c r="G256" s="67">
        <v>10510</v>
      </c>
      <c r="H256" s="67">
        <v>10911</v>
      </c>
      <c r="I256" s="67">
        <v>10713</v>
      </c>
      <c r="J256" s="67">
        <v>11384</v>
      </c>
      <c r="K256" s="67">
        <v>11200</v>
      </c>
      <c r="L256" s="67">
        <v>11490</v>
      </c>
      <c r="M256" s="67">
        <v>11781</v>
      </c>
      <c r="N256" s="67">
        <v>12570</v>
      </c>
      <c r="O256" s="67">
        <v>12810</v>
      </c>
      <c r="P256" s="67">
        <v>14910</v>
      </c>
      <c r="Q256" s="67">
        <v>16128</v>
      </c>
      <c r="R256" s="67">
        <v>16231</v>
      </c>
      <c r="S256" s="67">
        <v>16115</v>
      </c>
      <c r="T256" s="67">
        <v>16334</v>
      </c>
      <c r="U256" s="67">
        <v>18631</v>
      </c>
      <c r="V256" s="67">
        <v>19200</v>
      </c>
      <c r="W256" s="67">
        <v>19174</v>
      </c>
      <c r="X256" s="67">
        <v>19635</v>
      </c>
      <c r="Y256" s="67">
        <v>20837</v>
      </c>
      <c r="Z256" s="67">
        <v>21306</v>
      </c>
      <c r="AA256" s="67">
        <v>21815</v>
      </c>
      <c r="AB256" s="67">
        <v>22331</v>
      </c>
      <c r="AC256" s="67">
        <v>24415</v>
      </c>
      <c r="AD256" s="67">
        <v>27817</v>
      </c>
      <c r="AE256" s="67">
        <v>26916</v>
      </c>
      <c r="AF256" s="67">
        <v>33345</v>
      </c>
      <c r="AG256" s="67">
        <v>43162</v>
      </c>
      <c r="AH256" s="67">
        <v>39990</v>
      </c>
      <c r="AI256" s="67">
        <v>38668</v>
      </c>
      <c r="AJ256" s="67">
        <v>38358</v>
      </c>
      <c r="AK256" s="67">
        <v>45094</v>
      </c>
      <c r="AL256" s="67">
        <v>54365</v>
      </c>
      <c r="AM256" s="67">
        <v>53204</v>
      </c>
      <c r="AN256" s="67">
        <v>51616</v>
      </c>
      <c r="AO256" s="67">
        <v>60976</v>
      </c>
      <c r="AP256" s="67">
        <v>63008</v>
      </c>
      <c r="AQ256" s="68">
        <v>57243</v>
      </c>
    </row>
    <row r="257" spans="1:43" ht="18" thickTop="1" thickBot="1" x14ac:dyDescent="0.5">
      <c r="A257" s="2" t="s">
        <v>12</v>
      </c>
      <c r="C257" s="56" t="s">
        <v>78</v>
      </c>
      <c r="D257" s="57">
        <v>2623</v>
      </c>
      <c r="E257" s="57">
        <v>2447</v>
      </c>
      <c r="F257" s="57">
        <v>2901</v>
      </c>
      <c r="G257" s="57">
        <v>2707</v>
      </c>
      <c r="H257" s="57">
        <v>2877</v>
      </c>
      <c r="I257" s="57">
        <v>2723</v>
      </c>
      <c r="J257" s="57">
        <v>3217</v>
      </c>
      <c r="K257" s="57">
        <v>2867</v>
      </c>
      <c r="L257" s="57">
        <v>2996</v>
      </c>
      <c r="M257" s="57">
        <v>3028</v>
      </c>
      <c r="N257" s="57">
        <v>3546</v>
      </c>
      <c r="O257" s="57">
        <v>3509</v>
      </c>
      <c r="P257" s="57">
        <v>4986</v>
      </c>
      <c r="Q257" s="57">
        <v>6071</v>
      </c>
      <c r="R257" s="57">
        <v>5983</v>
      </c>
      <c r="S257" s="57">
        <v>5694</v>
      </c>
      <c r="T257" s="57">
        <v>5740</v>
      </c>
      <c r="U257" s="57">
        <v>6741</v>
      </c>
      <c r="V257" s="57">
        <v>6874</v>
      </c>
      <c r="W257" s="57">
        <v>6574</v>
      </c>
      <c r="X257" s="57">
        <v>6349</v>
      </c>
      <c r="Y257" s="57">
        <v>7779</v>
      </c>
      <c r="Z257" s="57">
        <v>7951</v>
      </c>
      <c r="AA257" s="57">
        <v>7953</v>
      </c>
      <c r="AB257" s="57">
        <v>7785</v>
      </c>
      <c r="AC257" s="57">
        <v>9205</v>
      </c>
      <c r="AD257" s="57">
        <v>9717</v>
      </c>
      <c r="AE257" s="57">
        <v>9162</v>
      </c>
      <c r="AF257" s="57">
        <v>13846</v>
      </c>
      <c r="AG257" s="57">
        <v>23175</v>
      </c>
      <c r="AH257" s="57">
        <v>20381</v>
      </c>
      <c r="AI257" s="57">
        <v>19273</v>
      </c>
      <c r="AJ257" s="58" t="s">
        <v>138</v>
      </c>
      <c r="AK257" s="58" t="s">
        <v>138</v>
      </c>
      <c r="AL257" s="58" t="s">
        <v>138</v>
      </c>
      <c r="AM257" s="58" t="s">
        <v>138</v>
      </c>
      <c r="AN257" s="58" t="s">
        <v>138</v>
      </c>
      <c r="AO257" s="58" t="s">
        <v>138</v>
      </c>
      <c r="AP257" s="58" t="s">
        <v>138</v>
      </c>
      <c r="AQ257" s="63" t="s">
        <v>138</v>
      </c>
    </row>
    <row r="258" spans="1:43" ht="17.649999999999999" thickBot="1" x14ac:dyDescent="0.5">
      <c r="A258" s="2" t="s">
        <v>12</v>
      </c>
      <c r="C258" s="56" t="s">
        <v>177</v>
      </c>
      <c r="D258" s="58">
        <v>623.70000000000005</v>
      </c>
      <c r="E258" s="58">
        <v>654.1</v>
      </c>
      <c r="F258" s="58">
        <v>633.1</v>
      </c>
      <c r="G258" s="58">
        <v>648.29999999999995</v>
      </c>
      <c r="H258" s="58">
        <v>812.7</v>
      </c>
      <c r="I258" s="58">
        <v>728.8</v>
      </c>
      <c r="J258" s="58">
        <v>658.5</v>
      </c>
      <c r="K258" s="58">
        <v>651.29999999999995</v>
      </c>
      <c r="L258" s="58">
        <v>772.1</v>
      </c>
      <c r="M258" s="58">
        <v>818.1</v>
      </c>
      <c r="N258" s="58">
        <v>711.1</v>
      </c>
      <c r="O258" s="58">
        <v>768.1</v>
      </c>
      <c r="P258" s="58">
        <v>947.8</v>
      </c>
      <c r="Q258" s="58">
        <v>799</v>
      </c>
      <c r="R258" s="58">
        <v>840.9</v>
      </c>
      <c r="S258" s="58">
        <v>938.4</v>
      </c>
      <c r="T258" s="57">
        <v>1037</v>
      </c>
      <c r="U258" s="58">
        <v>886.3</v>
      </c>
      <c r="V258" s="58">
        <v>968.4</v>
      </c>
      <c r="W258" s="57">
        <v>1122</v>
      </c>
      <c r="X258" s="57">
        <v>1321</v>
      </c>
      <c r="Y258" s="58">
        <v>987.7</v>
      </c>
      <c r="Z258" s="57">
        <v>1095</v>
      </c>
      <c r="AA258" s="57">
        <v>1348</v>
      </c>
      <c r="AB258" s="57">
        <v>1541</v>
      </c>
      <c r="AC258" s="57">
        <v>1607</v>
      </c>
      <c r="AD258" s="57">
        <v>1406</v>
      </c>
      <c r="AE258" s="57">
        <v>1536</v>
      </c>
      <c r="AF258" s="57">
        <v>1893</v>
      </c>
      <c r="AG258" s="57">
        <v>1965</v>
      </c>
      <c r="AH258" s="57">
        <v>1661</v>
      </c>
      <c r="AI258" s="57">
        <v>1926</v>
      </c>
      <c r="AJ258" s="57">
        <v>1985</v>
      </c>
      <c r="AK258" s="57">
        <v>2219</v>
      </c>
      <c r="AL258" s="57">
        <v>2055</v>
      </c>
      <c r="AM258" s="57">
        <v>2420</v>
      </c>
      <c r="AN258" s="57">
        <v>2459</v>
      </c>
      <c r="AO258" s="57">
        <v>3464</v>
      </c>
      <c r="AP258" s="57">
        <v>3105</v>
      </c>
      <c r="AQ258" s="59">
        <v>3223</v>
      </c>
    </row>
    <row r="259" spans="1:43" ht="17.649999999999999" thickBot="1" x14ac:dyDescent="0.5">
      <c r="A259" s="2" t="s">
        <v>12</v>
      </c>
      <c r="C259" s="56" t="s">
        <v>146</v>
      </c>
      <c r="D259" s="58">
        <v>267.89999999999998</v>
      </c>
      <c r="E259" s="58">
        <v>210.8</v>
      </c>
      <c r="F259" s="58">
        <v>246.6</v>
      </c>
      <c r="G259" s="58">
        <v>267.60000000000002</v>
      </c>
      <c r="H259" s="58">
        <v>332</v>
      </c>
      <c r="I259" s="58">
        <v>401.2</v>
      </c>
      <c r="J259" s="58">
        <v>336.2</v>
      </c>
      <c r="K259" s="58">
        <v>391.1</v>
      </c>
      <c r="L259" s="58">
        <v>125.6</v>
      </c>
      <c r="M259" s="58">
        <v>499.4</v>
      </c>
      <c r="N259" s="58">
        <v>418</v>
      </c>
      <c r="O259" s="58">
        <v>231.4</v>
      </c>
      <c r="P259" s="58">
        <v>151.1</v>
      </c>
      <c r="Q259" s="58">
        <v>481</v>
      </c>
      <c r="R259" s="58">
        <v>246.1</v>
      </c>
      <c r="S259" s="58">
        <v>289.3</v>
      </c>
      <c r="T259" s="58">
        <v>154</v>
      </c>
      <c r="U259" s="58">
        <v>134.80000000000001</v>
      </c>
      <c r="V259" s="58">
        <v>137.30000000000001</v>
      </c>
      <c r="W259" s="58">
        <v>170.1</v>
      </c>
      <c r="X259" s="58">
        <v>170.6</v>
      </c>
      <c r="Y259" s="58">
        <v>122.6</v>
      </c>
      <c r="Z259" s="58">
        <v>103.6</v>
      </c>
      <c r="AA259" s="58">
        <v>193</v>
      </c>
      <c r="AB259" s="58">
        <v>203.6</v>
      </c>
      <c r="AC259" s="58">
        <v>151.30000000000001</v>
      </c>
      <c r="AD259" s="58">
        <v>166.1</v>
      </c>
      <c r="AE259" s="58">
        <v>234.1</v>
      </c>
      <c r="AF259" s="58">
        <v>228.4</v>
      </c>
      <c r="AG259" s="58">
        <v>173.4</v>
      </c>
      <c r="AH259" s="58">
        <v>177.2</v>
      </c>
      <c r="AI259" s="58">
        <v>245.4</v>
      </c>
      <c r="AJ259" s="58">
        <v>241.9</v>
      </c>
      <c r="AK259" s="58">
        <v>159.80000000000001</v>
      </c>
      <c r="AL259" s="58">
        <v>191.2</v>
      </c>
      <c r="AM259" s="58">
        <v>279</v>
      </c>
      <c r="AN259" s="58">
        <v>294.7</v>
      </c>
      <c r="AO259" s="58">
        <v>184.3</v>
      </c>
      <c r="AP259" s="58">
        <v>207.8</v>
      </c>
      <c r="AQ259" s="63">
        <v>259.89999999999998</v>
      </c>
    </row>
    <row r="260" spans="1:43" ht="17.649999999999999" thickBot="1" x14ac:dyDescent="0.5">
      <c r="A260" s="2" t="s">
        <v>12</v>
      </c>
      <c r="C260" s="56" t="s">
        <v>147</v>
      </c>
      <c r="D260" s="58" t="s">
        <v>138</v>
      </c>
      <c r="E260" s="58" t="s">
        <v>138</v>
      </c>
      <c r="F260" s="58" t="s">
        <v>138</v>
      </c>
      <c r="G260" s="58" t="s">
        <v>138</v>
      </c>
      <c r="H260" s="58">
        <v>50</v>
      </c>
      <c r="I260" s="58">
        <v>50</v>
      </c>
      <c r="J260" s="58">
        <v>50</v>
      </c>
      <c r="K260" s="58">
        <v>350</v>
      </c>
      <c r="L260" s="58">
        <v>578</v>
      </c>
      <c r="M260" s="58">
        <v>300</v>
      </c>
      <c r="N260" s="58">
        <v>50</v>
      </c>
      <c r="O260" s="58">
        <v>50</v>
      </c>
      <c r="P260" s="58">
        <v>290</v>
      </c>
      <c r="Q260" s="58" t="s">
        <v>138</v>
      </c>
      <c r="R260" s="58">
        <v>100</v>
      </c>
      <c r="S260" s="58">
        <v>100</v>
      </c>
      <c r="T260" s="58">
        <v>378</v>
      </c>
      <c r="U260" s="58">
        <v>389.8</v>
      </c>
      <c r="V260" s="58">
        <v>445.3</v>
      </c>
      <c r="W260" s="58">
        <v>533.70000000000005</v>
      </c>
      <c r="X260" s="58">
        <v>645</v>
      </c>
      <c r="Y260" s="58">
        <v>518.79999999999995</v>
      </c>
      <c r="Z260" s="58">
        <v>256.5</v>
      </c>
      <c r="AA260" s="58">
        <v>155.30000000000001</v>
      </c>
      <c r="AB260" s="58">
        <v>129.5</v>
      </c>
      <c r="AC260" s="58">
        <v>25.8</v>
      </c>
      <c r="AD260" s="58">
        <v>202</v>
      </c>
      <c r="AE260" s="58">
        <v>200.3</v>
      </c>
      <c r="AF260" s="58">
        <v>246.3</v>
      </c>
      <c r="AG260" s="58">
        <v>250</v>
      </c>
      <c r="AH260" s="58">
        <v>710</v>
      </c>
      <c r="AI260" s="58">
        <v>440</v>
      </c>
      <c r="AJ260" s="58">
        <v>310</v>
      </c>
      <c r="AK260" s="58">
        <v>675</v>
      </c>
      <c r="AL260" s="58">
        <v>920</v>
      </c>
      <c r="AM260" s="58">
        <v>425</v>
      </c>
      <c r="AN260" s="58">
        <v>670</v>
      </c>
      <c r="AO260" s="58">
        <v>108.2</v>
      </c>
      <c r="AP260" s="58">
        <v>280</v>
      </c>
      <c r="AQ260" s="63">
        <v>200</v>
      </c>
    </row>
    <row r="261" spans="1:43" ht="17.649999999999999" thickBot="1" x14ac:dyDescent="0.5">
      <c r="A261" s="2" t="s">
        <v>12</v>
      </c>
      <c r="C261" s="56" t="s">
        <v>148</v>
      </c>
      <c r="D261" s="58" t="s">
        <v>138</v>
      </c>
      <c r="E261" s="58" t="s">
        <v>138</v>
      </c>
      <c r="F261" s="58" t="s">
        <v>138</v>
      </c>
      <c r="G261" s="58" t="s">
        <v>138</v>
      </c>
      <c r="H261" s="58" t="s">
        <v>138</v>
      </c>
      <c r="I261" s="58" t="s">
        <v>138</v>
      </c>
      <c r="J261" s="58" t="s">
        <v>138</v>
      </c>
      <c r="K261" s="58" t="s">
        <v>138</v>
      </c>
      <c r="L261" s="58" t="s">
        <v>138</v>
      </c>
      <c r="M261" s="58" t="s">
        <v>138</v>
      </c>
      <c r="N261" s="58" t="s">
        <v>138</v>
      </c>
      <c r="O261" s="58" t="s">
        <v>138</v>
      </c>
      <c r="P261" s="58" t="s">
        <v>138</v>
      </c>
      <c r="Q261" s="58" t="s">
        <v>138</v>
      </c>
      <c r="R261" s="58" t="s">
        <v>138</v>
      </c>
      <c r="S261" s="58" t="s">
        <v>138</v>
      </c>
      <c r="T261" s="58" t="s">
        <v>138</v>
      </c>
      <c r="U261" s="58">
        <v>80.8</v>
      </c>
      <c r="V261" s="58">
        <v>75.400000000000006</v>
      </c>
      <c r="W261" s="58">
        <v>82.6</v>
      </c>
      <c r="X261" s="58" t="s">
        <v>138</v>
      </c>
      <c r="Y261" s="58" t="s">
        <v>138</v>
      </c>
      <c r="Z261" s="58" t="s">
        <v>138</v>
      </c>
      <c r="AA261" s="58" t="s">
        <v>138</v>
      </c>
      <c r="AB261" s="58" t="s">
        <v>138</v>
      </c>
      <c r="AC261" s="58" t="s">
        <v>138</v>
      </c>
      <c r="AD261" s="58" t="s">
        <v>138</v>
      </c>
      <c r="AE261" s="58" t="s">
        <v>138</v>
      </c>
      <c r="AF261" s="58" t="s">
        <v>138</v>
      </c>
      <c r="AG261" s="58" t="s">
        <v>138</v>
      </c>
      <c r="AH261" s="58" t="s">
        <v>138</v>
      </c>
      <c r="AI261" s="58" t="s">
        <v>138</v>
      </c>
      <c r="AJ261" s="58" t="s">
        <v>138</v>
      </c>
      <c r="AK261" s="58" t="s">
        <v>138</v>
      </c>
      <c r="AL261" s="58" t="s">
        <v>138</v>
      </c>
      <c r="AM261" s="58" t="s">
        <v>138</v>
      </c>
      <c r="AN261" s="58">
        <v>84.2</v>
      </c>
      <c r="AO261" s="58" t="s">
        <v>138</v>
      </c>
      <c r="AP261" s="58" t="s">
        <v>138</v>
      </c>
      <c r="AQ261" s="63" t="s">
        <v>138</v>
      </c>
    </row>
    <row r="262" spans="1:43" ht="17.649999999999999" thickBot="1" x14ac:dyDescent="0.5">
      <c r="A262" s="2" t="s">
        <v>12</v>
      </c>
      <c r="C262" s="56" t="s">
        <v>197</v>
      </c>
      <c r="D262" s="58">
        <v>66.099999999999994</v>
      </c>
      <c r="E262" s="58">
        <v>76.3</v>
      </c>
      <c r="F262" s="58">
        <v>63.8</v>
      </c>
      <c r="G262" s="58">
        <v>51.7</v>
      </c>
      <c r="H262" s="58">
        <v>61.3</v>
      </c>
      <c r="I262" s="58">
        <v>70.5</v>
      </c>
      <c r="J262" s="58">
        <v>72.8</v>
      </c>
      <c r="K262" s="58">
        <v>83.7</v>
      </c>
      <c r="L262" s="58">
        <v>69</v>
      </c>
      <c r="M262" s="58">
        <v>75.3</v>
      </c>
      <c r="N262" s="58">
        <v>74</v>
      </c>
      <c r="O262" s="58">
        <v>85.4</v>
      </c>
      <c r="P262" s="58">
        <v>355.3</v>
      </c>
      <c r="Q262" s="58">
        <v>390.4</v>
      </c>
      <c r="R262" s="58">
        <v>395.2</v>
      </c>
      <c r="S262" s="58">
        <v>396.6</v>
      </c>
      <c r="T262" s="58">
        <v>379.3</v>
      </c>
      <c r="U262" s="58">
        <v>402.1</v>
      </c>
      <c r="V262" s="58">
        <v>429</v>
      </c>
      <c r="W262" s="58">
        <v>421.2</v>
      </c>
      <c r="X262" s="58">
        <v>434.1</v>
      </c>
      <c r="Y262" s="58">
        <v>423.3</v>
      </c>
      <c r="Z262" s="58">
        <v>453.3</v>
      </c>
      <c r="AA262" s="58">
        <v>465.8</v>
      </c>
      <c r="AB262" s="58">
        <v>475.6</v>
      </c>
      <c r="AC262" s="58">
        <v>526.6</v>
      </c>
      <c r="AD262" s="58">
        <v>530.1</v>
      </c>
      <c r="AE262" s="58">
        <v>527.1</v>
      </c>
      <c r="AF262" s="58">
        <v>520.9</v>
      </c>
      <c r="AG262" s="58">
        <v>577.79999999999995</v>
      </c>
      <c r="AH262" s="58">
        <v>559.29999999999995</v>
      </c>
      <c r="AI262" s="58">
        <v>525</v>
      </c>
      <c r="AJ262" s="58">
        <v>546.70000000000005</v>
      </c>
      <c r="AK262" s="58">
        <v>626.20000000000005</v>
      </c>
      <c r="AL262" s="58">
        <v>656.8</v>
      </c>
      <c r="AM262" s="58">
        <v>634</v>
      </c>
      <c r="AN262" s="58">
        <v>644.70000000000005</v>
      </c>
      <c r="AO262" s="58">
        <v>720.6</v>
      </c>
      <c r="AP262" s="58">
        <v>697.1</v>
      </c>
      <c r="AQ262" s="63">
        <v>680.8</v>
      </c>
    </row>
    <row r="263" spans="1:43" ht="17.649999999999999" thickBot="1" x14ac:dyDescent="0.5">
      <c r="A263" s="2" t="s">
        <v>12</v>
      </c>
      <c r="C263" s="56" t="s">
        <v>90</v>
      </c>
      <c r="D263" s="58">
        <v>57.4</v>
      </c>
      <c r="E263" s="58">
        <v>50.5</v>
      </c>
      <c r="F263" s="58">
        <v>60.8</v>
      </c>
      <c r="G263" s="58">
        <v>54.5</v>
      </c>
      <c r="H263" s="58">
        <v>54</v>
      </c>
      <c r="I263" s="58">
        <v>49</v>
      </c>
      <c r="J263" s="58">
        <v>49.7</v>
      </c>
      <c r="K263" s="58">
        <v>55.9</v>
      </c>
      <c r="L263" s="58">
        <v>70.900000000000006</v>
      </c>
      <c r="M263" s="58">
        <v>63.7</v>
      </c>
      <c r="N263" s="58">
        <v>58.5</v>
      </c>
      <c r="O263" s="58">
        <v>61.8</v>
      </c>
      <c r="P263" s="58" t="s">
        <v>138</v>
      </c>
      <c r="Q263" s="58">
        <v>0.7</v>
      </c>
      <c r="R263" s="58">
        <v>3.7</v>
      </c>
      <c r="S263" s="58">
        <v>4.7</v>
      </c>
      <c r="T263" s="58">
        <v>4.9000000000000004</v>
      </c>
      <c r="U263" s="58">
        <v>2.7</v>
      </c>
      <c r="V263" s="58">
        <v>3.3</v>
      </c>
      <c r="W263" s="58">
        <v>7</v>
      </c>
      <c r="X263" s="58">
        <v>1.8</v>
      </c>
      <c r="Y263" s="58">
        <v>6.7</v>
      </c>
      <c r="Z263" s="58">
        <v>4.8</v>
      </c>
      <c r="AA263" s="58">
        <v>2.2999999999999998</v>
      </c>
      <c r="AB263" s="58">
        <v>0.6</v>
      </c>
      <c r="AC263" s="58">
        <v>0.4</v>
      </c>
      <c r="AD263" s="58">
        <v>0.5</v>
      </c>
      <c r="AE263" s="58">
        <v>0.9</v>
      </c>
      <c r="AF263" s="58">
        <v>1.3</v>
      </c>
      <c r="AG263" s="58">
        <v>3</v>
      </c>
      <c r="AH263" s="58">
        <v>16.2</v>
      </c>
      <c r="AI263" s="58">
        <v>46.4</v>
      </c>
      <c r="AJ263" s="57">
        <v>18255</v>
      </c>
      <c r="AK263" s="57">
        <v>23416</v>
      </c>
      <c r="AL263" s="57">
        <v>31766</v>
      </c>
      <c r="AM263" s="57">
        <v>30716</v>
      </c>
      <c r="AN263" s="57">
        <v>26912</v>
      </c>
      <c r="AO263" s="57">
        <v>35159</v>
      </c>
      <c r="AP263" s="57">
        <v>37320</v>
      </c>
      <c r="AQ263" s="59">
        <v>30836</v>
      </c>
    </row>
    <row r="264" spans="1:43" ht="17.649999999999999" thickBot="1" x14ac:dyDescent="0.5">
      <c r="A264" s="2" t="s">
        <v>12</v>
      </c>
      <c r="C264" s="60" t="s">
        <v>89</v>
      </c>
      <c r="D264" s="64">
        <v>3643</v>
      </c>
      <c r="E264" s="64">
        <v>3439</v>
      </c>
      <c r="F264" s="64">
        <v>3905</v>
      </c>
      <c r="G264" s="64">
        <v>3729</v>
      </c>
      <c r="H264" s="64">
        <v>4187</v>
      </c>
      <c r="I264" s="64">
        <v>4022</v>
      </c>
      <c r="J264" s="64">
        <v>4384</v>
      </c>
      <c r="K264" s="64">
        <v>4399</v>
      </c>
      <c r="L264" s="64">
        <v>4612</v>
      </c>
      <c r="M264" s="64">
        <v>4785</v>
      </c>
      <c r="N264" s="64">
        <v>4858</v>
      </c>
      <c r="O264" s="64">
        <v>4705</v>
      </c>
      <c r="P264" s="64">
        <v>6730</v>
      </c>
      <c r="Q264" s="64">
        <v>7742</v>
      </c>
      <c r="R264" s="64">
        <v>7569</v>
      </c>
      <c r="S264" s="64">
        <v>7423</v>
      </c>
      <c r="T264" s="64">
        <v>7694</v>
      </c>
      <c r="U264" s="64">
        <v>8638</v>
      </c>
      <c r="V264" s="64">
        <v>8933</v>
      </c>
      <c r="W264" s="64">
        <v>8911</v>
      </c>
      <c r="X264" s="64">
        <v>8921</v>
      </c>
      <c r="Y264" s="64">
        <v>9838</v>
      </c>
      <c r="Z264" s="64">
        <v>9864</v>
      </c>
      <c r="AA264" s="64">
        <v>10117</v>
      </c>
      <c r="AB264" s="64">
        <v>10135</v>
      </c>
      <c r="AC264" s="64">
        <v>11516</v>
      </c>
      <c r="AD264" s="64">
        <v>12021</v>
      </c>
      <c r="AE264" s="64">
        <v>11660</v>
      </c>
      <c r="AF264" s="64">
        <v>16735</v>
      </c>
      <c r="AG264" s="64">
        <v>26145</v>
      </c>
      <c r="AH264" s="64">
        <v>23505</v>
      </c>
      <c r="AI264" s="64">
        <v>22457</v>
      </c>
      <c r="AJ264" s="64">
        <v>21339</v>
      </c>
      <c r="AK264" s="64">
        <v>27096</v>
      </c>
      <c r="AL264" s="64">
        <v>35589</v>
      </c>
      <c r="AM264" s="64">
        <v>34474</v>
      </c>
      <c r="AN264" s="64">
        <v>31065</v>
      </c>
      <c r="AO264" s="64">
        <v>39637</v>
      </c>
      <c r="AP264" s="64">
        <v>41610</v>
      </c>
      <c r="AQ264" s="65">
        <v>35200</v>
      </c>
    </row>
    <row r="265" spans="1:43" ht="17.649999999999999" thickBot="1" x14ac:dyDescent="0.5">
      <c r="A265" s="2" t="s">
        <v>12</v>
      </c>
      <c r="C265" s="56" t="s">
        <v>91</v>
      </c>
      <c r="D265" s="57">
        <v>2125</v>
      </c>
      <c r="E265" s="57">
        <v>2125</v>
      </c>
      <c r="F265" s="57">
        <v>2125</v>
      </c>
      <c r="G265" s="57">
        <v>2125</v>
      </c>
      <c r="H265" s="57">
        <v>2072</v>
      </c>
      <c r="I265" s="57">
        <v>2072</v>
      </c>
      <c r="J265" s="57">
        <v>2344</v>
      </c>
      <c r="K265" s="57">
        <v>2045</v>
      </c>
      <c r="L265" s="57">
        <v>2145</v>
      </c>
      <c r="M265" s="57">
        <v>2145</v>
      </c>
      <c r="N265" s="57">
        <v>2645</v>
      </c>
      <c r="O265" s="57">
        <v>2742</v>
      </c>
      <c r="P265" s="57">
        <v>2692</v>
      </c>
      <c r="Q265" s="57">
        <v>2792</v>
      </c>
      <c r="R265" s="57">
        <v>3141</v>
      </c>
      <c r="S265" s="57">
        <v>3141</v>
      </c>
      <c r="T265" s="57">
        <v>3091</v>
      </c>
      <c r="U265" s="57">
        <v>3690</v>
      </c>
      <c r="V265" s="57">
        <v>3845</v>
      </c>
      <c r="W265" s="57">
        <v>3849</v>
      </c>
      <c r="X265" s="57">
        <v>3839</v>
      </c>
      <c r="Y265" s="57">
        <v>4393</v>
      </c>
      <c r="Z265" s="57">
        <v>4365</v>
      </c>
      <c r="AA265" s="57">
        <v>4313</v>
      </c>
      <c r="AB265" s="57">
        <v>4277</v>
      </c>
      <c r="AC265" s="57">
        <v>4366</v>
      </c>
      <c r="AD265" s="57">
        <v>5720</v>
      </c>
      <c r="AE265" s="57">
        <v>5077</v>
      </c>
      <c r="AF265" s="57">
        <v>5822</v>
      </c>
      <c r="AG265" s="57">
        <v>5761</v>
      </c>
      <c r="AH265" s="57">
        <v>5562</v>
      </c>
      <c r="AI265" s="57">
        <v>5562</v>
      </c>
      <c r="AJ265" s="57">
        <v>5563</v>
      </c>
      <c r="AK265" s="57">
        <v>6022</v>
      </c>
      <c r="AL265" s="57">
        <v>6023</v>
      </c>
      <c r="AM265" s="57">
        <v>6024</v>
      </c>
      <c r="AN265" s="57">
        <v>7006</v>
      </c>
      <c r="AO265" s="57">
        <v>7990</v>
      </c>
      <c r="AP265" s="57">
        <v>7791</v>
      </c>
      <c r="AQ265" s="59">
        <v>7792</v>
      </c>
    </row>
    <row r="266" spans="1:43" ht="17.649999999999999" thickBot="1" x14ac:dyDescent="0.5">
      <c r="A266" s="2" t="s">
        <v>12</v>
      </c>
      <c r="C266" s="56" t="s">
        <v>150</v>
      </c>
      <c r="D266" s="58" t="s">
        <v>138</v>
      </c>
      <c r="E266" s="58" t="s">
        <v>138</v>
      </c>
      <c r="F266" s="58" t="s">
        <v>138</v>
      </c>
      <c r="G266" s="58" t="s">
        <v>138</v>
      </c>
      <c r="H266" s="58" t="s">
        <v>138</v>
      </c>
      <c r="I266" s="58" t="s">
        <v>138</v>
      </c>
      <c r="J266" s="58" t="s">
        <v>138</v>
      </c>
      <c r="K266" s="58" t="s">
        <v>138</v>
      </c>
      <c r="L266" s="58" t="s">
        <v>138</v>
      </c>
      <c r="M266" s="58" t="s">
        <v>138</v>
      </c>
      <c r="N266" s="58" t="s">
        <v>138</v>
      </c>
      <c r="O266" s="58" t="s">
        <v>138</v>
      </c>
      <c r="P266" s="58" t="s">
        <v>138</v>
      </c>
      <c r="Q266" s="58" t="s">
        <v>138</v>
      </c>
      <c r="R266" s="58" t="s">
        <v>138</v>
      </c>
      <c r="S266" s="58" t="s">
        <v>138</v>
      </c>
      <c r="T266" s="58" t="s">
        <v>138</v>
      </c>
      <c r="U266" s="58">
        <v>329.9</v>
      </c>
      <c r="V266" s="58">
        <v>327.39999999999998</v>
      </c>
      <c r="W266" s="58">
        <v>335.3</v>
      </c>
      <c r="X266" s="58">
        <v>340.9</v>
      </c>
      <c r="Y266" s="58">
        <v>319.39999999999998</v>
      </c>
      <c r="Z266" s="58">
        <v>307.89999999999998</v>
      </c>
      <c r="AA266" s="58">
        <v>292.5</v>
      </c>
      <c r="AB266" s="58">
        <v>320.89999999999998</v>
      </c>
      <c r="AC266" s="58">
        <v>315</v>
      </c>
      <c r="AD266" s="58">
        <v>302.60000000000002</v>
      </c>
      <c r="AE266" s="58">
        <v>281.39999999999998</v>
      </c>
      <c r="AF266" s="58">
        <v>309.3</v>
      </c>
      <c r="AG266" s="58">
        <v>333.3</v>
      </c>
      <c r="AH266" s="58">
        <v>313.3</v>
      </c>
      <c r="AI266" s="58">
        <v>301.89999999999998</v>
      </c>
      <c r="AJ266" s="58">
        <v>300.39999999999998</v>
      </c>
      <c r="AK266" s="58">
        <v>311.39999999999998</v>
      </c>
      <c r="AL266" s="58">
        <v>332</v>
      </c>
      <c r="AM266" s="58">
        <v>321.7</v>
      </c>
      <c r="AN266" s="58">
        <v>352.2</v>
      </c>
      <c r="AO266" s="58">
        <v>338</v>
      </c>
      <c r="AP266" s="58">
        <v>335.2</v>
      </c>
      <c r="AQ266" s="63">
        <v>326.2</v>
      </c>
    </row>
    <row r="267" spans="1:43" ht="17.649999999999999" thickBot="1" x14ac:dyDescent="0.5">
      <c r="A267" s="2" t="s">
        <v>12</v>
      </c>
      <c r="C267" s="56" t="s">
        <v>151</v>
      </c>
      <c r="D267" s="58" t="s">
        <v>138</v>
      </c>
      <c r="E267" s="58" t="s">
        <v>138</v>
      </c>
      <c r="F267" s="58" t="s">
        <v>138</v>
      </c>
      <c r="G267" s="58" t="s">
        <v>138</v>
      </c>
      <c r="H267" s="58" t="s">
        <v>138</v>
      </c>
      <c r="I267" s="58" t="s">
        <v>138</v>
      </c>
      <c r="J267" s="58" t="s">
        <v>138</v>
      </c>
      <c r="K267" s="58" t="s">
        <v>138</v>
      </c>
      <c r="L267" s="58" t="s">
        <v>138</v>
      </c>
      <c r="M267" s="58" t="s">
        <v>138</v>
      </c>
      <c r="N267" s="58" t="s">
        <v>138</v>
      </c>
      <c r="O267" s="58" t="s">
        <v>138</v>
      </c>
      <c r="P267" s="58">
        <v>75.3</v>
      </c>
      <c r="Q267" s="58">
        <v>74.8</v>
      </c>
      <c r="R267" s="58">
        <v>76.599999999999994</v>
      </c>
      <c r="S267" s="58">
        <v>76.099999999999994</v>
      </c>
      <c r="T267" s="58">
        <v>78.400000000000006</v>
      </c>
      <c r="U267" s="58">
        <v>78</v>
      </c>
      <c r="V267" s="58">
        <v>75.3</v>
      </c>
      <c r="W267" s="58">
        <v>72.7</v>
      </c>
      <c r="X267" s="58">
        <v>69.7</v>
      </c>
      <c r="Y267" s="58">
        <v>68.2</v>
      </c>
      <c r="Z267" s="58">
        <v>66.3</v>
      </c>
      <c r="AA267" s="58">
        <v>65.599999999999994</v>
      </c>
      <c r="AB267" s="58">
        <v>65.7</v>
      </c>
      <c r="AC267" s="58">
        <v>64.099999999999994</v>
      </c>
      <c r="AD267" s="58">
        <v>62</v>
      </c>
      <c r="AE267" s="58">
        <v>61.1</v>
      </c>
      <c r="AF267" s="58">
        <v>58.7</v>
      </c>
      <c r="AG267" s="58">
        <v>64.5</v>
      </c>
      <c r="AH267" s="58">
        <v>62.9</v>
      </c>
      <c r="AI267" s="58">
        <v>62.8</v>
      </c>
      <c r="AJ267" s="58">
        <v>62.6</v>
      </c>
      <c r="AK267" s="58">
        <v>62</v>
      </c>
      <c r="AL267" s="58">
        <v>61.7</v>
      </c>
      <c r="AM267" s="58">
        <v>61.6</v>
      </c>
      <c r="AN267" s="58">
        <v>61.5</v>
      </c>
      <c r="AO267" s="58">
        <v>64.7</v>
      </c>
      <c r="AP267" s="58">
        <v>65.8</v>
      </c>
      <c r="AQ267" s="63">
        <v>65.3</v>
      </c>
    </row>
    <row r="268" spans="1:43" ht="17.649999999999999" thickBot="1" x14ac:dyDescent="0.5">
      <c r="A268" s="2" t="s">
        <v>12</v>
      </c>
      <c r="C268" s="56" t="s">
        <v>152</v>
      </c>
      <c r="D268" s="58">
        <v>374.1</v>
      </c>
      <c r="E268" s="58" t="s">
        <v>138</v>
      </c>
      <c r="F268" s="58" t="s">
        <v>138</v>
      </c>
      <c r="G268" s="58" t="s">
        <v>138</v>
      </c>
      <c r="H268" s="58">
        <v>352.1</v>
      </c>
      <c r="I268" s="58" t="s">
        <v>138</v>
      </c>
      <c r="J268" s="58" t="s">
        <v>138</v>
      </c>
      <c r="K268" s="58" t="s">
        <v>138</v>
      </c>
      <c r="L268" s="58">
        <v>371.1</v>
      </c>
      <c r="M268" s="58" t="s">
        <v>138</v>
      </c>
      <c r="N268" s="58" t="s">
        <v>138</v>
      </c>
      <c r="O268" s="58" t="s">
        <v>138</v>
      </c>
      <c r="P268" s="58">
        <v>323.3</v>
      </c>
      <c r="Q268" s="58" t="s">
        <v>138</v>
      </c>
      <c r="R268" s="58" t="s">
        <v>138</v>
      </c>
      <c r="S268" s="58" t="s">
        <v>138</v>
      </c>
      <c r="T268" s="58">
        <v>106.9</v>
      </c>
      <c r="U268" s="58" t="s">
        <v>138</v>
      </c>
      <c r="V268" s="58" t="s">
        <v>138</v>
      </c>
      <c r="W268" s="58" t="s">
        <v>138</v>
      </c>
      <c r="X268" s="58">
        <v>127.5</v>
      </c>
      <c r="Y268" s="58" t="s">
        <v>138</v>
      </c>
      <c r="Z268" s="58" t="s">
        <v>138</v>
      </c>
      <c r="AA268" s="58" t="s">
        <v>138</v>
      </c>
      <c r="AB268" s="58">
        <v>106.9</v>
      </c>
      <c r="AC268" s="58" t="s">
        <v>138</v>
      </c>
      <c r="AD268" s="58" t="s">
        <v>138</v>
      </c>
      <c r="AE268" s="58" t="s">
        <v>138</v>
      </c>
      <c r="AF268" s="58">
        <v>165.7</v>
      </c>
      <c r="AG268" s="58" t="s">
        <v>138</v>
      </c>
      <c r="AH268" s="58" t="s">
        <v>138</v>
      </c>
      <c r="AI268" s="58" t="s">
        <v>138</v>
      </c>
      <c r="AJ268" s="58">
        <v>92.4</v>
      </c>
      <c r="AK268" s="58" t="s">
        <v>138</v>
      </c>
      <c r="AL268" s="58" t="s">
        <v>138</v>
      </c>
      <c r="AM268" s="58" t="s">
        <v>138</v>
      </c>
      <c r="AN268" s="58">
        <v>129.6</v>
      </c>
      <c r="AO268" s="58" t="s">
        <v>138</v>
      </c>
      <c r="AP268" s="58" t="s">
        <v>138</v>
      </c>
      <c r="AQ268" s="63" t="s">
        <v>138</v>
      </c>
    </row>
    <row r="269" spans="1:43" ht="17.649999999999999" thickBot="1" x14ac:dyDescent="0.5">
      <c r="A269" s="2" t="s">
        <v>12</v>
      </c>
      <c r="C269" s="56" t="s">
        <v>92</v>
      </c>
      <c r="D269" s="58">
        <v>508.3</v>
      </c>
      <c r="E269" s="58">
        <v>947.6</v>
      </c>
      <c r="F269" s="58">
        <v>974.2</v>
      </c>
      <c r="G269" s="58">
        <v>948.3</v>
      </c>
      <c r="H269" s="58">
        <v>557.1</v>
      </c>
      <c r="I269" s="58">
        <v>966.1</v>
      </c>
      <c r="J269" s="57">
        <v>1000</v>
      </c>
      <c r="K269" s="57">
        <v>1016</v>
      </c>
      <c r="L269" s="58">
        <v>652.9</v>
      </c>
      <c r="M269" s="57">
        <v>1124</v>
      </c>
      <c r="N269" s="57">
        <v>1157</v>
      </c>
      <c r="O269" s="57">
        <v>1191</v>
      </c>
      <c r="P269" s="58">
        <v>737.3</v>
      </c>
      <c r="Q269" s="58">
        <v>933.7</v>
      </c>
      <c r="R269" s="58">
        <v>931.2</v>
      </c>
      <c r="S269" s="58">
        <v>862.1</v>
      </c>
      <c r="T269" s="58">
        <v>760.8</v>
      </c>
      <c r="U269" s="58">
        <v>937.1</v>
      </c>
      <c r="V269" s="57">
        <v>1073</v>
      </c>
      <c r="W269" s="57">
        <v>1094</v>
      </c>
      <c r="X269" s="57">
        <v>1090</v>
      </c>
      <c r="Y269" s="57">
        <v>1148</v>
      </c>
      <c r="Z269" s="57">
        <v>1168</v>
      </c>
      <c r="AA269" s="57">
        <v>1208</v>
      </c>
      <c r="AB269" s="57">
        <v>1166</v>
      </c>
      <c r="AC269" s="57">
        <v>1374</v>
      </c>
      <c r="AD269" s="57">
        <v>1357</v>
      </c>
      <c r="AE269" s="57">
        <v>1367</v>
      </c>
      <c r="AF269" s="57">
        <v>1695</v>
      </c>
      <c r="AG269" s="57">
        <v>1815</v>
      </c>
      <c r="AH269" s="57">
        <v>1686</v>
      </c>
      <c r="AI269" s="57">
        <v>1655</v>
      </c>
      <c r="AJ269" s="57">
        <v>1811</v>
      </c>
      <c r="AK269" s="57">
        <v>1745</v>
      </c>
      <c r="AL269" s="57">
        <v>1920</v>
      </c>
      <c r="AM269" s="57">
        <v>1813</v>
      </c>
      <c r="AN269" s="57">
        <v>2187</v>
      </c>
      <c r="AO269" s="57">
        <v>1603</v>
      </c>
      <c r="AP269" s="57">
        <v>1607</v>
      </c>
      <c r="AQ269" s="59">
        <v>1650</v>
      </c>
    </row>
    <row r="270" spans="1:43" ht="18" thickBot="1" x14ac:dyDescent="0.5">
      <c r="A270" s="2" t="s">
        <v>12</v>
      </c>
      <c r="C270" s="66" t="s">
        <v>79</v>
      </c>
      <c r="D270" s="67">
        <v>6705</v>
      </c>
      <c r="E270" s="67">
        <v>6511</v>
      </c>
      <c r="F270" s="67">
        <v>7005</v>
      </c>
      <c r="G270" s="67">
        <v>6803</v>
      </c>
      <c r="H270" s="67">
        <v>7222</v>
      </c>
      <c r="I270" s="67">
        <v>7060</v>
      </c>
      <c r="J270" s="67">
        <v>7729</v>
      </c>
      <c r="K270" s="67">
        <v>7459</v>
      </c>
      <c r="L270" s="67">
        <v>7834</v>
      </c>
      <c r="M270" s="67">
        <v>8053</v>
      </c>
      <c r="N270" s="67">
        <v>8660</v>
      </c>
      <c r="O270" s="67">
        <v>8638</v>
      </c>
      <c r="P270" s="67">
        <v>10610</v>
      </c>
      <c r="Q270" s="67">
        <v>11543</v>
      </c>
      <c r="R270" s="67">
        <v>11717</v>
      </c>
      <c r="S270" s="67">
        <v>11502</v>
      </c>
      <c r="T270" s="67">
        <v>11764</v>
      </c>
      <c r="U270" s="67">
        <v>13673</v>
      </c>
      <c r="V270" s="67">
        <v>14253</v>
      </c>
      <c r="W270" s="67">
        <v>14262</v>
      </c>
      <c r="X270" s="67">
        <v>14419</v>
      </c>
      <c r="Y270" s="67">
        <v>15766</v>
      </c>
      <c r="Z270" s="67">
        <v>15772</v>
      </c>
      <c r="AA270" s="67">
        <v>15997</v>
      </c>
      <c r="AB270" s="67">
        <v>16099</v>
      </c>
      <c r="AC270" s="67">
        <v>17635</v>
      </c>
      <c r="AD270" s="67">
        <v>19463</v>
      </c>
      <c r="AE270" s="67">
        <v>18446</v>
      </c>
      <c r="AF270" s="67">
        <v>24785</v>
      </c>
      <c r="AG270" s="67">
        <v>34118</v>
      </c>
      <c r="AH270" s="67">
        <v>31129</v>
      </c>
      <c r="AI270" s="67">
        <v>30039</v>
      </c>
      <c r="AJ270" s="67">
        <v>29168</v>
      </c>
      <c r="AK270" s="67">
        <v>35236</v>
      </c>
      <c r="AL270" s="67">
        <v>43925</v>
      </c>
      <c r="AM270" s="67">
        <v>42694</v>
      </c>
      <c r="AN270" s="67">
        <v>40801</v>
      </c>
      <c r="AO270" s="67">
        <v>49632</v>
      </c>
      <c r="AP270" s="67">
        <v>51408</v>
      </c>
      <c r="AQ270" s="68">
        <v>45033</v>
      </c>
    </row>
    <row r="271" spans="1:43" ht="18" thickTop="1" thickBot="1" x14ac:dyDescent="0.5">
      <c r="A271" s="2" t="s">
        <v>12</v>
      </c>
      <c r="C271" s="56" t="s">
        <v>153</v>
      </c>
      <c r="D271" s="58">
        <v>164.6</v>
      </c>
      <c r="E271" s="58">
        <v>166.7</v>
      </c>
      <c r="F271" s="58">
        <v>174.5</v>
      </c>
      <c r="G271" s="58">
        <v>176.7</v>
      </c>
      <c r="H271" s="58">
        <v>176.9</v>
      </c>
      <c r="I271" s="58">
        <v>177.1</v>
      </c>
      <c r="J271" s="58">
        <v>177</v>
      </c>
      <c r="K271" s="58">
        <v>177.9</v>
      </c>
      <c r="L271" s="58">
        <v>178.3</v>
      </c>
      <c r="M271" s="58">
        <v>179.5</v>
      </c>
      <c r="N271" s="58">
        <v>180.2</v>
      </c>
      <c r="O271" s="58">
        <v>180.8</v>
      </c>
      <c r="P271" s="58">
        <v>181</v>
      </c>
      <c r="Q271" s="58">
        <v>182.1</v>
      </c>
      <c r="R271" s="58">
        <v>182.6</v>
      </c>
      <c r="S271" s="58">
        <v>183.7</v>
      </c>
      <c r="T271" s="58">
        <v>184</v>
      </c>
      <c r="U271" s="58">
        <v>185.3</v>
      </c>
      <c r="V271" s="58">
        <v>186.1</v>
      </c>
      <c r="W271" s="58">
        <v>186.5</v>
      </c>
      <c r="X271" s="58">
        <v>188.1</v>
      </c>
      <c r="Y271" s="58">
        <v>189.6</v>
      </c>
      <c r="Z271" s="58">
        <v>191.5</v>
      </c>
      <c r="AA271" s="58">
        <v>192.3</v>
      </c>
      <c r="AB271" s="58">
        <v>193.7</v>
      </c>
      <c r="AC271" s="58">
        <v>195.9</v>
      </c>
      <c r="AD271" s="58">
        <v>206.8</v>
      </c>
      <c r="AE271" s="58">
        <v>207.3</v>
      </c>
      <c r="AF271" s="58">
        <v>208.5</v>
      </c>
      <c r="AG271" s="58">
        <v>210.1</v>
      </c>
      <c r="AH271" s="58">
        <v>210.3</v>
      </c>
      <c r="AI271" s="58">
        <v>210.8</v>
      </c>
      <c r="AJ271" s="58">
        <v>211.9</v>
      </c>
      <c r="AK271" s="58">
        <v>214.2</v>
      </c>
      <c r="AL271" s="58">
        <v>215.5</v>
      </c>
      <c r="AM271" s="58">
        <v>215.9</v>
      </c>
      <c r="AN271" s="58">
        <v>216.7</v>
      </c>
      <c r="AO271" s="58">
        <v>218.5</v>
      </c>
      <c r="AP271" s="58">
        <v>219.1</v>
      </c>
      <c r="AQ271" s="63">
        <v>219.4</v>
      </c>
    </row>
    <row r="272" spans="1:43" ht="17.649999999999999" thickBot="1" x14ac:dyDescent="0.5">
      <c r="A272" s="2" t="s">
        <v>12</v>
      </c>
      <c r="C272" s="56" t="s">
        <v>154</v>
      </c>
      <c r="D272" s="57">
        <v>2649</v>
      </c>
      <c r="E272" s="57">
        <v>2723</v>
      </c>
      <c r="F272" s="57">
        <v>3092</v>
      </c>
      <c r="G272" s="57">
        <v>3194</v>
      </c>
      <c r="H272" s="57">
        <v>3209</v>
      </c>
      <c r="I272" s="57">
        <v>3202</v>
      </c>
      <c r="J272" s="57">
        <v>3191</v>
      </c>
      <c r="K272" s="57">
        <v>3239</v>
      </c>
      <c r="L272" s="57">
        <v>3266</v>
      </c>
      <c r="M272" s="57">
        <v>3280</v>
      </c>
      <c r="N272" s="57">
        <v>3324</v>
      </c>
      <c r="O272" s="57">
        <v>3366</v>
      </c>
      <c r="P272" s="57">
        <v>3388</v>
      </c>
      <c r="Q272" s="57">
        <v>3405</v>
      </c>
      <c r="R272" s="57">
        <v>3446</v>
      </c>
      <c r="S272" s="57">
        <v>3517</v>
      </c>
      <c r="T272" s="57">
        <v>3542</v>
      </c>
      <c r="U272" s="57">
        <v>3606</v>
      </c>
      <c r="V272" s="57">
        <v>3657</v>
      </c>
      <c r="W272" s="57">
        <v>3698</v>
      </c>
      <c r="X272" s="57">
        <v>3826</v>
      </c>
      <c r="Y272" s="57">
        <v>3910</v>
      </c>
      <c r="Z272" s="57">
        <v>4051</v>
      </c>
      <c r="AA272" s="57">
        <v>4133</v>
      </c>
      <c r="AB272" s="57">
        <v>4264</v>
      </c>
      <c r="AC272" s="57">
        <v>4404</v>
      </c>
      <c r="AD272" s="57">
        <v>5887</v>
      </c>
      <c r="AE272" s="57">
        <v>5962</v>
      </c>
      <c r="AF272" s="57">
        <v>6144</v>
      </c>
      <c r="AG272" s="57">
        <v>6232</v>
      </c>
      <c r="AH272" s="57">
        <v>6267</v>
      </c>
      <c r="AI272" s="57">
        <v>6306</v>
      </c>
      <c r="AJ272" s="57">
        <v>6510</v>
      </c>
      <c r="AK272" s="57">
        <v>6775</v>
      </c>
      <c r="AL272" s="57">
        <v>7018</v>
      </c>
      <c r="AM272" s="57">
        <v>7106</v>
      </c>
      <c r="AN272" s="57">
        <v>7298</v>
      </c>
      <c r="AO272" s="57">
        <v>7502</v>
      </c>
      <c r="AP272" s="57">
        <v>7611</v>
      </c>
      <c r="AQ272" s="59">
        <v>7697</v>
      </c>
    </row>
    <row r="273" spans="1:43" ht="17.649999999999999" thickBot="1" x14ac:dyDescent="0.5">
      <c r="A273" s="2" t="s">
        <v>12</v>
      </c>
      <c r="C273" s="56" t="s">
        <v>81</v>
      </c>
      <c r="D273" s="58">
        <v>676</v>
      </c>
      <c r="E273" s="58">
        <v>636</v>
      </c>
      <c r="F273" s="58">
        <v>710.8</v>
      </c>
      <c r="G273" s="58">
        <v>778.4</v>
      </c>
      <c r="H273" s="58">
        <v>774.5</v>
      </c>
      <c r="I273" s="58">
        <v>753.4</v>
      </c>
      <c r="J273" s="58">
        <v>835.2</v>
      </c>
      <c r="K273" s="58">
        <v>889.8</v>
      </c>
      <c r="L273" s="58">
        <v>916.4</v>
      </c>
      <c r="M273" s="58">
        <v>901.8</v>
      </c>
      <c r="N273" s="57">
        <v>1003</v>
      </c>
      <c r="O273" s="57">
        <v>1062</v>
      </c>
      <c r="P273" s="57">
        <v>1222</v>
      </c>
      <c r="Q273" s="57">
        <v>1427</v>
      </c>
      <c r="R273" s="57">
        <v>1466</v>
      </c>
      <c r="S273" s="57">
        <v>1518</v>
      </c>
      <c r="T273" s="57">
        <v>1559</v>
      </c>
      <c r="U273" s="57">
        <v>1810</v>
      </c>
      <c r="V273" s="57">
        <v>1839</v>
      </c>
      <c r="W273" s="57">
        <v>1884</v>
      </c>
      <c r="X273" s="57">
        <v>1901</v>
      </c>
      <c r="Y273" s="57">
        <v>2161</v>
      </c>
      <c r="Z273" s="57">
        <v>2228</v>
      </c>
      <c r="AA273" s="57">
        <v>2317</v>
      </c>
      <c r="AB273" s="57">
        <v>2372</v>
      </c>
      <c r="AC273" s="57">
        <v>2659</v>
      </c>
      <c r="AD273" s="57">
        <v>2749</v>
      </c>
      <c r="AE273" s="57">
        <v>2874</v>
      </c>
      <c r="AF273" s="57">
        <v>2882</v>
      </c>
      <c r="AG273" s="57">
        <v>3213</v>
      </c>
      <c r="AH273" s="57">
        <v>3389</v>
      </c>
      <c r="AI273" s="57">
        <v>3536</v>
      </c>
      <c r="AJ273" s="57">
        <v>3562</v>
      </c>
      <c r="AK273" s="57">
        <v>3930</v>
      </c>
      <c r="AL273" s="57">
        <v>4045</v>
      </c>
      <c r="AM273" s="57">
        <v>4206</v>
      </c>
      <c r="AN273" s="57">
        <v>4053</v>
      </c>
      <c r="AO273" s="57">
        <v>4529</v>
      </c>
      <c r="AP273" s="57">
        <v>4681</v>
      </c>
      <c r="AQ273" s="59">
        <v>4861</v>
      </c>
    </row>
    <row r="274" spans="1:43" ht="17.649999999999999" thickBot="1" x14ac:dyDescent="0.5">
      <c r="A274" s="2" t="s">
        <v>12</v>
      </c>
      <c r="C274" s="56" t="s">
        <v>178</v>
      </c>
      <c r="D274" s="58">
        <v>-260.60000000000002</v>
      </c>
      <c r="E274" s="58">
        <v>-380.2</v>
      </c>
      <c r="F274" s="58">
        <v>-338.7</v>
      </c>
      <c r="G274" s="58">
        <v>-496.3</v>
      </c>
      <c r="H274" s="58">
        <v>-522.5</v>
      </c>
      <c r="I274" s="58">
        <v>-535.4</v>
      </c>
      <c r="J274" s="58">
        <v>-603.5</v>
      </c>
      <c r="K274" s="58">
        <v>-620.5</v>
      </c>
      <c r="L274" s="58">
        <v>-763.6</v>
      </c>
      <c r="M274" s="58">
        <v>-699.1</v>
      </c>
      <c r="N274" s="58">
        <v>-661.9</v>
      </c>
      <c r="O274" s="58">
        <v>-498.9</v>
      </c>
      <c r="P274" s="58">
        <v>-555.4</v>
      </c>
      <c r="Q274" s="58">
        <v>-499.5</v>
      </c>
      <c r="R274" s="58">
        <v>-651.4</v>
      </c>
      <c r="S274" s="58">
        <v>-673.4</v>
      </c>
      <c r="T274" s="58">
        <v>-785.6</v>
      </c>
      <c r="U274" s="58">
        <v>-721.5</v>
      </c>
      <c r="V274" s="58">
        <v>-802.5</v>
      </c>
      <c r="W274" s="58">
        <v>-925.1</v>
      </c>
      <c r="X274" s="58">
        <v>-759.6</v>
      </c>
      <c r="Y274" s="57">
        <v>-1231</v>
      </c>
      <c r="Z274" s="58">
        <v>-982.2</v>
      </c>
      <c r="AA274" s="58">
        <v>-870.4</v>
      </c>
      <c r="AB274" s="58">
        <v>-643.6</v>
      </c>
      <c r="AC274" s="58">
        <v>-527.79999999999995</v>
      </c>
      <c r="AD274" s="58">
        <v>-530.5</v>
      </c>
      <c r="AE274" s="58">
        <v>-623.20000000000005</v>
      </c>
      <c r="AF274" s="58">
        <v>-726.1</v>
      </c>
      <c r="AG274" s="58">
        <v>-665.7</v>
      </c>
      <c r="AH274" s="57">
        <v>-1057</v>
      </c>
      <c r="AI274" s="57">
        <v>-1479</v>
      </c>
      <c r="AJ274" s="57">
        <v>-1140</v>
      </c>
      <c r="AK274" s="57">
        <v>-1101</v>
      </c>
      <c r="AL274" s="58">
        <v>-882.9</v>
      </c>
      <c r="AM274" s="57">
        <v>-1065</v>
      </c>
      <c r="AN274" s="58">
        <v>-792.1</v>
      </c>
      <c r="AO274" s="58">
        <v>-949</v>
      </c>
      <c r="AP274" s="58">
        <v>-939.2</v>
      </c>
      <c r="AQ274" s="63">
        <v>-593.4</v>
      </c>
    </row>
    <row r="275" spans="1:43" ht="17.649999999999999" thickBot="1" x14ac:dyDescent="0.5">
      <c r="A275" s="2" t="s">
        <v>12</v>
      </c>
      <c r="C275" s="60" t="s">
        <v>157</v>
      </c>
      <c r="D275" s="43">
        <v>3229</v>
      </c>
      <c r="E275" s="43">
        <v>3145</v>
      </c>
      <c r="F275" s="43">
        <v>3639</v>
      </c>
      <c r="G275" s="43">
        <v>3652</v>
      </c>
      <c r="H275" s="43">
        <v>3638</v>
      </c>
      <c r="I275" s="43">
        <v>3597</v>
      </c>
      <c r="J275" s="43">
        <v>3600</v>
      </c>
      <c r="K275" s="43">
        <v>3687</v>
      </c>
      <c r="L275" s="43">
        <v>3597</v>
      </c>
      <c r="M275" s="43">
        <v>3663</v>
      </c>
      <c r="N275" s="43">
        <v>3845</v>
      </c>
      <c r="O275" s="43">
        <v>4110</v>
      </c>
      <c r="P275" s="43">
        <v>4236</v>
      </c>
      <c r="Q275" s="43">
        <v>4515</v>
      </c>
      <c r="R275" s="43">
        <v>4444</v>
      </c>
      <c r="S275" s="43">
        <v>4545</v>
      </c>
      <c r="T275" s="43">
        <v>4499</v>
      </c>
      <c r="U275" s="43">
        <v>4880</v>
      </c>
      <c r="V275" s="43">
        <v>4879</v>
      </c>
      <c r="W275" s="43">
        <v>4843</v>
      </c>
      <c r="X275" s="43">
        <v>5156</v>
      </c>
      <c r="Y275" s="43">
        <v>5030</v>
      </c>
      <c r="Z275" s="43">
        <v>5489</v>
      </c>
      <c r="AA275" s="43">
        <v>5772</v>
      </c>
      <c r="AB275" s="43">
        <v>6186</v>
      </c>
      <c r="AC275" s="43">
        <v>6731</v>
      </c>
      <c r="AD275" s="43">
        <v>8313</v>
      </c>
      <c r="AE275" s="43">
        <v>8420</v>
      </c>
      <c r="AF275" s="43">
        <v>8508</v>
      </c>
      <c r="AG275" s="43">
        <v>8989</v>
      </c>
      <c r="AH275" s="43">
        <v>8809</v>
      </c>
      <c r="AI275" s="43">
        <v>8574</v>
      </c>
      <c r="AJ275" s="43">
        <v>9144</v>
      </c>
      <c r="AK275" s="43">
        <v>9818</v>
      </c>
      <c r="AL275" s="43">
        <v>10396</v>
      </c>
      <c r="AM275" s="43">
        <v>10464</v>
      </c>
      <c r="AN275" s="43">
        <v>10775</v>
      </c>
      <c r="AO275" s="43">
        <v>11301</v>
      </c>
      <c r="AP275" s="43">
        <v>11573</v>
      </c>
      <c r="AQ275" s="45">
        <v>12184</v>
      </c>
    </row>
    <row r="276" spans="1:43" ht="17.649999999999999" thickBot="1" x14ac:dyDescent="0.5">
      <c r="A276" s="2" t="s">
        <v>12</v>
      </c>
      <c r="C276" s="56" t="s">
        <v>158</v>
      </c>
      <c r="D276" s="58">
        <v>75.7</v>
      </c>
      <c r="E276" s="58">
        <v>74.400000000000006</v>
      </c>
      <c r="F276" s="58">
        <v>73</v>
      </c>
      <c r="G276" s="58">
        <v>55.5</v>
      </c>
      <c r="H276" s="58">
        <v>49.9</v>
      </c>
      <c r="I276" s="58">
        <v>55.2</v>
      </c>
      <c r="J276" s="58">
        <v>55.9</v>
      </c>
      <c r="K276" s="58">
        <v>54.7</v>
      </c>
      <c r="L276" s="58">
        <v>59.2</v>
      </c>
      <c r="M276" s="58">
        <v>64.8</v>
      </c>
      <c r="N276" s="58">
        <v>65.3</v>
      </c>
      <c r="O276" s="58">
        <v>62.2</v>
      </c>
      <c r="P276" s="58">
        <v>64.099999999999994</v>
      </c>
      <c r="Q276" s="58">
        <v>69.900000000000006</v>
      </c>
      <c r="R276" s="58">
        <v>69.5</v>
      </c>
      <c r="S276" s="58">
        <v>68.2</v>
      </c>
      <c r="T276" s="58">
        <v>70.8</v>
      </c>
      <c r="U276" s="58">
        <v>77.900000000000006</v>
      </c>
      <c r="V276" s="58">
        <v>68.400000000000006</v>
      </c>
      <c r="W276" s="58">
        <v>68.7</v>
      </c>
      <c r="X276" s="58">
        <v>60</v>
      </c>
      <c r="Y276" s="58">
        <v>40.6</v>
      </c>
      <c r="Z276" s="58">
        <v>45.9</v>
      </c>
      <c r="AA276" s="58">
        <v>46.5</v>
      </c>
      <c r="AB276" s="58">
        <v>46.5</v>
      </c>
      <c r="AC276" s="58">
        <v>48.4</v>
      </c>
      <c r="AD276" s="58">
        <v>41.3</v>
      </c>
      <c r="AE276" s="58">
        <v>49.9</v>
      </c>
      <c r="AF276" s="58">
        <v>51.7</v>
      </c>
      <c r="AG276" s="58">
        <v>53.7</v>
      </c>
      <c r="AH276" s="58">
        <v>53.1</v>
      </c>
      <c r="AI276" s="58">
        <v>55.3</v>
      </c>
      <c r="AJ276" s="58">
        <v>46.6</v>
      </c>
      <c r="AK276" s="58">
        <v>40.5</v>
      </c>
      <c r="AL276" s="58">
        <v>44.3</v>
      </c>
      <c r="AM276" s="58">
        <v>46.5</v>
      </c>
      <c r="AN276" s="58">
        <v>40</v>
      </c>
      <c r="AO276" s="58">
        <v>43.4</v>
      </c>
      <c r="AP276" s="58">
        <v>26.8</v>
      </c>
      <c r="AQ276" s="63">
        <v>25.6</v>
      </c>
    </row>
    <row r="277" spans="1:43" ht="18" thickBot="1" x14ac:dyDescent="0.5">
      <c r="A277" s="2" t="s">
        <v>12</v>
      </c>
      <c r="C277" s="66" t="s">
        <v>82</v>
      </c>
      <c r="D277" s="69">
        <v>3305</v>
      </c>
      <c r="E277" s="69">
        <v>3220</v>
      </c>
      <c r="F277" s="69">
        <v>3712</v>
      </c>
      <c r="G277" s="69">
        <v>3708</v>
      </c>
      <c r="H277" s="69">
        <v>3688</v>
      </c>
      <c r="I277" s="69">
        <v>3652</v>
      </c>
      <c r="J277" s="69">
        <v>3656</v>
      </c>
      <c r="K277" s="69">
        <v>3741</v>
      </c>
      <c r="L277" s="69">
        <v>3656</v>
      </c>
      <c r="M277" s="69">
        <v>3727</v>
      </c>
      <c r="N277" s="69">
        <v>3910</v>
      </c>
      <c r="O277" s="69">
        <v>4172</v>
      </c>
      <c r="P277" s="69">
        <v>4300</v>
      </c>
      <c r="Q277" s="69">
        <v>4585</v>
      </c>
      <c r="R277" s="69">
        <v>4513</v>
      </c>
      <c r="S277" s="69">
        <v>4613</v>
      </c>
      <c r="T277" s="69">
        <v>4570</v>
      </c>
      <c r="U277" s="69">
        <v>4958</v>
      </c>
      <c r="V277" s="69">
        <v>4948</v>
      </c>
      <c r="W277" s="69">
        <v>4912</v>
      </c>
      <c r="X277" s="69">
        <v>5216</v>
      </c>
      <c r="Y277" s="69">
        <v>5070</v>
      </c>
      <c r="Z277" s="69">
        <v>5535</v>
      </c>
      <c r="AA277" s="69">
        <v>5818</v>
      </c>
      <c r="AB277" s="69">
        <v>6233</v>
      </c>
      <c r="AC277" s="69">
        <v>6780</v>
      </c>
      <c r="AD277" s="69">
        <v>8354</v>
      </c>
      <c r="AE277" s="69">
        <v>8470</v>
      </c>
      <c r="AF277" s="69">
        <v>8560</v>
      </c>
      <c r="AG277" s="69">
        <v>9043</v>
      </c>
      <c r="AH277" s="69">
        <v>8862</v>
      </c>
      <c r="AI277" s="69">
        <v>8629</v>
      </c>
      <c r="AJ277" s="69">
        <v>9190</v>
      </c>
      <c r="AK277" s="69">
        <v>9858</v>
      </c>
      <c r="AL277" s="69">
        <v>10440</v>
      </c>
      <c r="AM277" s="69">
        <v>10510</v>
      </c>
      <c r="AN277" s="69">
        <v>10815</v>
      </c>
      <c r="AO277" s="69">
        <v>11344</v>
      </c>
      <c r="AP277" s="69">
        <v>11599</v>
      </c>
      <c r="AQ277" s="70">
        <v>12210</v>
      </c>
    </row>
    <row r="278" spans="1:43" ht="17.649999999999999" thickBot="1" x14ac:dyDescent="0.5">
      <c r="A278" s="2" t="s">
        <v>12</v>
      </c>
      <c r="C278" s="56" t="s">
        <v>159</v>
      </c>
      <c r="D278" s="71">
        <v>10010</v>
      </c>
      <c r="E278" s="71">
        <v>9731</v>
      </c>
      <c r="F278" s="71">
        <v>10716</v>
      </c>
      <c r="G278" s="71">
        <v>10510</v>
      </c>
      <c r="H278" s="71">
        <v>10911</v>
      </c>
      <c r="I278" s="71">
        <v>10713</v>
      </c>
      <c r="J278" s="71">
        <v>11384</v>
      </c>
      <c r="K278" s="71">
        <v>11200</v>
      </c>
      <c r="L278" s="71">
        <v>11490</v>
      </c>
      <c r="M278" s="71">
        <v>11781</v>
      </c>
      <c r="N278" s="71">
        <v>12570</v>
      </c>
      <c r="O278" s="71">
        <v>12810</v>
      </c>
      <c r="P278" s="71">
        <v>14910</v>
      </c>
      <c r="Q278" s="71">
        <v>16128</v>
      </c>
      <c r="R278" s="71">
        <v>16231</v>
      </c>
      <c r="S278" s="71">
        <v>16115</v>
      </c>
      <c r="T278" s="71">
        <v>16334</v>
      </c>
      <c r="U278" s="71">
        <v>18631</v>
      </c>
      <c r="V278" s="71">
        <v>19200</v>
      </c>
      <c r="W278" s="71">
        <v>19174</v>
      </c>
      <c r="X278" s="71">
        <v>19635</v>
      </c>
      <c r="Y278" s="71">
        <v>20837</v>
      </c>
      <c r="Z278" s="71">
        <v>21306</v>
      </c>
      <c r="AA278" s="71">
        <v>21815</v>
      </c>
      <c r="AB278" s="71">
        <v>22331</v>
      </c>
      <c r="AC278" s="71">
        <v>24415</v>
      </c>
      <c r="AD278" s="71">
        <v>27817</v>
      </c>
      <c r="AE278" s="71">
        <v>26916</v>
      </c>
      <c r="AF278" s="71">
        <v>33345</v>
      </c>
      <c r="AG278" s="71">
        <v>43162</v>
      </c>
      <c r="AH278" s="71">
        <v>39990</v>
      </c>
      <c r="AI278" s="71">
        <v>38668</v>
      </c>
      <c r="AJ278" s="71">
        <v>38358</v>
      </c>
      <c r="AK278" s="71">
        <v>45094</v>
      </c>
      <c r="AL278" s="71">
        <v>54365</v>
      </c>
      <c r="AM278" s="71">
        <v>53204</v>
      </c>
      <c r="AN278" s="71">
        <v>51616</v>
      </c>
      <c r="AO278" s="71">
        <v>60976</v>
      </c>
      <c r="AP278" s="71">
        <v>63008</v>
      </c>
      <c r="AQ278" s="72">
        <v>57243</v>
      </c>
    </row>
    <row r="279" spans="1:43" ht="17.649999999999999" thickBot="1" x14ac:dyDescent="0.5">
      <c r="A279" s="2" t="s">
        <v>12</v>
      </c>
      <c r="C279" s="56" t="s">
        <v>80</v>
      </c>
      <c r="D279" s="57">
        <v>2393</v>
      </c>
      <c r="E279" s="57">
        <v>2336</v>
      </c>
      <c r="F279" s="57">
        <v>2372</v>
      </c>
      <c r="G279" s="57">
        <v>2393</v>
      </c>
      <c r="H279" s="57">
        <v>2454</v>
      </c>
      <c r="I279" s="57">
        <v>2523</v>
      </c>
      <c r="J279" s="57">
        <v>2731</v>
      </c>
      <c r="K279" s="57">
        <v>2786</v>
      </c>
      <c r="L279" s="57">
        <v>2848</v>
      </c>
      <c r="M279" s="57">
        <v>2944</v>
      </c>
      <c r="N279" s="57">
        <v>3113</v>
      </c>
      <c r="O279" s="57">
        <v>3023</v>
      </c>
      <c r="P279" s="57">
        <v>3133</v>
      </c>
      <c r="Q279" s="57">
        <v>3273</v>
      </c>
      <c r="R279" s="57">
        <v>3487</v>
      </c>
      <c r="S279" s="57">
        <v>3531</v>
      </c>
      <c r="T279" s="57">
        <v>3623</v>
      </c>
      <c r="U279" s="57">
        <v>4626</v>
      </c>
      <c r="V279" s="57">
        <v>4830</v>
      </c>
      <c r="W279" s="57">
        <v>4971</v>
      </c>
      <c r="X279" s="57">
        <v>4996</v>
      </c>
      <c r="Y279" s="57">
        <v>5354</v>
      </c>
      <c r="Z279" s="57">
        <v>5033</v>
      </c>
      <c r="AA279" s="57">
        <v>4954</v>
      </c>
      <c r="AB279" s="57">
        <v>4931</v>
      </c>
      <c r="AC279" s="57">
        <v>4858</v>
      </c>
      <c r="AD279" s="57">
        <v>6391</v>
      </c>
      <c r="AE279" s="57">
        <v>5792</v>
      </c>
      <c r="AF279" s="57">
        <v>6606</v>
      </c>
      <c r="AG279" s="57">
        <v>6518</v>
      </c>
      <c r="AH279" s="57">
        <v>6762</v>
      </c>
      <c r="AI279" s="57">
        <v>6550</v>
      </c>
      <c r="AJ279" s="57">
        <v>6415</v>
      </c>
      <c r="AK279" s="57">
        <v>7168</v>
      </c>
      <c r="AL279" s="57">
        <v>7466</v>
      </c>
      <c r="AM279" s="57">
        <v>7049</v>
      </c>
      <c r="AN279" s="57">
        <v>8407</v>
      </c>
      <c r="AO279" s="57">
        <v>8620</v>
      </c>
      <c r="AP279" s="57">
        <v>8614</v>
      </c>
      <c r="AQ279" s="59">
        <v>8578</v>
      </c>
    </row>
    <row r="280" spans="1:43" ht="17.649999999999999" thickBot="1" x14ac:dyDescent="0.5">
      <c r="A280" s="2" t="s">
        <v>12</v>
      </c>
      <c r="C280" s="60" t="s">
        <v>160</v>
      </c>
      <c r="D280" s="43">
        <v>-2079</v>
      </c>
      <c r="E280" s="43">
        <v>-2059</v>
      </c>
      <c r="F280" s="43">
        <v>-2050</v>
      </c>
      <c r="G280" s="43">
        <v>-2023</v>
      </c>
      <c r="H280" s="43">
        <v>-1973</v>
      </c>
      <c r="I280" s="43">
        <v>-2098</v>
      </c>
      <c r="J280" s="43">
        <v>-2320</v>
      </c>
      <c r="K280" s="43">
        <v>-2254</v>
      </c>
      <c r="L280" s="43">
        <v>-2303</v>
      </c>
      <c r="M280" s="43">
        <v>-2380</v>
      </c>
      <c r="N280" s="43">
        <v>-2525</v>
      </c>
      <c r="O280" s="43">
        <v>-2458</v>
      </c>
      <c r="P280" s="43">
        <v>-2452</v>
      </c>
      <c r="Q280" s="43">
        <v>-2575</v>
      </c>
      <c r="R280" s="43">
        <v>-2835</v>
      </c>
      <c r="S280" s="43">
        <v>-2926</v>
      </c>
      <c r="T280" s="43">
        <v>-3016</v>
      </c>
      <c r="U280" s="43">
        <v>-3754</v>
      </c>
      <c r="V280" s="43">
        <v>-4318</v>
      </c>
      <c r="W280" s="43">
        <v>-4392</v>
      </c>
      <c r="X280" s="43">
        <v>-4391</v>
      </c>
      <c r="Y280" s="43">
        <v>-5001</v>
      </c>
      <c r="Z280" s="43">
        <v>-4684</v>
      </c>
      <c r="AA280" s="43">
        <v>-4324</v>
      </c>
      <c r="AB280" s="43">
        <v>-4266</v>
      </c>
      <c r="AC280" s="43">
        <v>-4332</v>
      </c>
      <c r="AD280" s="43">
        <v>-3187</v>
      </c>
      <c r="AE280" s="43">
        <v>-3057</v>
      </c>
      <c r="AF280" s="43">
        <v>-6203</v>
      </c>
      <c r="AG280" s="43">
        <v>-5989</v>
      </c>
      <c r="AH280" s="43">
        <v>-6238</v>
      </c>
      <c r="AI280" s="43">
        <v>-5996</v>
      </c>
      <c r="AJ280" s="43">
        <v>-5620</v>
      </c>
      <c r="AK280" s="43">
        <v>-5618</v>
      </c>
      <c r="AL280" s="43">
        <v>-6456</v>
      </c>
      <c r="AM280" s="43">
        <v>-5933</v>
      </c>
      <c r="AN280" s="43">
        <v>-7436</v>
      </c>
      <c r="AO280" s="43">
        <v>-6858</v>
      </c>
      <c r="AP280" s="43">
        <v>-7199</v>
      </c>
      <c r="AQ280" s="45">
        <v>-6556</v>
      </c>
    </row>
    <row r="281" spans="1:43" ht="17.649999999999999" thickBot="1" x14ac:dyDescent="0.5">
      <c r="A281" s="2" t="s">
        <v>12</v>
      </c>
      <c r="C281" s="56" t="s">
        <v>83</v>
      </c>
      <c r="D281" s="73">
        <v>-12.67</v>
      </c>
      <c r="E281" s="73">
        <v>-12.34</v>
      </c>
      <c r="F281" s="73">
        <v>-11.94</v>
      </c>
      <c r="G281" s="73">
        <v>-11.44</v>
      </c>
      <c r="H281" s="73">
        <v>-11.11</v>
      </c>
      <c r="I281" s="73">
        <v>-11.81</v>
      </c>
      <c r="J281" s="73">
        <v>-13.01</v>
      </c>
      <c r="K281" s="73">
        <v>-12.63</v>
      </c>
      <c r="L281" s="73">
        <v>-12.86</v>
      </c>
      <c r="M281" s="73">
        <v>-13.18</v>
      </c>
      <c r="N281" s="73">
        <v>-13.9</v>
      </c>
      <c r="O281" s="73">
        <v>-13.47</v>
      </c>
      <c r="P281" s="73">
        <v>-13.36</v>
      </c>
      <c r="Q281" s="73">
        <v>-13.92</v>
      </c>
      <c r="R281" s="73">
        <v>-15.28</v>
      </c>
      <c r="S281" s="73">
        <v>-15.66</v>
      </c>
      <c r="T281" s="73">
        <v>-16.09</v>
      </c>
      <c r="U281" s="73">
        <v>-19.93</v>
      </c>
      <c r="V281" s="73">
        <v>-22.75</v>
      </c>
      <c r="W281" s="73">
        <v>-23.03</v>
      </c>
      <c r="X281" s="73">
        <v>-22.9</v>
      </c>
      <c r="Y281" s="73">
        <v>-25.88</v>
      </c>
      <c r="Z281" s="73">
        <v>-24.13</v>
      </c>
      <c r="AA281" s="73">
        <v>-22.03</v>
      </c>
      <c r="AB281" s="73">
        <v>-21.61</v>
      </c>
      <c r="AC281" s="73">
        <v>-21.76</v>
      </c>
      <c r="AD281" s="73">
        <v>-15.49</v>
      </c>
      <c r="AE281" s="73">
        <v>-14.46</v>
      </c>
      <c r="AF281" s="73">
        <v>-29.14</v>
      </c>
      <c r="AG281" s="73">
        <v>-28.05</v>
      </c>
      <c r="AH281" s="73">
        <v>-29.11</v>
      </c>
      <c r="AI281" s="73">
        <v>-27.89</v>
      </c>
      <c r="AJ281" s="73">
        <v>-26.04</v>
      </c>
      <c r="AK281" s="73">
        <v>-25.89</v>
      </c>
      <c r="AL281" s="73">
        <v>-29.48</v>
      </c>
      <c r="AM281" s="73">
        <v>-26.95</v>
      </c>
      <c r="AN281" s="73">
        <v>-34.409999999999997</v>
      </c>
      <c r="AO281" s="73">
        <v>-30.89</v>
      </c>
      <c r="AP281" s="73">
        <v>-32.299999999999997</v>
      </c>
      <c r="AQ281" s="74">
        <v>-29.28</v>
      </c>
    </row>
    <row r="282" spans="1:43" ht="17.649999999999999" thickBot="1" x14ac:dyDescent="0.5">
      <c r="A282" s="2" t="s">
        <v>12</v>
      </c>
      <c r="C282" s="56" t="s">
        <v>162</v>
      </c>
      <c r="D282" s="58">
        <v>164.6</v>
      </c>
      <c r="E282" s="58">
        <v>166.66</v>
      </c>
      <c r="F282" s="58">
        <v>174.55</v>
      </c>
      <c r="G282" s="58">
        <v>176.7</v>
      </c>
      <c r="H282" s="58">
        <v>176.9</v>
      </c>
      <c r="I282" s="58">
        <v>177.13</v>
      </c>
      <c r="J282" s="58">
        <v>177.03</v>
      </c>
      <c r="K282" s="58">
        <v>177.94</v>
      </c>
      <c r="L282" s="58">
        <v>178.3</v>
      </c>
      <c r="M282" s="58">
        <v>179.51</v>
      </c>
      <c r="N282" s="58">
        <v>180.16</v>
      </c>
      <c r="O282" s="58">
        <v>180.8</v>
      </c>
      <c r="P282" s="58">
        <v>181</v>
      </c>
      <c r="Q282" s="58">
        <v>182.27</v>
      </c>
      <c r="R282" s="58">
        <v>182.61</v>
      </c>
      <c r="S282" s="58">
        <v>183.65</v>
      </c>
      <c r="T282" s="58">
        <v>184.06</v>
      </c>
      <c r="U282" s="58">
        <v>185.25</v>
      </c>
      <c r="V282" s="58">
        <v>186.07</v>
      </c>
      <c r="W282" s="58">
        <v>186.52</v>
      </c>
      <c r="X282" s="58">
        <v>188.25</v>
      </c>
      <c r="Y282" s="58">
        <v>189.62</v>
      </c>
      <c r="Z282" s="58">
        <v>191.47</v>
      </c>
      <c r="AA282" s="58">
        <v>192.32</v>
      </c>
      <c r="AB282" s="58">
        <v>193.74</v>
      </c>
      <c r="AC282" s="58">
        <v>195.89</v>
      </c>
      <c r="AD282" s="58">
        <v>206.75</v>
      </c>
      <c r="AE282" s="58">
        <v>207.28</v>
      </c>
      <c r="AF282" s="58">
        <v>208.54</v>
      </c>
      <c r="AG282" s="58">
        <v>210.07</v>
      </c>
      <c r="AH282" s="58">
        <v>210.34</v>
      </c>
      <c r="AI282" s="58">
        <v>210.84</v>
      </c>
      <c r="AJ282" s="58">
        <v>212.09</v>
      </c>
      <c r="AK282" s="58">
        <v>214.25</v>
      </c>
      <c r="AL282" s="58">
        <v>215.51</v>
      </c>
      <c r="AM282" s="58">
        <v>215.9</v>
      </c>
      <c r="AN282" s="58">
        <v>216.8</v>
      </c>
      <c r="AO282" s="58">
        <v>218.5</v>
      </c>
      <c r="AP282" s="58">
        <v>219.1</v>
      </c>
      <c r="AQ282" s="63">
        <v>219.45</v>
      </c>
    </row>
    <row r="283" spans="1:43" ht="17.649999999999999" thickBot="1" x14ac:dyDescent="0.5">
      <c r="A283" s="2" t="s">
        <v>12</v>
      </c>
      <c r="C283" s="56" t="s">
        <v>163</v>
      </c>
      <c r="D283" s="73">
        <v>164.6</v>
      </c>
      <c r="E283" s="73">
        <v>166.66</v>
      </c>
      <c r="F283" s="73">
        <v>174.55</v>
      </c>
      <c r="G283" s="73">
        <v>176.7</v>
      </c>
      <c r="H283" s="73">
        <v>176.9</v>
      </c>
      <c r="I283" s="73">
        <v>177.13</v>
      </c>
      <c r="J283" s="73">
        <v>177.03</v>
      </c>
      <c r="K283" s="73">
        <v>177.94</v>
      </c>
      <c r="L283" s="73">
        <v>178.3</v>
      </c>
      <c r="M283" s="73">
        <v>179.51</v>
      </c>
      <c r="N283" s="73">
        <v>180.16</v>
      </c>
      <c r="O283" s="73">
        <v>180.8</v>
      </c>
      <c r="P283" s="73">
        <v>181</v>
      </c>
      <c r="Q283" s="73">
        <v>182.1</v>
      </c>
      <c r="R283" s="73">
        <v>182.61</v>
      </c>
      <c r="S283" s="73">
        <v>183.65</v>
      </c>
      <c r="T283" s="73">
        <v>184</v>
      </c>
      <c r="U283" s="73">
        <v>185.25</v>
      </c>
      <c r="V283" s="73">
        <v>186.07</v>
      </c>
      <c r="W283" s="73">
        <v>186.52</v>
      </c>
      <c r="X283" s="73">
        <v>188.1</v>
      </c>
      <c r="Y283" s="73">
        <v>189.62</v>
      </c>
      <c r="Z283" s="73">
        <v>191.47</v>
      </c>
      <c r="AA283" s="73">
        <v>192.32</v>
      </c>
      <c r="AB283" s="73">
        <v>193.7</v>
      </c>
      <c r="AC283" s="73">
        <v>195.89</v>
      </c>
      <c r="AD283" s="73">
        <v>206.75</v>
      </c>
      <c r="AE283" s="73">
        <v>207.28</v>
      </c>
      <c r="AF283" s="73">
        <v>208.5</v>
      </c>
      <c r="AG283" s="73">
        <v>210.07</v>
      </c>
      <c r="AH283" s="73">
        <v>210.34</v>
      </c>
      <c r="AI283" s="73">
        <v>210.84</v>
      </c>
      <c r="AJ283" s="73">
        <v>211.9</v>
      </c>
      <c r="AK283" s="73">
        <v>214.25</v>
      </c>
      <c r="AL283" s="73">
        <v>215.51</v>
      </c>
      <c r="AM283" s="73">
        <v>215.9</v>
      </c>
      <c r="AN283" s="73">
        <v>216.7</v>
      </c>
      <c r="AO283" s="73">
        <v>218.5</v>
      </c>
      <c r="AP283" s="73">
        <v>219.1</v>
      </c>
      <c r="AQ283" s="74">
        <v>219.45</v>
      </c>
    </row>
    <row r="284" spans="1:43" ht="17.649999999999999" thickBot="1" x14ac:dyDescent="0.5">
      <c r="A284" s="2" t="s">
        <v>12</v>
      </c>
      <c r="C284" s="56" t="s">
        <v>93</v>
      </c>
      <c r="D284" s="58">
        <v>168.5</v>
      </c>
      <c r="E284" s="58">
        <v>156.1</v>
      </c>
      <c r="F284" s="58">
        <v>356</v>
      </c>
      <c r="G284" s="58">
        <v>290.89999999999998</v>
      </c>
      <c r="H284" s="58">
        <v>26.6</v>
      </c>
      <c r="I284" s="58">
        <v>-82.9</v>
      </c>
      <c r="J284" s="58">
        <v>101.9</v>
      </c>
      <c r="K284" s="58">
        <v>-185.2</v>
      </c>
      <c r="L284" s="58">
        <v>-195.6</v>
      </c>
      <c r="M284" s="58">
        <v>-301.5</v>
      </c>
      <c r="N284" s="58">
        <v>249.2</v>
      </c>
      <c r="O284" s="58">
        <v>382.2</v>
      </c>
      <c r="P284" s="58">
        <v>539.20000000000005</v>
      </c>
      <c r="Q284" s="58">
        <v>790.9</v>
      </c>
      <c r="R284" s="58">
        <v>796.4</v>
      </c>
      <c r="S284" s="58">
        <v>661.4</v>
      </c>
      <c r="T284" s="58">
        <v>425.1</v>
      </c>
      <c r="U284" s="57">
        <v>1032</v>
      </c>
      <c r="V284" s="58">
        <v>614.9</v>
      </c>
      <c r="W284" s="58">
        <v>417.7</v>
      </c>
      <c r="X284" s="58">
        <v>196.5</v>
      </c>
      <c r="Y284" s="58">
        <v>689.4</v>
      </c>
      <c r="Z284" s="58">
        <v>896.4</v>
      </c>
      <c r="AA284" s="57">
        <v>1083</v>
      </c>
      <c r="AB284" s="58">
        <v>989.2</v>
      </c>
      <c r="AC284" s="57">
        <v>1152</v>
      </c>
      <c r="AD284" s="57">
        <v>3918</v>
      </c>
      <c r="AE284" s="57">
        <v>3479</v>
      </c>
      <c r="AF284" s="58">
        <v>935.4</v>
      </c>
      <c r="AG284" s="57">
        <v>1375</v>
      </c>
      <c r="AH284" s="57">
        <v>1240</v>
      </c>
      <c r="AI284" s="57">
        <v>1340</v>
      </c>
      <c r="AJ284" s="58">
        <v>946.6</v>
      </c>
      <c r="AK284" s="57">
        <v>1682</v>
      </c>
      <c r="AL284" s="57">
        <v>1257</v>
      </c>
      <c r="AM284" s="57">
        <v>1464</v>
      </c>
      <c r="AN284" s="57">
        <v>1051</v>
      </c>
      <c r="AO284" s="57">
        <v>1843</v>
      </c>
      <c r="AP284" s="57">
        <v>1704</v>
      </c>
      <c r="AQ284" s="59">
        <v>2083</v>
      </c>
    </row>
    <row r="285" spans="1:43" ht="17.649999999999999" thickBot="1" x14ac:dyDescent="0.5">
      <c r="A285" s="2" t="s">
        <v>12</v>
      </c>
      <c r="C285" s="56" t="s">
        <v>84</v>
      </c>
      <c r="D285" s="58">
        <v>19.62</v>
      </c>
      <c r="E285" s="58">
        <v>18.87</v>
      </c>
      <c r="F285" s="58">
        <v>20.85</v>
      </c>
      <c r="G285" s="58">
        <v>20.67</v>
      </c>
      <c r="H285" s="58">
        <v>20.57</v>
      </c>
      <c r="I285" s="58">
        <v>20.309999999999999</v>
      </c>
      <c r="J285" s="58">
        <v>20.329999999999998</v>
      </c>
      <c r="K285" s="58">
        <v>20.72</v>
      </c>
      <c r="L285" s="58">
        <v>20.170000000000002</v>
      </c>
      <c r="M285" s="58">
        <v>20.399999999999999</v>
      </c>
      <c r="N285" s="58">
        <v>21.34</v>
      </c>
      <c r="O285" s="58">
        <v>22.73</v>
      </c>
      <c r="P285" s="58">
        <v>23.4</v>
      </c>
      <c r="Q285" s="58">
        <v>24.79</v>
      </c>
      <c r="R285" s="58">
        <v>24.33</v>
      </c>
      <c r="S285" s="58">
        <v>24.75</v>
      </c>
      <c r="T285" s="58">
        <v>24.45</v>
      </c>
      <c r="U285" s="58">
        <v>26.34</v>
      </c>
      <c r="V285" s="58">
        <v>26.22</v>
      </c>
      <c r="W285" s="58">
        <v>25.97</v>
      </c>
      <c r="X285" s="58">
        <v>27.41</v>
      </c>
      <c r="Y285" s="58">
        <v>26.52</v>
      </c>
      <c r="Z285" s="58">
        <v>28.67</v>
      </c>
      <c r="AA285" s="58">
        <v>30.01</v>
      </c>
      <c r="AB285" s="58">
        <v>31.94</v>
      </c>
      <c r="AC285" s="58">
        <v>34.36</v>
      </c>
      <c r="AD285" s="58">
        <v>40.21</v>
      </c>
      <c r="AE285" s="58">
        <v>40.619999999999997</v>
      </c>
      <c r="AF285" s="58">
        <v>40.81</v>
      </c>
      <c r="AG285" s="58">
        <v>42.79</v>
      </c>
      <c r="AH285" s="58">
        <v>41.88</v>
      </c>
      <c r="AI285" s="58">
        <v>40.659999999999997</v>
      </c>
      <c r="AJ285" s="58">
        <v>43.15</v>
      </c>
      <c r="AK285" s="58">
        <v>45.82</v>
      </c>
      <c r="AL285" s="58">
        <v>48.24</v>
      </c>
      <c r="AM285" s="58">
        <v>48.46</v>
      </c>
      <c r="AN285" s="58">
        <v>49.72</v>
      </c>
      <c r="AO285" s="58">
        <v>51.72</v>
      </c>
      <c r="AP285" s="58">
        <v>52.82</v>
      </c>
      <c r="AQ285" s="63">
        <v>55.52</v>
      </c>
    </row>
    <row r="286" spans="1:43" ht="17.649999999999999" thickBot="1" x14ac:dyDescent="0.5">
      <c r="A286" s="2" t="s">
        <v>12</v>
      </c>
      <c r="C286" s="56" t="s">
        <v>164</v>
      </c>
      <c r="D286" s="57">
        <v>-1996</v>
      </c>
      <c r="E286" s="57">
        <v>-1996</v>
      </c>
      <c r="F286" s="57">
        <v>-1692</v>
      </c>
      <c r="G286" s="57">
        <v>-1669</v>
      </c>
      <c r="H286" s="57">
        <v>-1723</v>
      </c>
      <c r="I286" s="57">
        <v>-1769</v>
      </c>
      <c r="J286" s="57">
        <v>-1776</v>
      </c>
      <c r="K286" s="57">
        <v>-1706</v>
      </c>
      <c r="L286" s="57">
        <v>-1799</v>
      </c>
      <c r="M286" s="57">
        <v>-1917</v>
      </c>
      <c r="N286" s="57">
        <v>-1807</v>
      </c>
      <c r="O286" s="57">
        <v>-1722</v>
      </c>
      <c r="P286" s="57">
        <v>-1574</v>
      </c>
      <c r="Q286" s="57">
        <v>-1361</v>
      </c>
      <c r="R286" s="57">
        <v>-1691</v>
      </c>
      <c r="S286" s="57">
        <v>-1729</v>
      </c>
      <c r="T286" s="57">
        <v>-1900</v>
      </c>
      <c r="U286" s="57">
        <v>-1762</v>
      </c>
      <c r="V286" s="57">
        <v>-2371</v>
      </c>
      <c r="W286" s="57">
        <v>-2545</v>
      </c>
      <c r="X286" s="57">
        <v>-2782</v>
      </c>
      <c r="Y286" s="57">
        <v>-2773</v>
      </c>
      <c r="Z286" s="57">
        <v>-2494</v>
      </c>
      <c r="AA286" s="57">
        <v>-2256</v>
      </c>
      <c r="AB286" s="57">
        <v>-2341</v>
      </c>
      <c r="AC286" s="57">
        <v>-2259</v>
      </c>
      <c r="AD286" s="58">
        <v>-764.9</v>
      </c>
      <c r="AE286" s="58">
        <v>-546.29999999999995</v>
      </c>
      <c r="AF286" s="57">
        <v>-4112</v>
      </c>
      <c r="AG286" s="57">
        <v>-3616</v>
      </c>
      <c r="AH286" s="57">
        <v>-3419</v>
      </c>
      <c r="AI286" s="57">
        <v>-3316</v>
      </c>
      <c r="AJ286" s="57">
        <v>-3718</v>
      </c>
      <c r="AK286" s="57">
        <v>-3290</v>
      </c>
      <c r="AL286" s="57">
        <v>-3838</v>
      </c>
      <c r="AM286" s="57">
        <v>-3591</v>
      </c>
      <c r="AN286" s="57">
        <v>-5334</v>
      </c>
      <c r="AO286" s="57">
        <v>-4853</v>
      </c>
      <c r="AP286" s="57">
        <v>-4732</v>
      </c>
      <c r="AQ286" s="59">
        <v>-4363</v>
      </c>
    </row>
    <row r="287" spans="1:43" ht="17.649999999999999" thickBot="1" x14ac:dyDescent="0.5">
      <c r="A287" s="2" t="s">
        <v>12</v>
      </c>
      <c r="C287" s="56" t="s">
        <v>165</v>
      </c>
      <c r="D287" s="73">
        <v>-12.13</v>
      </c>
      <c r="E287" s="73">
        <v>-11.98</v>
      </c>
      <c r="F287" s="73">
        <v>-9.6999999999999993</v>
      </c>
      <c r="G287" s="73">
        <v>-9.4499999999999993</v>
      </c>
      <c r="H287" s="73">
        <v>-9.74</v>
      </c>
      <c r="I287" s="73">
        <v>-9.99</v>
      </c>
      <c r="J287" s="73">
        <v>-10.029999999999999</v>
      </c>
      <c r="K287" s="73">
        <v>-9.59</v>
      </c>
      <c r="L287" s="73">
        <v>-10.09</v>
      </c>
      <c r="M287" s="73">
        <v>-10.68</v>
      </c>
      <c r="N287" s="73">
        <v>-10.029999999999999</v>
      </c>
      <c r="O287" s="73">
        <v>-9.52</v>
      </c>
      <c r="P287" s="73">
        <v>-8.6999999999999993</v>
      </c>
      <c r="Q287" s="73">
        <v>-7.48</v>
      </c>
      <c r="R287" s="73">
        <v>-9.26</v>
      </c>
      <c r="S287" s="73">
        <v>-9.41</v>
      </c>
      <c r="T287" s="73">
        <v>-10.32</v>
      </c>
      <c r="U287" s="73">
        <v>-9.51</v>
      </c>
      <c r="V287" s="73">
        <v>-12.74</v>
      </c>
      <c r="W287" s="73">
        <v>-13.64</v>
      </c>
      <c r="X287" s="73">
        <v>-14.79</v>
      </c>
      <c r="Y287" s="73">
        <v>-14.62</v>
      </c>
      <c r="Z287" s="73">
        <v>-13.02</v>
      </c>
      <c r="AA287" s="73">
        <v>-11.73</v>
      </c>
      <c r="AB287" s="73">
        <v>-12.08</v>
      </c>
      <c r="AC287" s="73">
        <v>-11.53</v>
      </c>
      <c r="AD287" s="73">
        <v>-3.7</v>
      </c>
      <c r="AE287" s="73">
        <v>-2.64</v>
      </c>
      <c r="AF287" s="73">
        <v>-19.72</v>
      </c>
      <c r="AG287" s="73">
        <v>-17.21</v>
      </c>
      <c r="AH287" s="73">
        <v>-16.25</v>
      </c>
      <c r="AI287" s="73">
        <v>-15.73</v>
      </c>
      <c r="AJ287" s="73">
        <v>-17.55</v>
      </c>
      <c r="AK287" s="73">
        <v>-15.35</v>
      </c>
      <c r="AL287" s="73">
        <v>-17.809999999999999</v>
      </c>
      <c r="AM287" s="73">
        <v>-16.63</v>
      </c>
      <c r="AN287" s="73">
        <v>-24.61</v>
      </c>
      <c r="AO287" s="73">
        <v>-22.21</v>
      </c>
      <c r="AP287" s="73">
        <v>-21.6</v>
      </c>
      <c r="AQ287" s="74">
        <v>-19.88</v>
      </c>
    </row>
    <row r="288" spans="1:43" ht="17.25" x14ac:dyDescent="0.45">
      <c r="A288" s="2" t="s">
        <v>12</v>
      </c>
      <c r="C288" s="30" t="s">
        <v>173</v>
      </c>
      <c r="D288">
        <f>E288/(1+0.21)</f>
        <v>57.851239669421489</v>
      </c>
      <c r="E288" s="44">
        <v>70</v>
      </c>
      <c r="F288" s="44">
        <v>85.1</v>
      </c>
      <c r="G288" s="44">
        <v>177.4</v>
      </c>
      <c r="H288" s="44">
        <v>123.4</v>
      </c>
      <c r="I288" s="44">
        <v>107.1</v>
      </c>
      <c r="J288" s="44">
        <v>91.4</v>
      </c>
      <c r="K288" s="44">
        <v>183.8</v>
      </c>
      <c r="L288" s="44">
        <v>132.80000000000001</v>
      </c>
      <c r="M288" s="44">
        <v>110.7</v>
      </c>
      <c r="N288" s="44">
        <v>239.8</v>
      </c>
      <c r="O288" s="44">
        <v>91.8</v>
      </c>
      <c r="P288" s="44">
        <v>119.5</v>
      </c>
      <c r="Q288" s="44">
        <v>85.6</v>
      </c>
      <c r="R288" s="44">
        <v>277.2</v>
      </c>
      <c r="S288" s="44">
        <v>122.9</v>
      </c>
      <c r="T288" s="44">
        <v>139.6</v>
      </c>
      <c r="U288" s="44">
        <v>91.3</v>
      </c>
      <c r="V288" s="44">
        <v>302.8</v>
      </c>
      <c r="W288" s="44">
        <v>158.6</v>
      </c>
      <c r="X288" s="44">
        <v>169.2</v>
      </c>
      <c r="Y288" s="44">
        <v>138.69999999999999</v>
      </c>
      <c r="Z288" s="44">
        <v>319.39999999999998</v>
      </c>
      <c r="AA288" s="44">
        <v>252.5</v>
      </c>
      <c r="AB288" s="44">
        <v>282.2</v>
      </c>
      <c r="AC288" s="44">
        <v>267.39999999999998</v>
      </c>
      <c r="AD288" s="44">
        <v>469.4</v>
      </c>
      <c r="AE288" s="44">
        <v>292.39999999999998</v>
      </c>
      <c r="AF288" s="44">
        <v>345.4</v>
      </c>
      <c r="AG288" s="44">
        <v>248.6</v>
      </c>
      <c r="AH288" s="44">
        <v>678.6</v>
      </c>
      <c r="AI288" s="44">
        <v>410.7</v>
      </c>
      <c r="AJ288" s="44">
        <v>400.8</v>
      </c>
      <c r="AK288" s="44">
        <v>506.1</v>
      </c>
      <c r="AL288" s="44">
        <v>803.2</v>
      </c>
      <c r="AM288" s="44">
        <v>415.8</v>
      </c>
      <c r="AN288" s="44">
        <v>411.8</v>
      </c>
      <c r="AO288" s="44">
        <v>717</v>
      </c>
      <c r="AP288" s="44">
        <v>964.6</v>
      </c>
      <c r="AQ288" s="44">
        <v>500.5</v>
      </c>
    </row>
    <row r="289" spans="1:43" ht="15" x14ac:dyDescent="0.45">
      <c r="A289" s="2" t="s">
        <v>12</v>
      </c>
      <c r="C289" s="30" t="s">
        <v>170</v>
      </c>
      <c r="D289" s="47" cm="1">
        <f t="array" ref="D289">_xlfn.XLOOKUP("WORKING CAPITAL"&amp;D$294,$C:$C&amp;$A:$A,D:D)/_xlfn.XLOOKUP("Total Assets"&amp;D$294,$C:$C&amp;$A:$A,D:D)</f>
        <v>1.6833166833166834E-2</v>
      </c>
      <c r="E289" s="48">
        <v>1.6041516801973073E-2</v>
      </c>
      <c r="F289" s="48">
        <v>3.3221351250466595E-2</v>
      </c>
      <c r="G289" s="48">
        <v>2.7678401522359654E-2</v>
      </c>
      <c r="H289" s="48">
        <v>2.4379066996608927E-3</v>
      </c>
      <c r="I289" s="48">
        <v>-7.7382619247643057E-3</v>
      </c>
      <c r="J289" s="48">
        <v>8.9511595221363326E-3</v>
      </c>
      <c r="K289" s="48">
        <v>-1.6535714285714286E-2</v>
      </c>
      <c r="L289" s="48">
        <v>-1.702349869451697E-2</v>
      </c>
      <c r="M289" s="48">
        <v>-2.5592055003819711E-2</v>
      </c>
      <c r="N289" s="48">
        <v>1.9824980111376293E-2</v>
      </c>
      <c r="O289" s="48">
        <v>2.9836065573770491E-2</v>
      </c>
      <c r="P289" s="48">
        <v>3.6163648558014759E-2</v>
      </c>
      <c r="Q289" s="48">
        <v>4.9038938492063491E-2</v>
      </c>
      <c r="R289" s="48">
        <v>4.9066600948801671E-2</v>
      </c>
      <c r="S289" s="48">
        <v>4.1042506981073534E-2</v>
      </c>
      <c r="T289" s="48">
        <v>2.6025468348230687E-2</v>
      </c>
      <c r="U289" s="48">
        <v>5.5391551714883795E-2</v>
      </c>
      <c r="V289" s="48">
        <v>3.2026041666666664E-2</v>
      </c>
      <c r="W289" s="48">
        <v>2.1784708459372065E-2</v>
      </c>
      <c r="X289" s="48">
        <v>1.0007639419404125E-2</v>
      </c>
      <c r="Y289" s="48">
        <v>3.3085376973652637E-2</v>
      </c>
      <c r="Z289" s="48">
        <v>4.2072655589974653E-2</v>
      </c>
      <c r="AA289" s="48">
        <v>4.9644739857895942E-2</v>
      </c>
      <c r="AB289" s="48">
        <v>4.4297165375486995E-2</v>
      </c>
      <c r="AC289" s="48">
        <v>4.7184108130247801E-2</v>
      </c>
      <c r="AD289" s="48">
        <v>0.14084912104108999</v>
      </c>
      <c r="AE289" s="48">
        <v>0.12925397533065835</v>
      </c>
      <c r="AF289" s="48">
        <v>2.8052181736392262E-2</v>
      </c>
      <c r="AG289" s="48">
        <v>3.1856725823641165E-2</v>
      </c>
      <c r="AH289" s="48">
        <v>3.1007751937984496E-2</v>
      </c>
      <c r="AI289" s="48">
        <v>3.4653977449053484E-2</v>
      </c>
      <c r="AJ289" s="48">
        <v>2.4678033265550865E-2</v>
      </c>
      <c r="AK289" s="48">
        <v>3.7299862509424755E-2</v>
      </c>
      <c r="AL289" s="48">
        <v>2.3121493608019867E-2</v>
      </c>
      <c r="AM289" s="48">
        <v>2.7516728065558979E-2</v>
      </c>
      <c r="AN289" s="48">
        <v>2.0361903285802851E-2</v>
      </c>
      <c r="AO289" s="48">
        <v>3.0225006559958016E-2</v>
      </c>
      <c r="AP289" s="48">
        <v>2.7044184865413917E-2</v>
      </c>
      <c r="AQ289" s="48">
        <v>3.6388728752860609E-2</v>
      </c>
    </row>
    <row r="290" spans="1:43" ht="15" x14ac:dyDescent="0.45">
      <c r="A290" s="2" t="s">
        <v>12</v>
      </c>
      <c r="C290" s="30" t="s">
        <v>171</v>
      </c>
      <c r="D290" s="47" cm="1">
        <f t="array" ref="D290">_xlfn.XLOOKUP("Retained Earnings"&amp;D$294,$C:$C&amp;$A:$A,D:D)/_xlfn.XLOOKUP("Total Assets"&amp;D$294,$C:$C&amp;$A:$A,D:D)</f>
        <v>6.7532467532467527E-2</v>
      </c>
      <c r="E290" s="48">
        <v>6.5358133799198442E-2</v>
      </c>
      <c r="F290" s="48">
        <v>6.6330720418066438E-2</v>
      </c>
      <c r="G290" s="48">
        <v>7.4062797335870595E-2</v>
      </c>
      <c r="H290" s="48">
        <v>7.0983411236366964E-2</v>
      </c>
      <c r="I290" s="48">
        <v>7.032577242602446E-2</v>
      </c>
      <c r="J290" s="48">
        <v>7.3366127898805339E-2</v>
      </c>
      <c r="K290" s="48">
        <v>7.9446428571428571E-2</v>
      </c>
      <c r="L290" s="48">
        <v>7.9756309834638814E-2</v>
      </c>
      <c r="M290" s="48">
        <v>7.6546982429335372E-2</v>
      </c>
      <c r="N290" s="48">
        <v>7.9793158313444704E-2</v>
      </c>
      <c r="O290" s="48">
        <v>8.2903981264637008E-2</v>
      </c>
      <c r="P290" s="48">
        <v>8.1958417169684772E-2</v>
      </c>
      <c r="Q290" s="48">
        <v>8.8479662698412703E-2</v>
      </c>
      <c r="R290" s="48">
        <v>9.0320990696814735E-2</v>
      </c>
      <c r="S290" s="48">
        <v>9.4197952218430039E-2</v>
      </c>
      <c r="T290" s="48">
        <v>9.544508387412759E-2</v>
      </c>
      <c r="U290" s="48">
        <v>9.7149911437926034E-2</v>
      </c>
      <c r="V290" s="48">
        <v>9.5781249999999998E-2</v>
      </c>
      <c r="W290" s="48">
        <v>9.8258057786586001E-2</v>
      </c>
      <c r="X290" s="48">
        <v>9.6816908581614458E-2</v>
      </c>
      <c r="Y290" s="48">
        <v>0.10370974708451312</v>
      </c>
      <c r="Z290" s="48">
        <v>0.10457148221158359</v>
      </c>
      <c r="AA290" s="48">
        <v>0.106211322484529</v>
      </c>
      <c r="AB290" s="48">
        <v>0.10622005284134163</v>
      </c>
      <c r="AC290" s="48">
        <v>0.10890845791521606</v>
      </c>
      <c r="AD290" s="48">
        <v>9.8824459862673908E-2</v>
      </c>
      <c r="AE290" s="48">
        <v>0.1067766384306732</v>
      </c>
      <c r="AF290" s="48">
        <v>8.6429749587644322E-2</v>
      </c>
      <c r="AG290" s="48">
        <v>7.4440480051897503E-2</v>
      </c>
      <c r="AH290" s="48">
        <v>8.4746186546636654E-2</v>
      </c>
      <c r="AI290" s="48">
        <v>9.1445122581979926E-2</v>
      </c>
      <c r="AJ290" s="48">
        <v>9.286198446217217E-2</v>
      </c>
      <c r="AK290" s="48">
        <v>8.7151283984565578E-2</v>
      </c>
      <c r="AL290" s="48">
        <v>7.4404488181734577E-2</v>
      </c>
      <c r="AM290" s="48">
        <v>7.9054206450642803E-2</v>
      </c>
      <c r="AN290" s="48">
        <v>7.8522163670179793E-2</v>
      </c>
      <c r="AO290" s="48">
        <v>7.4275124639202314E-2</v>
      </c>
      <c r="AP290" s="48">
        <v>7.4292153377348902E-2</v>
      </c>
      <c r="AQ290" s="48">
        <v>8.4918680013276737E-2</v>
      </c>
    </row>
    <row r="291" spans="1:43" ht="15" x14ac:dyDescent="0.45">
      <c r="A291" s="2" t="s">
        <v>12</v>
      </c>
      <c r="C291" s="30" t="s">
        <v>172</v>
      </c>
      <c r="D291" s="47" cm="1">
        <f t="array" ref="D291">_xlfn.XLOOKUP("ebit"&amp;D$294,$C:$C&amp;$A:$A,D:D)/_xlfn.XLOOKUP("Total Assets"&amp;D$294,$C:$C&amp;$A:$A,D:D)</f>
        <v>5.779344622319829E-3</v>
      </c>
      <c r="E291" s="48">
        <v>7.1935052923646076E-3</v>
      </c>
      <c r="F291" s="48">
        <v>7.9413960432997387E-3</v>
      </c>
      <c r="G291" s="48">
        <v>1.6879162702188394E-2</v>
      </c>
      <c r="H291" s="48">
        <v>1.130968747135918E-2</v>
      </c>
      <c r="I291" s="48">
        <v>9.9971996639596755E-3</v>
      </c>
      <c r="J291" s="48">
        <v>8.0288123682361219E-3</v>
      </c>
      <c r="K291" s="48">
        <v>1.6410714285714285E-2</v>
      </c>
      <c r="L291" s="48">
        <v>1.1557876414273282E-2</v>
      </c>
      <c r="M291" s="48">
        <v>9.396485867074103E-3</v>
      </c>
      <c r="N291" s="48">
        <v>1.907716785998409E-2</v>
      </c>
      <c r="O291" s="48">
        <v>7.166276346604215E-3</v>
      </c>
      <c r="P291" s="48">
        <v>8.0147551978537891E-3</v>
      </c>
      <c r="Q291" s="48">
        <v>5.3075396825396819E-3</v>
      </c>
      <c r="R291" s="48">
        <v>1.707843016450003E-2</v>
      </c>
      <c r="S291" s="48">
        <v>7.6264349984486507E-3</v>
      </c>
      <c r="T291" s="48">
        <v>8.5465899351046884E-3</v>
      </c>
      <c r="U291" s="48">
        <v>4.9004347592721802E-3</v>
      </c>
      <c r="V291" s="48">
        <v>1.5770833333333335E-2</v>
      </c>
      <c r="W291" s="48">
        <v>8.2716178157922187E-3</v>
      </c>
      <c r="X291" s="48">
        <v>8.6172650878533225E-3</v>
      </c>
      <c r="Y291" s="48">
        <v>6.6564284685895281E-3</v>
      </c>
      <c r="Z291" s="48">
        <v>1.4991082324227916E-2</v>
      </c>
      <c r="AA291" s="48">
        <v>1.1574604629841853E-2</v>
      </c>
      <c r="AB291" s="48">
        <v>1.2637141193856075E-2</v>
      </c>
      <c r="AC291" s="48">
        <v>1.0952283432316199E-2</v>
      </c>
      <c r="AD291" s="48">
        <v>1.6874573102778876E-2</v>
      </c>
      <c r="AE291" s="48">
        <v>1.0863426957943231E-2</v>
      </c>
      <c r="AF291" s="48">
        <v>1.0358374568900885E-2</v>
      </c>
      <c r="AG291" s="48">
        <v>5.7596960289143222E-3</v>
      </c>
      <c r="AH291" s="48">
        <v>1.6969242310577646E-2</v>
      </c>
      <c r="AI291" s="48">
        <v>1.0621185476362883E-2</v>
      </c>
      <c r="AJ291" s="48">
        <v>1.0448928515563899E-2</v>
      </c>
      <c r="AK291" s="48">
        <v>1.1223222601676498E-2</v>
      </c>
      <c r="AL291" s="48">
        <v>1.477421134921365E-2</v>
      </c>
      <c r="AM291" s="48">
        <v>7.8152018645214656E-3</v>
      </c>
      <c r="AN291" s="48">
        <v>7.9781463112213267E-3</v>
      </c>
      <c r="AO291" s="48">
        <v>1.1758724744161637E-2</v>
      </c>
      <c r="AP291" s="48">
        <v>1.5309167089893347E-2</v>
      </c>
      <c r="AQ291" s="48">
        <v>8.7434271439302616E-3</v>
      </c>
    </row>
    <row r="292" spans="1:43" ht="15" x14ac:dyDescent="0.45">
      <c r="A292" s="2" t="s">
        <v>12</v>
      </c>
      <c r="C292" s="30" t="s">
        <v>174</v>
      </c>
      <c r="D292" s="47" cm="1">
        <f t="array" ref="D292">_xlfn.XLOOKUP("Shareholders' Equity"&amp;D$294,$C:$C&amp;$A:$A,D:D)/_xlfn.XLOOKUP("Total Liabilities"&amp;D$294,$C:$C&amp;$A:$A,D:D)</f>
        <v>0.4929157345264728</v>
      </c>
      <c r="E292" s="48">
        <v>0.49454768852710795</v>
      </c>
      <c r="F292" s="48">
        <v>0.52990720913633116</v>
      </c>
      <c r="G292" s="48">
        <v>0.54505365280023521</v>
      </c>
      <c r="H292" s="48">
        <v>0.51066186651896983</v>
      </c>
      <c r="I292" s="48">
        <v>0.51728045325779037</v>
      </c>
      <c r="J292" s="48">
        <v>0.47302367706042181</v>
      </c>
      <c r="K292" s="48">
        <v>0.50154176163024533</v>
      </c>
      <c r="L292" s="48">
        <v>0.46668368649476638</v>
      </c>
      <c r="M292" s="48">
        <v>0.46280889109648576</v>
      </c>
      <c r="N292" s="48">
        <v>0.4515011547344111</v>
      </c>
      <c r="O292" s="48">
        <v>0.48298217179902753</v>
      </c>
      <c r="P292" s="48">
        <v>0.4052780395852969</v>
      </c>
      <c r="Q292" s="48">
        <v>0.39721043056397815</v>
      </c>
      <c r="R292" s="48">
        <v>0.38516685158316977</v>
      </c>
      <c r="S292" s="48">
        <v>0.40106068509824377</v>
      </c>
      <c r="T292" s="48">
        <v>0.38847330839850391</v>
      </c>
      <c r="U292" s="48">
        <v>0.36261244789000219</v>
      </c>
      <c r="V292" s="48">
        <v>0.34715498491545638</v>
      </c>
      <c r="W292" s="48">
        <v>0.34441172346094517</v>
      </c>
      <c r="X292" s="48">
        <v>0.36174491989735763</v>
      </c>
      <c r="Y292" s="48">
        <v>0.3215780794113916</v>
      </c>
      <c r="Z292" s="48">
        <v>0.35093837179812326</v>
      </c>
      <c r="AA292" s="48">
        <v>0.36369319247358878</v>
      </c>
      <c r="AB292" s="48">
        <v>0.38716690477669419</v>
      </c>
      <c r="AC292" s="48">
        <v>0.38446271618939609</v>
      </c>
      <c r="AD292" s="48">
        <v>0.4292246827313364</v>
      </c>
      <c r="AE292" s="48">
        <v>0.45917814160251547</v>
      </c>
      <c r="AF292" s="48">
        <v>0.34537018357877747</v>
      </c>
      <c r="AG292" s="48">
        <v>0.26505070637200306</v>
      </c>
      <c r="AH292" s="48">
        <v>0.2846863053744097</v>
      </c>
      <c r="AI292" s="48">
        <v>0.28725989546922337</v>
      </c>
      <c r="AJ292" s="48">
        <v>0.31507131102578168</v>
      </c>
      <c r="AK292" s="48">
        <v>0.27977068906799862</v>
      </c>
      <c r="AL292" s="48">
        <v>0.23767785998861696</v>
      </c>
      <c r="AM292" s="48">
        <v>0.24617042207335926</v>
      </c>
      <c r="AN292" s="48">
        <v>0.26506703267076787</v>
      </c>
      <c r="AO292" s="48">
        <v>0.22856221792392006</v>
      </c>
      <c r="AP292" s="48">
        <v>0.22562636165577343</v>
      </c>
      <c r="AQ292" s="48">
        <v>0.27113450136566519</v>
      </c>
    </row>
    <row r="293" spans="1:43" ht="15" x14ac:dyDescent="0.45">
      <c r="A293" s="2" t="s">
        <v>12</v>
      </c>
      <c r="C293" s="30" t="s">
        <v>175</v>
      </c>
      <c r="D293" s="49">
        <f>(D289*$B$63)+(D290*$B$64)+(D291*$B$65)+(D292*$B$66)</f>
        <v>0.88698013569620415</v>
      </c>
      <c r="E293" s="50">
        <v>0.88591529492448384</v>
      </c>
      <c r="F293" s="50">
        <v>1.0439389637700796</v>
      </c>
      <c r="G293" s="50">
        <v>1.1087493421005705</v>
      </c>
      <c r="H293" s="50">
        <v>0.85959464823278386</v>
      </c>
      <c r="I293" s="50">
        <v>0.78882467754487484</v>
      </c>
      <c r="J293" s="50">
        <v>0.84852166344330937</v>
      </c>
      <c r="K293" s="50">
        <v>0.78741992114032899</v>
      </c>
      <c r="L293" s="50">
        <v>0.71601821894831241</v>
      </c>
      <c r="M293" s="50">
        <v>0.63075300257262412</v>
      </c>
      <c r="N293" s="50">
        <v>0.99245234612268307</v>
      </c>
      <c r="O293" s="50">
        <v>1.0212802265248102</v>
      </c>
      <c r="P293" s="50">
        <v>0.98381907100788846</v>
      </c>
      <c r="Q293" s="50">
        <v>1.0628767556636056</v>
      </c>
      <c r="R293" s="50">
        <v>1.1355155767635234</v>
      </c>
      <c r="S293" s="50">
        <v>1.0486875325706553</v>
      </c>
      <c r="T293" s="50">
        <v>0.94720810397638189</v>
      </c>
      <c r="U293" s="50">
        <v>1.0937512824040878</v>
      </c>
      <c r="V293" s="50">
        <v>0.99283044249456243</v>
      </c>
      <c r="W293" s="50">
        <v>0.88044653723386723</v>
      </c>
      <c r="X293" s="50">
        <v>0.81901342384995401</v>
      </c>
      <c r="Y293" s="50">
        <v>0.93752203113355703</v>
      </c>
      <c r="Z293" s="50">
        <v>1.0861250162868372</v>
      </c>
      <c r="AA293" s="50">
        <v>1.1315775999771673</v>
      </c>
      <c r="AB293" s="50">
        <v>1.1283136159642102</v>
      </c>
      <c r="AC293" s="50">
        <v>1.1418545188020606</v>
      </c>
      <c r="AD293" s="50">
        <v>1.8102210213004444</v>
      </c>
      <c r="AE293" s="50">
        <v>1.7511371972931331</v>
      </c>
      <c r="AF293" s="50">
        <v>0.89803026570718414</v>
      </c>
      <c r="AG293" s="50">
        <v>0.76866448537717935</v>
      </c>
      <c r="AH293" s="50">
        <v>0.89263734982542575</v>
      </c>
      <c r="AI293" s="50">
        <v>0.89843844832688857</v>
      </c>
      <c r="AJ293" s="50">
        <v>0.86565964377035498</v>
      </c>
      <c r="AK293" s="50">
        <v>0.89797956325617467</v>
      </c>
      <c r="AL293" s="50">
        <v>0.7430800827958286</v>
      </c>
      <c r="AM293" s="50">
        <v>0.74922354884577391</v>
      </c>
      <c r="AN293" s="50">
        <v>0.72148986663536641</v>
      </c>
      <c r="AO293" s="50">
        <v>0.75942190845800639</v>
      </c>
      <c r="AP293" s="50">
        <v>0.75938755530991808</v>
      </c>
      <c r="AQ293" s="50">
        <v>0.85899201430320749</v>
      </c>
    </row>
    <row r="294" spans="1:43" x14ac:dyDescent="0.45">
      <c r="A294" s="2" t="s">
        <v>12</v>
      </c>
      <c r="B294" s="2" t="s">
        <v>12</v>
      </c>
      <c r="C294" s="2" t="s">
        <v>12</v>
      </c>
      <c r="D294" s="2" t="s">
        <v>12</v>
      </c>
      <c r="E294" s="2" t="s">
        <v>12</v>
      </c>
      <c r="F294" s="2" t="s">
        <v>12</v>
      </c>
      <c r="G294" s="2" t="s">
        <v>12</v>
      </c>
      <c r="H294" s="2" t="s">
        <v>12</v>
      </c>
      <c r="I294" s="2" t="s">
        <v>12</v>
      </c>
      <c r="J294" s="2" t="s">
        <v>12</v>
      </c>
      <c r="K294" s="2" t="s">
        <v>12</v>
      </c>
      <c r="L294" s="2" t="s">
        <v>12</v>
      </c>
      <c r="M294" s="2" t="s">
        <v>12</v>
      </c>
      <c r="N294" s="2" t="s">
        <v>12</v>
      </c>
      <c r="O294" s="2" t="s">
        <v>12</v>
      </c>
      <c r="P294" s="2" t="s">
        <v>12</v>
      </c>
      <c r="Q294" s="2" t="s">
        <v>12</v>
      </c>
      <c r="R294" s="2" t="s">
        <v>12</v>
      </c>
      <c r="S294" s="2" t="s">
        <v>12</v>
      </c>
      <c r="T294" s="2" t="s">
        <v>12</v>
      </c>
      <c r="U294" s="2" t="s">
        <v>12</v>
      </c>
      <c r="V294" s="2" t="s">
        <v>12</v>
      </c>
      <c r="W294" s="2" t="s">
        <v>12</v>
      </c>
      <c r="X294" s="2" t="s">
        <v>12</v>
      </c>
      <c r="Y294" s="2" t="s">
        <v>12</v>
      </c>
      <c r="Z294" s="2" t="s">
        <v>12</v>
      </c>
      <c r="AA294" s="2" t="s">
        <v>12</v>
      </c>
      <c r="AB294" s="2" t="s">
        <v>12</v>
      </c>
      <c r="AC294" s="2" t="s">
        <v>12</v>
      </c>
      <c r="AD294" s="2" t="s">
        <v>12</v>
      </c>
      <c r="AE294" s="2" t="s">
        <v>12</v>
      </c>
      <c r="AF294" s="2" t="s">
        <v>12</v>
      </c>
      <c r="AG294" s="2" t="s">
        <v>12</v>
      </c>
      <c r="AH294" s="2" t="s">
        <v>12</v>
      </c>
      <c r="AI294" s="2" t="s">
        <v>12</v>
      </c>
      <c r="AJ294" s="2" t="s">
        <v>12</v>
      </c>
      <c r="AK294" s="2" t="s">
        <v>12</v>
      </c>
      <c r="AL294" s="2" t="s">
        <v>12</v>
      </c>
      <c r="AM294" s="2" t="s">
        <v>12</v>
      </c>
      <c r="AN294" s="2" t="s">
        <v>12</v>
      </c>
      <c r="AO294" s="2" t="s">
        <v>12</v>
      </c>
      <c r="AP294" s="2" t="s">
        <v>12</v>
      </c>
      <c r="AQ294" s="2" t="s">
        <v>12</v>
      </c>
    </row>
    <row r="295" spans="1:43" ht="17.649999999999999" thickBot="1" x14ac:dyDescent="0.5">
      <c r="A295" t="s">
        <v>13</v>
      </c>
      <c r="C295" s="89" t="s">
        <v>95</v>
      </c>
      <c r="D295" s="90" t="s">
        <v>96</v>
      </c>
      <c r="E295" s="90" t="s">
        <v>97</v>
      </c>
      <c r="F295" s="90" t="s">
        <v>98</v>
      </c>
      <c r="G295" s="90" t="s">
        <v>99</v>
      </c>
      <c r="H295" s="90" t="s">
        <v>100</v>
      </c>
      <c r="I295" s="90" t="s">
        <v>101</v>
      </c>
      <c r="J295" s="90" t="s">
        <v>102</v>
      </c>
      <c r="K295" s="90" t="s">
        <v>103</v>
      </c>
      <c r="L295" s="90" t="s">
        <v>104</v>
      </c>
      <c r="M295" s="90" t="s">
        <v>105</v>
      </c>
      <c r="N295" s="90" t="s">
        <v>106</v>
      </c>
      <c r="O295" s="90" t="s">
        <v>107</v>
      </c>
      <c r="P295" s="90" t="s">
        <v>108</v>
      </c>
      <c r="Q295" s="90" t="s">
        <v>109</v>
      </c>
      <c r="R295" s="90" t="s">
        <v>110</v>
      </c>
      <c r="S295" s="90" t="s">
        <v>111</v>
      </c>
      <c r="T295" s="90" t="s">
        <v>112</v>
      </c>
      <c r="U295" s="90" t="s">
        <v>113</v>
      </c>
      <c r="V295" s="90" t="s">
        <v>114</v>
      </c>
      <c r="W295" s="90" t="s">
        <v>115</v>
      </c>
      <c r="X295" s="90" t="s">
        <v>116</v>
      </c>
      <c r="Y295" s="90" t="s">
        <v>117</v>
      </c>
      <c r="Z295" s="90" t="s">
        <v>118</v>
      </c>
      <c r="AA295" s="90" t="s">
        <v>119</v>
      </c>
      <c r="AB295" s="90" t="s">
        <v>120</v>
      </c>
      <c r="AC295" s="90" t="s">
        <v>121</v>
      </c>
      <c r="AD295" s="90" t="s">
        <v>122</v>
      </c>
      <c r="AE295" s="90" t="s">
        <v>123</v>
      </c>
      <c r="AF295" s="90" t="s">
        <v>124</v>
      </c>
      <c r="AG295" s="90" t="s">
        <v>125</v>
      </c>
      <c r="AH295" s="90" t="s">
        <v>126</v>
      </c>
      <c r="AI295" s="90" t="s">
        <v>127</v>
      </c>
      <c r="AJ295" s="90" t="s">
        <v>128</v>
      </c>
      <c r="AK295" s="90" t="s">
        <v>129</v>
      </c>
      <c r="AL295" s="90" t="s">
        <v>130</v>
      </c>
      <c r="AM295" s="90" t="s">
        <v>131</v>
      </c>
      <c r="AN295" s="90" t="s">
        <v>132</v>
      </c>
      <c r="AO295" s="90" t="s">
        <v>133</v>
      </c>
      <c r="AP295" s="90" t="s">
        <v>134</v>
      </c>
      <c r="AQ295" s="91" t="s">
        <v>135</v>
      </c>
    </row>
    <row r="296" spans="1:43" ht="17.649999999999999" thickBot="1" x14ac:dyDescent="0.5">
      <c r="A296" t="s">
        <v>13</v>
      </c>
      <c r="C296" s="89" t="s">
        <v>136</v>
      </c>
      <c r="D296" s="92">
        <v>41912</v>
      </c>
      <c r="E296" s="92">
        <v>42004</v>
      </c>
      <c r="F296" s="92">
        <v>42094</v>
      </c>
      <c r="G296" s="92">
        <v>42185</v>
      </c>
      <c r="H296" s="92">
        <v>42277</v>
      </c>
      <c r="I296" s="92">
        <v>42369</v>
      </c>
      <c r="J296" s="92">
        <v>42460</v>
      </c>
      <c r="K296" s="92">
        <v>42551</v>
      </c>
      <c r="L296" s="92">
        <v>42643</v>
      </c>
      <c r="M296" s="92">
        <v>42735</v>
      </c>
      <c r="N296" s="92">
        <v>42825</v>
      </c>
      <c r="O296" s="92">
        <v>42916</v>
      </c>
      <c r="P296" s="92">
        <v>43008</v>
      </c>
      <c r="Q296" s="92">
        <v>43100</v>
      </c>
      <c r="R296" s="92">
        <v>43190</v>
      </c>
      <c r="S296" s="92">
        <v>43281</v>
      </c>
      <c r="T296" s="92">
        <v>43373</v>
      </c>
      <c r="U296" s="92">
        <v>43465</v>
      </c>
      <c r="V296" s="92">
        <v>43555</v>
      </c>
      <c r="W296" s="92">
        <v>43646</v>
      </c>
      <c r="X296" s="92">
        <v>43738</v>
      </c>
      <c r="Y296" s="92">
        <v>43830</v>
      </c>
      <c r="Z296" s="92">
        <v>43921</v>
      </c>
      <c r="AA296" s="92">
        <v>44012</v>
      </c>
      <c r="AB296" s="92">
        <v>44104</v>
      </c>
      <c r="AC296" s="92">
        <v>44196</v>
      </c>
      <c r="AD296" s="92">
        <v>44286</v>
      </c>
      <c r="AE296" s="92">
        <v>44377</v>
      </c>
      <c r="AF296" s="92">
        <v>44469</v>
      </c>
      <c r="AG296" s="92">
        <v>44561</v>
      </c>
      <c r="AH296" s="92">
        <v>44651</v>
      </c>
      <c r="AI296" s="92">
        <v>44742</v>
      </c>
      <c r="AJ296" s="92">
        <v>44834</v>
      </c>
      <c r="AK296" s="92">
        <v>44926</v>
      </c>
      <c r="AL296" s="92">
        <v>45016</v>
      </c>
      <c r="AM296" s="92">
        <v>45107</v>
      </c>
      <c r="AN296" s="92">
        <v>45199</v>
      </c>
      <c r="AO296" s="92">
        <v>45291</v>
      </c>
      <c r="AP296" s="92">
        <v>45382</v>
      </c>
      <c r="AQ296" s="93">
        <v>45473</v>
      </c>
    </row>
    <row r="297" spans="1:43" ht="17.649999999999999" thickBot="1" x14ac:dyDescent="0.5">
      <c r="A297" t="s">
        <v>13</v>
      </c>
      <c r="C297" s="60" t="s">
        <v>181</v>
      </c>
      <c r="D297" s="43">
        <v>368070</v>
      </c>
      <c r="E297" s="43">
        <v>365425</v>
      </c>
      <c r="F297" s="43">
        <v>366275</v>
      </c>
      <c r="G297" s="43">
        <v>351353</v>
      </c>
      <c r="H297" s="43">
        <v>351578</v>
      </c>
      <c r="I297" s="43">
        <v>351402</v>
      </c>
      <c r="J297" s="43">
        <v>371981</v>
      </c>
      <c r="K297" s="43">
        <v>387508</v>
      </c>
      <c r="L297" s="43">
        <v>390442</v>
      </c>
      <c r="M297" s="43">
        <v>289563</v>
      </c>
      <c r="N297" s="43">
        <v>355528</v>
      </c>
      <c r="O297" s="43">
        <v>364084</v>
      </c>
      <c r="P297" s="43">
        <v>308894</v>
      </c>
      <c r="Q297" s="43">
        <v>308931</v>
      </c>
      <c r="R297" s="43">
        <v>304138</v>
      </c>
      <c r="S297" s="43">
        <v>305769</v>
      </c>
      <c r="T297" s="43">
        <v>304278</v>
      </c>
      <c r="U297" s="43">
        <v>298265</v>
      </c>
      <c r="V297" s="43">
        <v>307919</v>
      </c>
      <c r="W297" s="43">
        <v>318163</v>
      </c>
      <c r="X297" s="43">
        <v>325504</v>
      </c>
      <c r="Y297" s="43">
        <v>327820</v>
      </c>
      <c r="Z297" s="43">
        <v>326172</v>
      </c>
      <c r="AA297" s="43">
        <v>339509</v>
      </c>
      <c r="AB297" s="43">
        <v>353283</v>
      </c>
      <c r="AC297" s="43">
        <v>354809</v>
      </c>
      <c r="AD297" s="43">
        <v>332438</v>
      </c>
      <c r="AE297" s="43">
        <v>340192</v>
      </c>
      <c r="AF297" s="43">
        <v>340559</v>
      </c>
      <c r="AG297" s="43">
        <v>340274</v>
      </c>
      <c r="AH297" s="43">
        <v>319640</v>
      </c>
      <c r="AI297" s="43">
        <v>283323</v>
      </c>
      <c r="AJ297" s="43">
        <v>269931</v>
      </c>
      <c r="AK297" s="43">
        <v>276780</v>
      </c>
      <c r="AL297" s="43">
        <v>283854</v>
      </c>
      <c r="AM297" s="43">
        <v>283857</v>
      </c>
      <c r="AN297" s="43">
        <v>270982</v>
      </c>
      <c r="AO297" s="43">
        <v>280430</v>
      </c>
      <c r="AP297" s="43">
        <v>278409</v>
      </c>
      <c r="AQ297" s="45">
        <v>277736</v>
      </c>
    </row>
    <row r="298" spans="1:43" ht="17.649999999999999" thickBot="1" x14ac:dyDescent="0.5">
      <c r="A298" t="s">
        <v>13</v>
      </c>
      <c r="C298" s="60" t="s">
        <v>182</v>
      </c>
      <c r="D298" s="43">
        <v>15711</v>
      </c>
      <c r="E298" s="43">
        <v>15628</v>
      </c>
      <c r="F298" s="43">
        <v>15818</v>
      </c>
      <c r="G298" s="43">
        <v>15843</v>
      </c>
      <c r="H298" s="43">
        <v>15249</v>
      </c>
      <c r="I298" s="43">
        <v>14649</v>
      </c>
      <c r="J298" s="43">
        <v>14704</v>
      </c>
      <c r="K298" s="43">
        <v>14495</v>
      </c>
      <c r="L298" s="43">
        <v>14398</v>
      </c>
      <c r="M298" s="43">
        <v>11724</v>
      </c>
      <c r="N298" s="43">
        <v>14010</v>
      </c>
      <c r="O298" s="43">
        <v>14141</v>
      </c>
      <c r="P298" s="43">
        <v>12095</v>
      </c>
      <c r="Q298" s="43">
        <v>28672</v>
      </c>
      <c r="R298" s="43">
        <v>28244</v>
      </c>
      <c r="S298" s="43">
        <v>25070</v>
      </c>
      <c r="T298" s="43">
        <v>25096</v>
      </c>
      <c r="U298" s="43">
        <v>23922</v>
      </c>
      <c r="V298" s="43">
        <v>25134</v>
      </c>
      <c r="W298" s="43">
        <v>25171</v>
      </c>
      <c r="X298" s="43">
        <v>24845</v>
      </c>
      <c r="Y298" s="43">
        <v>24991</v>
      </c>
      <c r="Z298" s="43">
        <v>23893</v>
      </c>
      <c r="AA298" s="43">
        <v>24126</v>
      </c>
      <c r="AB298" s="43">
        <v>25029</v>
      </c>
      <c r="AC298" s="43">
        <v>26352</v>
      </c>
      <c r="AD298" s="43">
        <v>27950</v>
      </c>
      <c r="AE298" s="43">
        <v>28074</v>
      </c>
      <c r="AF298" s="43">
        <v>29366</v>
      </c>
      <c r="AG298" s="43">
        <v>30501</v>
      </c>
      <c r="AH298" s="43">
        <v>30064</v>
      </c>
      <c r="AI298" s="43">
        <v>29056</v>
      </c>
      <c r="AJ298" s="43">
        <v>27678</v>
      </c>
      <c r="AK298" s="43">
        <v>28183</v>
      </c>
      <c r="AL298" s="43">
        <v>28623</v>
      </c>
      <c r="AM298" s="43">
        <v>28147</v>
      </c>
      <c r="AN298" s="43">
        <v>27572</v>
      </c>
      <c r="AO298" s="43">
        <v>29010</v>
      </c>
      <c r="AP298" s="43">
        <v>27551</v>
      </c>
      <c r="AQ298" s="45">
        <v>27418</v>
      </c>
    </row>
    <row r="299" spans="1:43" ht="17.649999999999999" thickBot="1" x14ac:dyDescent="0.5">
      <c r="A299" t="s">
        <v>13</v>
      </c>
      <c r="C299" s="60" t="s">
        <v>191</v>
      </c>
      <c r="D299" s="43">
        <v>11756</v>
      </c>
      <c r="E299" s="43">
        <v>11618</v>
      </c>
      <c r="F299" s="43">
        <v>11606</v>
      </c>
      <c r="G299" s="43">
        <v>11575</v>
      </c>
      <c r="H299" s="43">
        <v>11549</v>
      </c>
      <c r="I299" s="43">
        <v>11258</v>
      </c>
      <c r="J299" s="43">
        <v>11257</v>
      </c>
      <c r="K299" s="43">
        <v>11240</v>
      </c>
      <c r="L299" s="43">
        <v>11177</v>
      </c>
      <c r="M299" s="43">
        <v>9511</v>
      </c>
      <c r="N299" s="43">
        <v>11115</v>
      </c>
      <c r="O299" s="43">
        <v>11072</v>
      </c>
      <c r="P299" s="43">
        <v>9585</v>
      </c>
      <c r="Q299" s="43">
        <v>9669</v>
      </c>
      <c r="R299" s="43">
        <v>9744</v>
      </c>
      <c r="S299" s="43">
        <v>9702</v>
      </c>
      <c r="T299" s="43">
        <v>9703</v>
      </c>
      <c r="U299" s="43">
        <v>9699</v>
      </c>
      <c r="V299" s="43">
        <v>9670</v>
      </c>
      <c r="W299" s="43">
        <v>9705</v>
      </c>
      <c r="X299" s="43">
        <v>9671</v>
      </c>
      <c r="Y299" s="43">
        <v>9680</v>
      </c>
      <c r="Z299" s="43">
        <v>9638</v>
      </c>
      <c r="AA299" s="43">
        <v>9639</v>
      </c>
      <c r="AB299" s="43">
        <v>9580</v>
      </c>
      <c r="AC299" s="43">
        <v>9493</v>
      </c>
      <c r="AD299" s="43">
        <v>9334</v>
      </c>
      <c r="AE299" s="43">
        <v>9256</v>
      </c>
      <c r="AF299" s="43">
        <v>9186</v>
      </c>
      <c r="AG299" s="43">
        <v>9111</v>
      </c>
      <c r="AH299" s="43">
        <v>9036</v>
      </c>
      <c r="AI299" s="43">
        <v>8876</v>
      </c>
      <c r="AJ299" s="43">
        <v>8783</v>
      </c>
      <c r="AK299" s="43">
        <v>8874</v>
      </c>
      <c r="AL299" s="43">
        <v>8863</v>
      </c>
      <c r="AM299" s="43">
        <v>8788</v>
      </c>
      <c r="AN299" s="43">
        <v>8725</v>
      </c>
      <c r="AO299" s="43">
        <v>8788</v>
      </c>
      <c r="AP299" s="43">
        <v>8800</v>
      </c>
      <c r="AQ299" s="45">
        <v>8691</v>
      </c>
    </row>
    <row r="300" spans="1:43" ht="17.649999999999999" thickBot="1" x14ac:dyDescent="0.5">
      <c r="A300" t="s">
        <v>13</v>
      </c>
      <c r="C300" s="60" t="s">
        <v>183</v>
      </c>
      <c r="D300" s="43">
        <v>30921</v>
      </c>
      <c r="E300" s="43">
        <v>25555</v>
      </c>
      <c r="F300" s="43">
        <v>30800</v>
      </c>
      <c r="G300" s="43">
        <v>31251</v>
      </c>
      <c r="H300" s="43">
        <v>30509</v>
      </c>
      <c r="I300" s="43">
        <v>24728</v>
      </c>
      <c r="J300" s="43">
        <v>27093</v>
      </c>
      <c r="K300" s="43">
        <v>24970</v>
      </c>
      <c r="L300" s="43">
        <v>27274</v>
      </c>
      <c r="M300" s="43">
        <v>21170</v>
      </c>
      <c r="N300" s="43">
        <v>25187</v>
      </c>
      <c r="O300" s="43">
        <v>22720</v>
      </c>
      <c r="P300" s="43">
        <v>24581</v>
      </c>
      <c r="Q300" s="43">
        <v>5693</v>
      </c>
      <c r="R300" s="43">
        <v>5967</v>
      </c>
      <c r="S300" s="43">
        <v>4967</v>
      </c>
      <c r="T300" s="43">
        <v>6324</v>
      </c>
      <c r="U300" s="43">
        <v>5117</v>
      </c>
      <c r="V300" s="43">
        <v>5788</v>
      </c>
      <c r="W300" s="43">
        <v>4122</v>
      </c>
      <c r="X300" s="43">
        <v>4840</v>
      </c>
      <c r="Y300" s="43">
        <v>5101</v>
      </c>
      <c r="Z300" s="43">
        <v>7304</v>
      </c>
      <c r="AA300" s="43">
        <v>6738</v>
      </c>
      <c r="AB300" s="43">
        <v>5233</v>
      </c>
      <c r="AC300" s="43">
        <v>5406</v>
      </c>
      <c r="AD300" s="43">
        <v>6349</v>
      </c>
      <c r="AE300" s="43">
        <v>5267</v>
      </c>
      <c r="AF300" s="43">
        <v>8325</v>
      </c>
      <c r="AG300" s="43">
        <v>8425</v>
      </c>
      <c r="AH300" s="43">
        <v>4486</v>
      </c>
      <c r="AI300" s="43">
        <v>4417</v>
      </c>
      <c r="AJ300" s="43">
        <v>6610</v>
      </c>
      <c r="AK300" s="43">
        <v>6393</v>
      </c>
      <c r="AL300" s="43">
        <v>6301</v>
      </c>
      <c r="AM300" s="43">
        <v>9618</v>
      </c>
      <c r="AN300" s="43">
        <v>9212</v>
      </c>
      <c r="AO300" s="43">
        <v>7899</v>
      </c>
      <c r="AP300" s="43">
        <v>7195</v>
      </c>
      <c r="AQ300" s="45">
        <v>6080</v>
      </c>
    </row>
    <row r="301" spans="1:43" ht="17.649999999999999" thickBot="1" x14ac:dyDescent="0.5">
      <c r="A301" t="s">
        <v>13</v>
      </c>
      <c r="C301" s="94" t="s">
        <v>184</v>
      </c>
      <c r="D301" s="95">
        <v>501520</v>
      </c>
      <c r="E301" s="95">
        <v>497759</v>
      </c>
      <c r="F301" s="95">
        <v>507895</v>
      </c>
      <c r="G301" s="95">
        <v>491272</v>
      </c>
      <c r="H301" s="95">
        <v>491877</v>
      </c>
      <c r="I301" s="95">
        <v>486881</v>
      </c>
      <c r="J301" s="95">
        <v>515640</v>
      </c>
      <c r="K301" s="95">
        <v>532561</v>
      </c>
      <c r="L301" s="95">
        <v>538767</v>
      </c>
      <c r="M301" s="95">
        <v>413528</v>
      </c>
      <c r="N301" s="95">
        <v>498693</v>
      </c>
      <c r="O301" s="95">
        <v>506162</v>
      </c>
      <c r="P301" s="95">
        <v>438351</v>
      </c>
      <c r="Q301" s="95">
        <v>436871</v>
      </c>
      <c r="R301" s="95">
        <v>433055</v>
      </c>
      <c r="S301" s="95">
        <v>430046</v>
      </c>
      <c r="T301" s="95">
        <v>431255</v>
      </c>
      <c r="U301" s="95">
        <v>427296</v>
      </c>
      <c r="V301" s="95">
        <v>442563</v>
      </c>
      <c r="W301" s="95">
        <v>452133</v>
      </c>
      <c r="X301" s="95">
        <v>462349</v>
      </c>
      <c r="Y301" s="95">
        <v>465569</v>
      </c>
      <c r="Z301" s="95">
        <v>471237</v>
      </c>
      <c r="AA301" s="95">
        <v>484639</v>
      </c>
      <c r="AB301" s="95">
        <v>497168</v>
      </c>
      <c r="AC301" s="95">
        <v>500241</v>
      </c>
      <c r="AD301" s="95">
        <v>477580</v>
      </c>
      <c r="AE301" s="95">
        <v>483235</v>
      </c>
      <c r="AF301" s="95">
        <v>487389</v>
      </c>
      <c r="AG301" s="95">
        <v>486558</v>
      </c>
      <c r="AH301" s="95">
        <v>461453</v>
      </c>
      <c r="AI301" s="95">
        <v>425134</v>
      </c>
      <c r="AJ301" s="95">
        <v>412890</v>
      </c>
      <c r="AK301" s="95">
        <v>421702</v>
      </c>
      <c r="AL301" s="95">
        <v>430792</v>
      </c>
      <c r="AM301" s="95">
        <v>440409</v>
      </c>
      <c r="AN301" s="95">
        <v>425472</v>
      </c>
      <c r="AO301" s="95">
        <v>435640</v>
      </c>
      <c r="AP301" s="95">
        <v>429667</v>
      </c>
      <c r="AQ301" s="96">
        <v>426387</v>
      </c>
    </row>
    <row r="302" spans="1:43" ht="17.649999999999999" thickBot="1" x14ac:dyDescent="0.5">
      <c r="A302" t="s">
        <v>13</v>
      </c>
      <c r="C302" s="60" t="s">
        <v>72</v>
      </c>
      <c r="D302" s="43">
        <v>8783</v>
      </c>
      <c r="E302" s="43">
        <v>10808</v>
      </c>
      <c r="F302" s="43">
        <v>8127</v>
      </c>
      <c r="G302" s="43">
        <v>8074</v>
      </c>
      <c r="H302" s="43">
        <v>10216</v>
      </c>
      <c r="I302" s="43">
        <v>12752</v>
      </c>
      <c r="J302" s="43">
        <v>13290</v>
      </c>
      <c r="K302" s="43">
        <v>17067</v>
      </c>
      <c r="L302" s="43">
        <v>15883</v>
      </c>
      <c r="M302" s="43">
        <v>12651</v>
      </c>
      <c r="N302" s="43">
        <v>17411</v>
      </c>
      <c r="O302" s="43">
        <v>17319</v>
      </c>
      <c r="P302" s="43">
        <v>13023</v>
      </c>
      <c r="Q302" s="43">
        <v>12701</v>
      </c>
      <c r="R302" s="43">
        <v>13927</v>
      </c>
      <c r="S302" s="43">
        <v>16312</v>
      </c>
      <c r="T302" s="43">
        <v>12490</v>
      </c>
      <c r="U302" s="43">
        <v>15821</v>
      </c>
      <c r="V302" s="43">
        <v>14506</v>
      </c>
      <c r="W302" s="43">
        <v>18435</v>
      </c>
      <c r="X302" s="43">
        <v>19452</v>
      </c>
      <c r="Y302" s="43">
        <v>16598</v>
      </c>
      <c r="Z302" s="43">
        <v>24094</v>
      </c>
      <c r="AA302" s="43">
        <v>24289</v>
      </c>
      <c r="AB302" s="43">
        <v>24405</v>
      </c>
      <c r="AC302" s="43">
        <v>19795</v>
      </c>
      <c r="AD302" s="43">
        <v>19635</v>
      </c>
      <c r="AE302" s="43">
        <v>25037</v>
      </c>
      <c r="AF302" s="43">
        <v>18956</v>
      </c>
      <c r="AG302" s="43">
        <v>20047</v>
      </c>
      <c r="AH302" s="43">
        <v>23488</v>
      </c>
      <c r="AI302" s="43">
        <v>20548</v>
      </c>
      <c r="AJ302" s="43">
        <v>22200</v>
      </c>
      <c r="AK302" s="43">
        <v>20195</v>
      </c>
      <c r="AL302" s="43">
        <v>18456</v>
      </c>
      <c r="AM302" s="43">
        <v>15417</v>
      </c>
      <c r="AN302" s="43">
        <v>14912</v>
      </c>
      <c r="AO302" s="43">
        <v>20639</v>
      </c>
      <c r="AP302" s="43">
        <v>19840</v>
      </c>
      <c r="AQ302" s="45">
        <v>20786</v>
      </c>
    </row>
    <row r="303" spans="1:43" ht="17.649999999999999" thickBot="1" x14ac:dyDescent="0.5">
      <c r="A303" t="s">
        <v>13</v>
      </c>
      <c r="C303" s="60" t="s">
        <v>141</v>
      </c>
      <c r="D303" s="43">
        <v>29696</v>
      </c>
      <c r="E303" s="43">
        <v>28944</v>
      </c>
      <c r="F303" s="43">
        <v>31003</v>
      </c>
      <c r="G303" s="43">
        <v>31386</v>
      </c>
      <c r="H303" s="43">
        <v>32433</v>
      </c>
      <c r="I303" s="43">
        <v>29283</v>
      </c>
      <c r="J303" s="43">
        <v>34560</v>
      </c>
      <c r="K303" s="43">
        <v>32221</v>
      </c>
      <c r="L303" s="43">
        <v>32641</v>
      </c>
      <c r="M303" s="43">
        <v>21266</v>
      </c>
      <c r="N303" s="43">
        <v>32193</v>
      </c>
      <c r="O303" s="43">
        <v>31711</v>
      </c>
      <c r="P303" s="43">
        <v>24250</v>
      </c>
      <c r="Q303" s="43">
        <v>24737</v>
      </c>
      <c r="R303" s="43">
        <v>25696</v>
      </c>
      <c r="S303" s="43">
        <v>25773</v>
      </c>
      <c r="T303" s="43">
        <v>26227</v>
      </c>
      <c r="U303" s="43">
        <v>25785</v>
      </c>
      <c r="V303" s="43">
        <v>26507</v>
      </c>
      <c r="W303" s="43">
        <v>26422</v>
      </c>
      <c r="X303" s="43">
        <v>26572</v>
      </c>
      <c r="Y303" s="43">
        <v>26205</v>
      </c>
      <c r="Z303" s="43">
        <v>26995</v>
      </c>
      <c r="AA303" s="43">
        <v>26212</v>
      </c>
      <c r="AB303" s="43">
        <v>26192</v>
      </c>
      <c r="AC303" s="43">
        <v>23359</v>
      </c>
      <c r="AD303" s="43">
        <v>24383</v>
      </c>
      <c r="AE303" s="43">
        <v>23574</v>
      </c>
      <c r="AF303" s="43">
        <v>23150</v>
      </c>
      <c r="AG303" s="43">
        <v>22410</v>
      </c>
      <c r="AH303" s="43">
        <v>23192</v>
      </c>
      <c r="AI303" s="43">
        <v>23011</v>
      </c>
      <c r="AJ303" s="43">
        <v>22989</v>
      </c>
      <c r="AK303" s="43">
        <v>22778</v>
      </c>
      <c r="AL303" s="43">
        <v>24296</v>
      </c>
      <c r="AM303" s="43">
        <v>24312</v>
      </c>
      <c r="AN303" s="43">
        <v>24691</v>
      </c>
      <c r="AO303" s="43">
        <v>34743</v>
      </c>
      <c r="AP303" s="43">
        <v>35465</v>
      </c>
      <c r="AQ303" s="45">
        <v>37688</v>
      </c>
    </row>
    <row r="304" spans="1:43" ht="17.649999999999999" thickBot="1" x14ac:dyDescent="0.5">
      <c r="A304" t="s">
        <v>13</v>
      </c>
      <c r="C304" s="60" t="s">
        <v>186</v>
      </c>
      <c r="D304" s="43">
        <v>25503</v>
      </c>
      <c r="E304" s="43">
        <v>18984</v>
      </c>
      <c r="F304" s="43">
        <v>24003</v>
      </c>
      <c r="G304" s="43">
        <v>24379</v>
      </c>
      <c r="H304" s="43">
        <v>23996</v>
      </c>
      <c r="I304" s="43">
        <v>19465</v>
      </c>
      <c r="J304" s="43">
        <v>23973</v>
      </c>
      <c r="K304" s="43">
        <v>24748</v>
      </c>
      <c r="L304" s="43">
        <v>24748</v>
      </c>
      <c r="M304" s="43">
        <v>13830</v>
      </c>
      <c r="N304" s="43">
        <v>25547</v>
      </c>
      <c r="O304" s="43">
        <v>25408</v>
      </c>
      <c r="P304" s="43">
        <v>18399</v>
      </c>
      <c r="Q304" s="43">
        <v>14789</v>
      </c>
      <c r="R304" s="43">
        <v>19330</v>
      </c>
      <c r="S304" s="43">
        <v>19013</v>
      </c>
      <c r="T304" s="43">
        <v>19160</v>
      </c>
      <c r="U304" s="43">
        <v>15570</v>
      </c>
      <c r="V304" s="43">
        <v>18349</v>
      </c>
      <c r="W304" s="43">
        <v>17880</v>
      </c>
      <c r="X304" s="43">
        <v>17382</v>
      </c>
      <c r="Y304" s="43">
        <v>14790</v>
      </c>
      <c r="Z304" s="43">
        <v>17254</v>
      </c>
      <c r="AA304" s="43">
        <v>16353</v>
      </c>
      <c r="AB304" s="43">
        <v>16179</v>
      </c>
      <c r="AC304" s="43">
        <v>13446</v>
      </c>
      <c r="AD304" s="43">
        <v>17214</v>
      </c>
      <c r="AE304" s="43">
        <v>16527</v>
      </c>
      <c r="AF304" s="43">
        <v>16191</v>
      </c>
      <c r="AG304" s="43">
        <v>13643</v>
      </c>
      <c r="AH304" s="43">
        <v>18409</v>
      </c>
      <c r="AI304" s="43">
        <v>20248</v>
      </c>
      <c r="AJ304" s="43">
        <v>21523</v>
      </c>
      <c r="AK304" s="43">
        <v>17644</v>
      </c>
      <c r="AL304" s="43">
        <v>19976</v>
      </c>
      <c r="AM304" s="43">
        <v>19850</v>
      </c>
      <c r="AN304" s="43">
        <v>19737</v>
      </c>
      <c r="AO304" s="43">
        <v>18388</v>
      </c>
      <c r="AP304" s="43">
        <v>18238</v>
      </c>
      <c r="AQ304" s="45">
        <v>18050</v>
      </c>
    </row>
    <row r="305" spans="1:43" ht="17.649999999999999" thickBot="1" x14ac:dyDescent="0.5">
      <c r="A305" t="s">
        <v>13</v>
      </c>
      <c r="C305" s="60" t="s">
        <v>192</v>
      </c>
      <c r="D305" s="43">
        <v>319480</v>
      </c>
      <c r="E305" s="43">
        <v>316994</v>
      </c>
      <c r="F305" s="43">
        <v>324724</v>
      </c>
      <c r="G305" s="43">
        <v>319477</v>
      </c>
      <c r="H305" s="43">
        <v>299249</v>
      </c>
      <c r="I305" s="43">
        <v>301598</v>
      </c>
      <c r="J305" s="43">
        <v>306047</v>
      </c>
      <c r="K305" s="43">
        <v>309672</v>
      </c>
      <c r="L305" s="43">
        <v>315648</v>
      </c>
      <c r="M305" s="43">
        <v>195578</v>
      </c>
      <c r="N305" s="43">
        <v>317521</v>
      </c>
      <c r="O305" s="43">
        <v>320455</v>
      </c>
      <c r="P305" s="43">
        <v>203399</v>
      </c>
      <c r="Q305" s="43">
        <v>205001</v>
      </c>
      <c r="R305" s="43">
        <v>196358</v>
      </c>
      <c r="S305" s="43">
        <v>191347</v>
      </c>
      <c r="T305" s="43">
        <v>185416</v>
      </c>
      <c r="U305" s="43">
        <v>175556</v>
      </c>
      <c r="V305" s="43">
        <v>185765</v>
      </c>
      <c r="W305" s="43">
        <v>191264</v>
      </c>
      <c r="X305" s="43">
        <v>190357</v>
      </c>
      <c r="Y305" s="43">
        <v>188445</v>
      </c>
      <c r="Z305" s="43">
        <v>168454</v>
      </c>
      <c r="AA305" s="43">
        <v>187343</v>
      </c>
      <c r="AB305" s="43">
        <v>189696</v>
      </c>
      <c r="AC305" s="43">
        <v>199970</v>
      </c>
      <c r="AD305" s="43">
        <v>196200</v>
      </c>
      <c r="AE305" s="43">
        <v>189947</v>
      </c>
      <c r="AF305" s="43">
        <v>180954</v>
      </c>
      <c r="AG305" s="43">
        <v>179873</v>
      </c>
      <c r="AH305" s="43">
        <v>165056</v>
      </c>
      <c r="AI305" s="43">
        <v>143829</v>
      </c>
      <c r="AJ305" s="43">
        <v>135771</v>
      </c>
      <c r="AK305" s="43">
        <v>146038</v>
      </c>
      <c r="AL305" s="43">
        <v>148417</v>
      </c>
      <c r="AM305" s="43">
        <v>145946</v>
      </c>
      <c r="AN305" s="43">
        <v>135624</v>
      </c>
      <c r="AO305" s="43">
        <v>144634</v>
      </c>
      <c r="AP305" s="43">
        <v>141003</v>
      </c>
      <c r="AQ305" s="45">
        <v>139707</v>
      </c>
    </row>
    <row r="306" spans="1:43" ht="17.649999999999999" thickBot="1" x14ac:dyDescent="0.5">
      <c r="A306" t="s">
        <v>13</v>
      </c>
      <c r="C306" s="60" t="s">
        <v>76</v>
      </c>
      <c r="D306" s="44" t="s">
        <v>138</v>
      </c>
      <c r="E306" s="43">
        <v>1000</v>
      </c>
      <c r="F306" s="44" t="s">
        <v>138</v>
      </c>
      <c r="G306" s="44" t="s">
        <v>138</v>
      </c>
      <c r="H306" s="44" t="s">
        <v>138</v>
      </c>
      <c r="I306" s="44">
        <v>900</v>
      </c>
      <c r="J306" s="44" t="s">
        <v>138</v>
      </c>
      <c r="K306" s="44" t="s">
        <v>138</v>
      </c>
      <c r="L306" s="44" t="s">
        <v>138</v>
      </c>
      <c r="M306" s="43">
        <v>1300</v>
      </c>
      <c r="N306" s="44" t="s">
        <v>138</v>
      </c>
      <c r="O306" s="44" t="s">
        <v>138</v>
      </c>
      <c r="P306" s="44" t="s">
        <v>138</v>
      </c>
      <c r="Q306" s="43">
        <v>1400</v>
      </c>
      <c r="R306" s="44" t="s">
        <v>138</v>
      </c>
      <c r="S306" s="44" t="s">
        <v>138</v>
      </c>
      <c r="T306" s="44" t="s">
        <v>138</v>
      </c>
      <c r="U306" s="43">
        <v>1400</v>
      </c>
      <c r="V306" s="43">
        <v>1521</v>
      </c>
      <c r="W306" s="43">
        <v>1494</v>
      </c>
      <c r="X306" s="43">
        <v>1543</v>
      </c>
      <c r="Y306" s="43">
        <v>2788</v>
      </c>
      <c r="Z306" s="44" t="s">
        <v>138</v>
      </c>
      <c r="AA306" s="44" t="s">
        <v>138</v>
      </c>
      <c r="AB306" s="44" t="s">
        <v>138</v>
      </c>
      <c r="AC306" s="43">
        <v>2614</v>
      </c>
      <c r="AD306" s="44" t="s">
        <v>138</v>
      </c>
      <c r="AE306" s="44" t="s">
        <v>138</v>
      </c>
      <c r="AF306" s="44" t="s">
        <v>138</v>
      </c>
      <c r="AG306" s="43">
        <v>2210</v>
      </c>
      <c r="AH306" s="44" t="s">
        <v>138</v>
      </c>
      <c r="AI306" s="44" t="s">
        <v>138</v>
      </c>
      <c r="AJ306" s="44" t="s">
        <v>138</v>
      </c>
      <c r="AK306" s="43">
        <v>3461</v>
      </c>
      <c r="AL306" s="44" t="s">
        <v>138</v>
      </c>
      <c r="AM306" s="44" t="s">
        <v>138</v>
      </c>
      <c r="AN306" s="44" t="s">
        <v>138</v>
      </c>
      <c r="AO306" s="43">
        <v>3561</v>
      </c>
      <c r="AP306" s="44" t="s">
        <v>138</v>
      </c>
      <c r="AQ306" s="83" t="s">
        <v>138</v>
      </c>
    </row>
    <row r="307" spans="1:43" ht="17.649999999999999" thickBot="1" x14ac:dyDescent="0.5">
      <c r="A307" t="s">
        <v>13</v>
      </c>
      <c r="C307" s="60" t="s">
        <v>143</v>
      </c>
      <c r="D307" s="43">
        <v>10216</v>
      </c>
      <c r="E307" s="43">
        <v>9872</v>
      </c>
      <c r="F307" s="43">
        <v>9717</v>
      </c>
      <c r="G307" s="43">
        <v>9644</v>
      </c>
      <c r="H307" s="43">
        <v>9546</v>
      </c>
      <c r="I307" s="43">
        <v>9477</v>
      </c>
      <c r="J307" s="43">
        <v>9729</v>
      </c>
      <c r="K307" s="43">
        <v>9852</v>
      </c>
      <c r="L307" s="43">
        <v>9592</v>
      </c>
      <c r="M307" s="43">
        <v>9220</v>
      </c>
      <c r="N307" s="43">
        <v>9350</v>
      </c>
      <c r="O307" s="43">
        <v>9385</v>
      </c>
      <c r="P307" s="43">
        <v>9556</v>
      </c>
      <c r="Q307" s="43">
        <v>9590</v>
      </c>
      <c r="R307" s="43">
        <v>9733</v>
      </c>
      <c r="S307" s="43">
        <v>9499</v>
      </c>
      <c r="T307" s="43">
        <v>9440</v>
      </c>
      <c r="U307" s="43">
        <v>9422</v>
      </c>
      <c r="V307" s="43">
        <v>9418</v>
      </c>
      <c r="W307" s="43">
        <v>9408</v>
      </c>
      <c r="X307" s="43">
        <v>9278</v>
      </c>
      <c r="Y307" s="43">
        <v>9308</v>
      </c>
      <c r="Z307" s="43">
        <v>9159</v>
      </c>
      <c r="AA307" s="43">
        <v>9245</v>
      </c>
      <c r="AB307" s="43">
        <v>9360</v>
      </c>
      <c r="AC307" s="43">
        <v>10112</v>
      </c>
      <c r="AD307" s="43">
        <v>9944</v>
      </c>
      <c r="AE307" s="43">
        <v>9768</v>
      </c>
      <c r="AF307" s="43">
        <v>9638</v>
      </c>
      <c r="AG307" s="43">
        <v>9535</v>
      </c>
      <c r="AH307" s="43">
        <v>9510</v>
      </c>
      <c r="AI307" s="43">
        <v>9151</v>
      </c>
      <c r="AJ307" s="43">
        <v>9005</v>
      </c>
      <c r="AK307" s="43">
        <v>9297</v>
      </c>
      <c r="AL307" s="43">
        <v>9379</v>
      </c>
      <c r="AM307" s="43">
        <v>9261</v>
      </c>
      <c r="AN307" s="43">
        <v>9109</v>
      </c>
      <c r="AO307" s="43">
        <v>9236</v>
      </c>
      <c r="AP307" s="43">
        <v>9037</v>
      </c>
      <c r="AQ307" s="45">
        <v>8950</v>
      </c>
    </row>
    <row r="308" spans="1:43" ht="17.649999999999999" thickBot="1" x14ac:dyDescent="0.5">
      <c r="A308" t="s">
        <v>13</v>
      </c>
      <c r="C308" s="60" t="s">
        <v>144</v>
      </c>
      <c r="D308" s="44" t="s">
        <v>138</v>
      </c>
      <c r="E308" s="43">
        <v>1447</v>
      </c>
      <c r="F308" s="44" t="s">
        <v>138</v>
      </c>
      <c r="G308" s="44" t="s">
        <v>138</v>
      </c>
      <c r="H308" s="44" t="s">
        <v>138</v>
      </c>
      <c r="I308" s="43">
        <v>1419</v>
      </c>
      <c r="J308" s="44" t="s">
        <v>138</v>
      </c>
      <c r="K308" s="44" t="s">
        <v>138</v>
      </c>
      <c r="L308" s="44" t="s">
        <v>138</v>
      </c>
      <c r="M308" s="43">
        <v>1209</v>
      </c>
      <c r="N308" s="44" t="s">
        <v>138</v>
      </c>
      <c r="O308" s="44" t="s">
        <v>138</v>
      </c>
      <c r="P308" s="44" t="s">
        <v>138</v>
      </c>
      <c r="Q308" s="43">
        <v>1259</v>
      </c>
      <c r="R308" s="44" t="s">
        <v>138</v>
      </c>
      <c r="S308" s="44" t="s">
        <v>138</v>
      </c>
      <c r="T308" s="44" t="s">
        <v>138</v>
      </c>
      <c r="U308" s="43">
        <v>1284</v>
      </c>
      <c r="V308" s="44" t="s">
        <v>138</v>
      </c>
      <c r="W308" s="44" t="s">
        <v>138</v>
      </c>
      <c r="X308" s="44" t="s">
        <v>138</v>
      </c>
      <c r="Y308" s="43">
        <v>1235</v>
      </c>
      <c r="Z308" s="44" t="s">
        <v>138</v>
      </c>
      <c r="AA308" s="44" t="s">
        <v>138</v>
      </c>
      <c r="AB308" s="44" t="s">
        <v>138</v>
      </c>
      <c r="AC308" s="43">
        <v>2299</v>
      </c>
      <c r="AD308" s="44" t="s">
        <v>138</v>
      </c>
      <c r="AE308" s="44" t="s">
        <v>138</v>
      </c>
      <c r="AF308" s="44" t="s">
        <v>138</v>
      </c>
      <c r="AG308" s="43">
        <v>2272</v>
      </c>
      <c r="AH308" s="44" t="s">
        <v>138</v>
      </c>
      <c r="AI308" s="44" t="s">
        <v>138</v>
      </c>
      <c r="AJ308" s="44" t="s">
        <v>138</v>
      </c>
      <c r="AK308" s="44">
        <v>876</v>
      </c>
      <c r="AL308" s="44" t="s">
        <v>138</v>
      </c>
      <c r="AM308" s="44" t="s">
        <v>138</v>
      </c>
      <c r="AN308" s="44" t="s">
        <v>138</v>
      </c>
      <c r="AO308" s="44">
        <v>794</v>
      </c>
      <c r="AP308" s="44" t="s">
        <v>138</v>
      </c>
      <c r="AQ308" s="83" t="s">
        <v>138</v>
      </c>
    </row>
    <row r="309" spans="1:43" ht="17.649999999999999" thickBot="1" x14ac:dyDescent="0.5">
      <c r="A309" t="s">
        <v>13</v>
      </c>
      <c r="C309" s="60" t="s">
        <v>85</v>
      </c>
      <c r="D309" s="43">
        <v>3835</v>
      </c>
      <c r="E309" s="43">
        <v>4893</v>
      </c>
      <c r="F309" s="43">
        <v>5584</v>
      </c>
      <c r="G309" s="43">
        <v>5841</v>
      </c>
      <c r="H309" s="43">
        <v>6511</v>
      </c>
      <c r="I309" s="43">
        <v>5375</v>
      </c>
      <c r="J309" s="43">
        <v>5907</v>
      </c>
      <c r="K309" s="43">
        <v>7892</v>
      </c>
      <c r="L309" s="43">
        <v>6903</v>
      </c>
      <c r="M309" s="43">
        <v>4780</v>
      </c>
      <c r="N309" s="43">
        <v>5802</v>
      </c>
      <c r="O309" s="43">
        <v>6468</v>
      </c>
      <c r="P309" s="43">
        <v>5561</v>
      </c>
      <c r="Q309" s="43">
        <v>4441</v>
      </c>
      <c r="R309" s="43">
        <v>5319</v>
      </c>
      <c r="S309" s="43">
        <v>5358</v>
      </c>
      <c r="T309" s="43">
        <v>5210</v>
      </c>
      <c r="U309" s="43">
        <v>5476</v>
      </c>
      <c r="V309" s="43">
        <v>4743</v>
      </c>
      <c r="W309" s="43">
        <v>5335</v>
      </c>
      <c r="X309" s="43">
        <v>6001</v>
      </c>
      <c r="Y309" s="43">
        <v>4708</v>
      </c>
      <c r="Z309" s="43">
        <v>8579</v>
      </c>
      <c r="AA309" s="43">
        <v>6991</v>
      </c>
      <c r="AB309" s="43">
        <v>5682</v>
      </c>
      <c r="AC309" s="43">
        <v>12273</v>
      </c>
      <c r="AD309" s="43">
        <v>11380</v>
      </c>
      <c r="AE309" s="43">
        <v>12207</v>
      </c>
      <c r="AF309" s="43">
        <v>12467</v>
      </c>
      <c r="AG309" s="43">
        <v>12315</v>
      </c>
      <c r="AH309" s="43">
        <v>10132</v>
      </c>
      <c r="AI309" s="43">
        <v>7824</v>
      </c>
      <c r="AJ309" s="43">
        <v>10538</v>
      </c>
      <c r="AK309" s="43">
        <v>8857</v>
      </c>
      <c r="AL309" s="43">
        <v>7571</v>
      </c>
      <c r="AM309" s="43">
        <v>7600</v>
      </c>
      <c r="AN309" s="43">
        <v>7435</v>
      </c>
      <c r="AO309" s="43">
        <v>7640</v>
      </c>
      <c r="AP309" s="43">
        <v>7684</v>
      </c>
      <c r="AQ309" s="45">
        <v>7769</v>
      </c>
    </row>
    <row r="310" spans="1:43" ht="17.649999999999999" thickBot="1" x14ac:dyDescent="0.5">
      <c r="A310" t="s">
        <v>13</v>
      </c>
      <c r="C310" s="60" t="s">
        <v>176</v>
      </c>
      <c r="D310" s="44" t="s">
        <v>138</v>
      </c>
      <c r="E310" s="44" t="s">
        <v>138</v>
      </c>
      <c r="F310" s="44" t="s">
        <v>138</v>
      </c>
      <c r="G310" s="44" t="s">
        <v>138</v>
      </c>
      <c r="H310" s="44" t="s">
        <v>138</v>
      </c>
      <c r="I310" s="44" t="s">
        <v>138</v>
      </c>
      <c r="J310" s="44" t="s">
        <v>138</v>
      </c>
      <c r="K310" s="44" t="s">
        <v>138</v>
      </c>
      <c r="L310" s="44" t="s">
        <v>138</v>
      </c>
      <c r="M310" s="44" t="s">
        <v>138</v>
      </c>
      <c r="N310" s="44" t="s">
        <v>138</v>
      </c>
      <c r="O310" s="44" t="s">
        <v>138</v>
      </c>
      <c r="P310" s="44" t="s">
        <v>138</v>
      </c>
      <c r="Q310" s="44" t="s">
        <v>138</v>
      </c>
      <c r="R310" s="44" t="s">
        <v>138</v>
      </c>
      <c r="S310" s="44" t="s">
        <v>138</v>
      </c>
      <c r="T310" s="44" t="s">
        <v>138</v>
      </c>
      <c r="U310" s="44" t="s">
        <v>138</v>
      </c>
      <c r="V310" s="44" t="s">
        <v>138</v>
      </c>
      <c r="W310" s="44" t="s">
        <v>138</v>
      </c>
      <c r="X310" s="44" t="s">
        <v>138</v>
      </c>
      <c r="Y310" s="44">
        <v>65</v>
      </c>
      <c r="Z310" s="44" t="s">
        <v>138</v>
      </c>
      <c r="AA310" s="44" t="s">
        <v>138</v>
      </c>
      <c r="AB310" s="44" t="s">
        <v>138</v>
      </c>
      <c r="AC310" s="44">
        <v>94</v>
      </c>
      <c r="AD310" s="44" t="s">
        <v>138</v>
      </c>
      <c r="AE310" s="44" t="s">
        <v>138</v>
      </c>
      <c r="AF310" s="44" t="s">
        <v>138</v>
      </c>
      <c r="AG310" s="44">
        <v>189</v>
      </c>
      <c r="AH310" s="44" t="s">
        <v>138</v>
      </c>
      <c r="AI310" s="44" t="s">
        <v>138</v>
      </c>
      <c r="AJ310" s="43">
        <v>2700</v>
      </c>
      <c r="AK310" s="43">
        <v>2439</v>
      </c>
      <c r="AL310" s="43">
        <v>2257</v>
      </c>
      <c r="AM310" s="43">
        <v>2377</v>
      </c>
      <c r="AN310" s="43">
        <v>3174</v>
      </c>
      <c r="AO310" s="43">
        <v>2612</v>
      </c>
      <c r="AP310" s="43">
        <v>2751</v>
      </c>
      <c r="AQ310" s="45">
        <v>2681</v>
      </c>
    </row>
    <row r="311" spans="1:43" ht="17.649999999999999" thickBot="1" x14ac:dyDescent="0.5">
      <c r="A311" t="s">
        <v>13</v>
      </c>
      <c r="C311" s="60" t="s">
        <v>145</v>
      </c>
      <c r="D311" s="44" t="s">
        <v>138</v>
      </c>
      <c r="E311" s="44">
        <v>810</v>
      </c>
      <c r="F311" s="44" t="s">
        <v>138</v>
      </c>
      <c r="G311" s="44" t="s">
        <v>138</v>
      </c>
      <c r="H311" s="44" t="s">
        <v>138</v>
      </c>
      <c r="I311" s="44">
        <v>956</v>
      </c>
      <c r="J311" s="44" t="s">
        <v>138</v>
      </c>
      <c r="K311" s="44" t="s">
        <v>138</v>
      </c>
      <c r="L311" s="44" t="s">
        <v>138</v>
      </c>
      <c r="M311" s="44">
        <v>241</v>
      </c>
      <c r="N311" s="44" t="s">
        <v>138</v>
      </c>
      <c r="O311" s="44" t="s">
        <v>138</v>
      </c>
      <c r="P311" s="44" t="s">
        <v>138</v>
      </c>
      <c r="Q311" s="44">
        <v>220</v>
      </c>
      <c r="R311" s="44" t="s">
        <v>138</v>
      </c>
      <c r="S311" s="44" t="s">
        <v>138</v>
      </c>
      <c r="T311" s="44" t="s">
        <v>138</v>
      </c>
      <c r="U311" s="44">
        <v>210</v>
      </c>
      <c r="V311" s="44" t="s">
        <v>138</v>
      </c>
      <c r="W311" s="44" t="s">
        <v>138</v>
      </c>
      <c r="X311" s="44" t="s">
        <v>138</v>
      </c>
      <c r="Y311" s="44">
        <v>158</v>
      </c>
      <c r="Z311" s="44" t="s">
        <v>138</v>
      </c>
      <c r="AA311" s="44" t="s">
        <v>138</v>
      </c>
      <c r="AB311" s="44" t="s">
        <v>138</v>
      </c>
      <c r="AC311" s="44">
        <v>108</v>
      </c>
      <c r="AD311" s="44" t="s">
        <v>138</v>
      </c>
      <c r="AE311" s="44" t="s">
        <v>138</v>
      </c>
      <c r="AF311" s="44" t="s">
        <v>138</v>
      </c>
      <c r="AG311" s="44">
        <v>107</v>
      </c>
      <c r="AH311" s="44" t="s">
        <v>138</v>
      </c>
      <c r="AI311" s="44" t="s">
        <v>138</v>
      </c>
      <c r="AJ311" s="44" t="s">
        <v>138</v>
      </c>
      <c r="AK311" s="44">
        <v>133</v>
      </c>
      <c r="AL311" s="44" t="s">
        <v>138</v>
      </c>
      <c r="AM311" s="44" t="s">
        <v>138</v>
      </c>
      <c r="AN311" s="44" t="s">
        <v>138</v>
      </c>
      <c r="AO311" s="44">
        <v>146</v>
      </c>
      <c r="AP311" s="44" t="s">
        <v>138</v>
      </c>
      <c r="AQ311" s="83" t="s">
        <v>138</v>
      </c>
    </row>
    <row r="312" spans="1:43" ht="17.649999999999999" thickBot="1" x14ac:dyDescent="0.5">
      <c r="A312" t="s">
        <v>13</v>
      </c>
      <c r="C312" s="60" t="s">
        <v>88</v>
      </c>
      <c r="D312" s="43">
        <v>9594</v>
      </c>
      <c r="E312" s="43">
        <v>10826</v>
      </c>
      <c r="F312" s="43">
        <v>8737</v>
      </c>
      <c r="G312" s="43">
        <v>8336</v>
      </c>
      <c r="H312" s="43">
        <v>8632</v>
      </c>
      <c r="I312" s="43">
        <v>9827</v>
      </c>
      <c r="J312" s="43">
        <v>8282</v>
      </c>
      <c r="K312" s="43">
        <v>8554</v>
      </c>
      <c r="L312" s="43">
        <v>8722</v>
      </c>
      <c r="M312" s="43">
        <v>225161</v>
      </c>
      <c r="N312" s="43">
        <v>8170</v>
      </c>
      <c r="O312" s="43">
        <v>8291</v>
      </c>
      <c r="P312" s="43">
        <v>7976</v>
      </c>
      <c r="Q312" s="43">
        <v>8883</v>
      </c>
      <c r="R312" s="43">
        <v>9166</v>
      </c>
      <c r="S312" s="43">
        <v>8985</v>
      </c>
      <c r="T312" s="43">
        <v>9253</v>
      </c>
      <c r="U312" s="43">
        <v>9718</v>
      </c>
      <c r="V312" s="43">
        <v>9816</v>
      </c>
      <c r="W312" s="43">
        <v>9796</v>
      </c>
      <c r="X312" s="43">
        <v>9878</v>
      </c>
      <c r="Y312" s="43">
        <v>10594</v>
      </c>
      <c r="Z312" s="43">
        <v>11969</v>
      </c>
      <c r="AA312" s="43">
        <v>12511</v>
      </c>
      <c r="AB312" s="43">
        <v>11810</v>
      </c>
      <c r="AC312" s="43">
        <v>10835</v>
      </c>
      <c r="AD312" s="43">
        <v>13478</v>
      </c>
      <c r="AE312" s="43">
        <v>12958</v>
      </c>
      <c r="AF312" s="43">
        <v>12919</v>
      </c>
      <c r="AG312" s="43">
        <v>10549</v>
      </c>
      <c r="AH312" s="43">
        <v>13044</v>
      </c>
      <c r="AI312" s="43">
        <v>13148</v>
      </c>
      <c r="AJ312" s="43">
        <v>12488</v>
      </c>
      <c r="AK312" s="43">
        <v>9652</v>
      </c>
      <c r="AL312" s="43">
        <v>13122</v>
      </c>
      <c r="AM312" s="43">
        <v>12107</v>
      </c>
      <c r="AN312" s="43">
        <v>11966</v>
      </c>
      <c r="AO312" s="43">
        <v>9551</v>
      </c>
      <c r="AP312" s="43">
        <v>13891</v>
      </c>
      <c r="AQ312" s="45">
        <v>13727</v>
      </c>
    </row>
    <row r="313" spans="1:43" ht="18" thickBot="1" x14ac:dyDescent="0.5">
      <c r="A313" t="s">
        <v>13</v>
      </c>
      <c r="C313" s="66" t="s">
        <v>77</v>
      </c>
      <c r="D313" s="67">
        <v>908627</v>
      </c>
      <c r="E313" s="67">
        <v>902337</v>
      </c>
      <c r="F313" s="67">
        <v>919790</v>
      </c>
      <c r="G313" s="67">
        <v>898409</v>
      </c>
      <c r="H313" s="67">
        <v>882460</v>
      </c>
      <c r="I313" s="67">
        <v>877933</v>
      </c>
      <c r="J313" s="67">
        <v>917428</v>
      </c>
      <c r="K313" s="67">
        <v>942567</v>
      </c>
      <c r="L313" s="67">
        <v>952904</v>
      </c>
      <c r="M313" s="67">
        <v>898764</v>
      </c>
      <c r="N313" s="67">
        <v>914687</v>
      </c>
      <c r="O313" s="67">
        <v>925199</v>
      </c>
      <c r="P313" s="67">
        <v>720515</v>
      </c>
      <c r="Q313" s="67">
        <v>719892</v>
      </c>
      <c r="R313" s="67">
        <v>712584</v>
      </c>
      <c r="S313" s="67">
        <v>706333</v>
      </c>
      <c r="T313" s="67">
        <v>698451</v>
      </c>
      <c r="U313" s="67">
        <v>687538</v>
      </c>
      <c r="V313" s="67">
        <v>713188</v>
      </c>
      <c r="W313" s="67">
        <v>732167</v>
      </c>
      <c r="X313" s="67">
        <v>742812</v>
      </c>
      <c r="Y313" s="67">
        <v>740463</v>
      </c>
      <c r="Z313" s="67">
        <v>737741</v>
      </c>
      <c r="AA313" s="67">
        <v>767583</v>
      </c>
      <c r="AB313" s="67">
        <v>780492</v>
      </c>
      <c r="AC313" s="67">
        <v>795146</v>
      </c>
      <c r="AD313" s="67">
        <v>769814</v>
      </c>
      <c r="AE313" s="67">
        <v>773253</v>
      </c>
      <c r="AF313" s="67">
        <v>761664</v>
      </c>
      <c r="AG313" s="67">
        <v>759708</v>
      </c>
      <c r="AH313" s="67">
        <v>724284</v>
      </c>
      <c r="AI313" s="67">
        <v>662893</v>
      </c>
      <c r="AJ313" s="67">
        <v>650104</v>
      </c>
      <c r="AK313" s="67">
        <v>663072</v>
      </c>
      <c r="AL313" s="67">
        <v>674266</v>
      </c>
      <c r="AM313" s="67">
        <v>677279</v>
      </c>
      <c r="AN313" s="67">
        <v>652120</v>
      </c>
      <c r="AO313" s="67">
        <v>687584</v>
      </c>
      <c r="AP313" s="67">
        <v>677576</v>
      </c>
      <c r="AQ313" s="68">
        <v>675745</v>
      </c>
    </row>
    <row r="314" spans="1:43" ht="18" thickTop="1" thickBot="1" x14ac:dyDescent="0.5">
      <c r="A314" t="s">
        <v>13</v>
      </c>
      <c r="C314" s="60" t="s">
        <v>177</v>
      </c>
      <c r="D314" s="44" t="s">
        <v>138</v>
      </c>
      <c r="E314" s="44" t="s">
        <v>138</v>
      </c>
      <c r="F314" s="44" t="s">
        <v>138</v>
      </c>
      <c r="G314" s="44" t="s">
        <v>138</v>
      </c>
      <c r="H314" s="44" t="s">
        <v>138</v>
      </c>
      <c r="I314" s="44" t="s">
        <v>138</v>
      </c>
      <c r="J314" s="44" t="s">
        <v>138</v>
      </c>
      <c r="K314" s="44" t="s">
        <v>138</v>
      </c>
      <c r="L314" s="44" t="s">
        <v>138</v>
      </c>
      <c r="M314" s="44" t="s">
        <v>138</v>
      </c>
      <c r="N314" s="44">
        <v>14</v>
      </c>
      <c r="O314" s="44">
        <v>14</v>
      </c>
      <c r="P314" s="44" t="s">
        <v>138</v>
      </c>
      <c r="Q314" s="44" t="s">
        <v>138</v>
      </c>
      <c r="R314" s="44">
        <v>1</v>
      </c>
      <c r="S314" s="44" t="s">
        <v>138</v>
      </c>
      <c r="T314" s="44" t="s">
        <v>138</v>
      </c>
      <c r="U314" s="44" t="s">
        <v>138</v>
      </c>
      <c r="V314" s="44" t="s">
        <v>138</v>
      </c>
      <c r="W314" s="44" t="s">
        <v>138</v>
      </c>
      <c r="X314" s="44" t="s">
        <v>138</v>
      </c>
      <c r="Y314" s="44" t="s">
        <v>138</v>
      </c>
      <c r="Z314" s="44" t="s">
        <v>138</v>
      </c>
      <c r="AA314" s="44" t="s">
        <v>138</v>
      </c>
      <c r="AB314" s="44" t="s">
        <v>138</v>
      </c>
      <c r="AC314" s="44" t="s">
        <v>138</v>
      </c>
      <c r="AD314" s="44" t="s">
        <v>138</v>
      </c>
      <c r="AE314" s="44" t="s">
        <v>138</v>
      </c>
      <c r="AF314" s="44" t="s">
        <v>138</v>
      </c>
      <c r="AG314" s="44" t="s">
        <v>138</v>
      </c>
      <c r="AH314" s="44" t="s">
        <v>138</v>
      </c>
      <c r="AI314" s="44" t="s">
        <v>138</v>
      </c>
      <c r="AJ314" s="44" t="s">
        <v>138</v>
      </c>
      <c r="AK314" s="44" t="s">
        <v>138</v>
      </c>
      <c r="AL314" s="44" t="s">
        <v>138</v>
      </c>
      <c r="AM314" s="44" t="s">
        <v>138</v>
      </c>
      <c r="AN314" s="44">
        <v>22</v>
      </c>
      <c r="AO314" s="44">
        <v>30</v>
      </c>
      <c r="AP314" s="44" t="s">
        <v>138</v>
      </c>
      <c r="AQ314" s="83" t="s">
        <v>138</v>
      </c>
    </row>
    <row r="315" spans="1:43" ht="17.649999999999999" thickBot="1" x14ac:dyDescent="0.5">
      <c r="A315" t="s">
        <v>13</v>
      </c>
      <c r="C315" s="60" t="s">
        <v>187</v>
      </c>
      <c r="D315" s="43">
        <v>423069</v>
      </c>
      <c r="E315" s="43">
        <v>353408</v>
      </c>
      <c r="F315" s="43">
        <v>415658</v>
      </c>
      <c r="G315" s="43">
        <v>394313</v>
      </c>
      <c r="H315" s="43">
        <v>409589</v>
      </c>
      <c r="I315" s="43">
        <v>349302</v>
      </c>
      <c r="J315" s="43">
        <v>419902</v>
      </c>
      <c r="K315" s="43">
        <v>434757</v>
      </c>
      <c r="L315" s="43">
        <v>436921</v>
      </c>
      <c r="M315" s="43">
        <v>289392</v>
      </c>
      <c r="N315" s="43">
        <v>397058</v>
      </c>
      <c r="O315" s="43">
        <v>417115</v>
      </c>
      <c r="P315" s="43">
        <v>357861</v>
      </c>
      <c r="Q315" s="43">
        <v>309223</v>
      </c>
      <c r="R315" s="43">
        <v>328495</v>
      </c>
      <c r="S315" s="43">
        <v>315474</v>
      </c>
      <c r="T315" s="43">
        <v>317937</v>
      </c>
      <c r="U315" s="43">
        <v>319468</v>
      </c>
      <c r="V315" s="43">
        <v>319785</v>
      </c>
      <c r="W315" s="43">
        <v>324163</v>
      </c>
      <c r="X315" s="43">
        <v>330973</v>
      </c>
      <c r="Y315" s="43">
        <v>334926</v>
      </c>
      <c r="Z315" s="43">
        <v>323431</v>
      </c>
      <c r="AA315" s="43">
        <v>329822</v>
      </c>
      <c r="AB315" s="43">
        <v>342305</v>
      </c>
      <c r="AC315" s="43">
        <v>354202</v>
      </c>
      <c r="AD315" s="43">
        <v>339123</v>
      </c>
      <c r="AE315" s="43">
        <v>340299</v>
      </c>
      <c r="AF315" s="43">
        <v>336823</v>
      </c>
      <c r="AG315" s="43">
        <v>345100</v>
      </c>
      <c r="AH315" s="43">
        <v>336852</v>
      </c>
      <c r="AI315" s="43">
        <v>330088</v>
      </c>
      <c r="AJ315" s="43">
        <v>335349</v>
      </c>
      <c r="AK315" s="43">
        <v>378787</v>
      </c>
      <c r="AL315" s="43">
        <v>347247</v>
      </c>
      <c r="AM315" s="43">
        <v>349511</v>
      </c>
      <c r="AN315" s="43">
        <v>338594</v>
      </c>
      <c r="AO315" s="43">
        <v>397692</v>
      </c>
      <c r="AP315" s="43">
        <v>409460</v>
      </c>
      <c r="AQ315" s="45">
        <v>408686</v>
      </c>
    </row>
    <row r="316" spans="1:43" ht="17.649999999999999" thickBot="1" x14ac:dyDescent="0.5">
      <c r="A316" t="s">
        <v>13</v>
      </c>
      <c r="C316" s="60" t="s">
        <v>188</v>
      </c>
      <c r="D316" s="44" t="s">
        <v>138</v>
      </c>
      <c r="E316" s="43">
        <v>11036</v>
      </c>
      <c r="F316" s="44" t="s">
        <v>138</v>
      </c>
      <c r="G316" s="44" t="s">
        <v>138</v>
      </c>
      <c r="H316" s="44" t="s">
        <v>138</v>
      </c>
      <c r="I316" s="43">
        <v>11388</v>
      </c>
      <c r="J316" s="44" t="s">
        <v>138</v>
      </c>
      <c r="K316" s="44" t="s">
        <v>138</v>
      </c>
      <c r="L316" s="44" t="s">
        <v>138</v>
      </c>
      <c r="M316" s="43">
        <v>16157</v>
      </c>
      <c r="N316" s="43">
        <v>18516</v>
      </c>
      <c r="O316" s="43">
        <v>18762</v>
      </c>
      <c r="P316" s="43">
        <v>17221</v>
      </c>
      <c r="Q316" s="43">
        <v>17094</v>
      </c>
      <c r="R316" s="43">
        <v>17431</v>
      </c>
      <c r="S316" s="43">
        <v>17475</v>
      </c>
      <c r="T316" s="43">
        <v>17798</v>
      </c>
      <c r="U316" s="43">
        <v>17788</v>
      </c>
      <c r="V316" s="43">
        <v>15760</v>
      </c>
      <c r="W316" s="43">
        <v>18316</v>
      </c>
      <c r="X316" s="43">
        <v>19067</v>
      </c>
      <c r="Y316" s="43">
        <v>19216</v>
      </c>
      <c r="Z316" s="43">
        <v>19185</v>
      </c>
      <c r="AA316" s="43">
        <v>19690</v>
      </c>
      <c r="AB316" s="43">
        <v>17556</v>
      </c>
      <c r="AC316" s="43">
        <v>18591</v>
      </c>
      <c r="AD316" s="43">
        <v>19166</v>
      </c>
      <c r="AE316" s="43">
        <v>19173</v>
      </c>
      <c r="AF316" s="43">
        <v>19750</v>
      </c>
      <c r="AG316" s="43">
        <v>20013</v>
      </c>
      <c r="AH316" s="43">
        <v>20506</v>
      </c>
      <c r="AI316" s="43">
        <v>20264</v>
      </c>
      <c r="AJ316" s="43">
        <v>20409</v>
      </c>
      <c r="AK316" s="43">
        <v>16098</v>
      </c>
      <c r="AL316" s="43">
        <v>16486</v>
      </c>
      <c r="AM316" s="43">
        <v>14027</v>
      </c>
      <c r="AN316" s="43">
        <v>16605</v>
      </c>
      <c r="AO316" s="43">
        <v>16468</v>
      </c>
      <c r="AP316" s="43">
        <v>16754</v>
      </c>
      <c r="AQ316" s="45">
        <v>16513</v>
      </c>
    </row>
    <row r="317" spans="1:43" ht="17.649999999999999" thickBot="1" x14ac:dyDescent="0.5">
      <c r="A317" t="s">
        <v>13</v>
      </c>
      <c r="C317" s="60" t="s">
        <v>200</v>
      </c>
      <c r="D317" s="44" t="s">
        <v>138</v>
      </c>
      <c r="E317" s="44" t="s">
        <v>138</v>
      </c>
      <c r="F317" s="44" t="s">
        <v>138</v>
      </c>
      <c r="G317" s="44" t="s">
        <v>138</v>
      </c>
      <c r="H317" s="44" t="s">
        <v>138</v>
      </c>
      <c r="I317" s="44" t="s">
        <v>138</v>
      </c>
      <c r="J317" s="44" t="s">
        <v>138</v>
      </c>
      <c r="K317" s="44" t="s">
        <v>138</v>
      </c>
      <c r="L317" s="44" t="s">
        <v>138</v>
      </c>
      <c r="M317" s="44" t="s">
        <v>138</v>
      </c>
      <c r="N317" s="44" t="s">
        <v>138</v>
      </c>
      <c r="O317" s="44" t="s">
        <v>138</v>
      </c>
      <c r="P317" s="44" t="s">
        <v>138</v>
      </c>
      <c r="Q317" s="44" t="s">
        <v>138</v>
      </c>
      <c r="R317" s="44" t="s">
        <v>138</v>
      </c>
      <c r="S317" s="44" t="s">
        <v>138</v>
      </c>
      <c r="T317" s="44" t="s">
        <v>138</v>
      </c>
      <c r="U317" s="44" t="s">
        <v>138</v>
      </c>
      <c r="V317" s="44" t="s">
        <v>138</v>
      </c>
      <c r="W317" s="44" t="s">
        <v>138</v>
      </c>
      <c r="X317" s="44" t="s">
        <v>138</v>
      </c>
      <c r="Y317" s="44" t="s">
        <v>138</v>
      </c>
      <c r="Z317" s="44" t="s">
        <v>138</v>
      </c>
      <c r="AA317" s="44" t="s">
        <v>138</v>
      </c>
      <c r="AB317" s="44" t="s">
        <v>138</v>
      </c>
      <c r="AC317" s="44" t="s">
        <v>138</v>
      </c>
      <c r="AD317" s="44" t="s">
        <v>138</v>
      </c>
      <c r="AE317" s="44" t="s">
        <v>138</v>
      </c>
      <c r="AF317" s="44" t="s">
        <v>138</v>
      </c>
      <c r="AG317" s="44" t="s">
        <v>138</v>
      </c>
      <c r="AH317" s="44" t="s">
        <v>138</v>
      </c>
      <c r="AI317" s="44" t="s">
        <v>138</v>
      </c>
      <c r="AJ317" s="44" t="s">
        <v>138</v>
      </c>
      <c r="AK317" s="44" t="s">
        <v>138</v>
      </c>
      <c r="AL317" s="44" t="s">
        <v>138</v>
      </c>
      <c r="AM317" s="44" t="s">
        <v>138</v>
      </c>
      <c r="AN317" s="44" t="s">
        <v>138</v>
      </c>
      <c r="AO317" s="44">
        <v>770</v>
      </c>
      <c r="AP317" s="44" t="s">
        <v>138</v>
      </c>
      <c r="AQ317" s="83" t="s">
        <v>138</v>
      </c>
    </row>
    <row r="318" spans="1:43" ht="17.649999999999999" thickBot="1" x14ac:dyDescent="0.5">
      <c r="A318" t="s">
        <v>13</v>
      </c>
      <c r="C318" s="60" t="s">
        <v>147</v>
      </c>
      <c r="D318" s="43">
        <v>1917</v>
      </c>
      <c r="E318" s="43">
        <v>2356</v>
      </c>
      <c r="F318" s="43">
        <v>2693</v>
      </c>
      <c r="G318" s="43">
        <v>2053</v>
      </c>
      <c r="H318" s="43">
        <v>2661</v>
      </c>
      <c r="I318" s="43">
        <v>2347</v>
      </c>
      <c r="J318" s="43">
        <v>3297</v>
      </c>
      <c r="K318" s="43">
        <v>3556</v>
      </c>
      <c r="L318" s="43">
        <v>3172</v>
      </c>
      <c r="M318" s="43">
        <v>2225</v>
      </c>
      <c r="N318" s="43">
        <v>2364</v>
      </c>
      <c r="O318" s="43">
        <v>2171</v>
      </c>
      <c r="P318" s="44">
        <v>867</v>
      </c>
      <c r="Q318" s="44">
        <v>772</v>
      </c>
      <c r="R318" s="44">
        <v>594</v>
      </c>
      <c r="S318" s="44">
        <v>521</v>
      </c>
      <c r="T318" s="44">
        <v>647</v>
      </c>
      <c r="U318" s="44">
        <v>415</v>
      </c>
      <c r="V318" s="44">
        <v>285</v>
      </c>
      <c r="W318" s="44">
        <v>201</v>
      </c>
      <c r="X318" s="44">
        <v>228</v>
      </c>
      <c r="Y318" s="44">
        <v>418</v>
      </c>
      <c r="Z318" s="44">
        <v>755</v>
      </c>
      <c r="AA318" s="44">
        <v>202</v>
      </c>
      <c r="AB318" s="44">
        <v>213</v>
      </c>
      <c r="AC318" s="44">
        <v>238</v>
      </c>
      <c r="AD318" s="44">
        <v>657</v>
      </c>
      <c r="AE318" s="44">
        <v>338</v>
      </c>
      <c r="AF318" s="44">
        <v>388</v>
      </c>
      <c r="AG318" s="44">
        <v>281</v>
      </c>
      <c r="AH318" s="43">
        <v>1289</v>
      </c>
      <c r="AI318" s="43">
        <v>2419</v>
      </c>
      <c r="AJ318" s="43">
        <v>3116</v>
      </c>
      <c r="AK318" s="43">
        <v>3558</v>
      </c>
      <c r="AL318" s="43">
        <v>2567</v>
      </c>
      <c r="AM318" s="43">
        <v>2996</v>
      </c>
      <c r="AN318" s="43">
        <v>3924</v>
      </c>
      <c r="AO318" s="43">
        <v>2984</v>
      </c>
      <c r="AP318" s="43">
        <v>3164</v>
      </c>
      <c r="AQ318" s="45">
        <v>3519</v>
      </c>
    </row>
    <row r="319" spans="1:43" ht="17.649999999999999" thickBot="1" x14ac:dyDescent="0.5">
      <c r="A319" t="s">
        <v>13</v>
      </c>
      <c r="C319" s="60" t="s">
        <v>148</v>
      </c>
      <c r="D319" s="44" t="s">
        <v>138</v>
      </c>
      <c r="E319" s="44" t="s">
        <v>138</v>
      </c>
      <c r="F319" s="44" t="s">
        <v>138</v>
      </c>
      <c r="G319" s="44" t="s">
        <v>138</v>
      </c>
      <c r="H319" s="44" t="s">
        <v>138</v>
      </c>
      <c r="I319" s="44" t="s">
        <v>138</v>
      </c>
      <c r="J319" s="44" t="s">
        <v>138</v>
      </c>
      <c r="K319" s="44" t="s">
        <v>138</v>
      </c>
      <c r="L319" s="44" t="s">
        <v>138</v>
      </c>
      <c r="M319" s="44" t="s">
        <v>138</v>
      </c>
      <c r="N319" s="44" t="s">
        <v>138</v>
      </c>
      <c r="O319" s="44" t="s">
        <v>138</v>
      </c>
      <c r="P319" s="44" t="s">
        <v>138</v>
      </c>
      <c r="Q319" s="44" t="s">
        <v>138</v>
      </c>
      <c r="R319" s="44" t="s">
        <v>138</v>
      </c>
      <c r="S319" s="44" t="s">
        <v>138</v>
      </c>
      <c r="T319" s="44" t="s">
        <v>138</v>
      </c>
      <c r="U319" s="44" t="s">
        <v>138</v>
      </c>
      <c r="V319" s="44" t="s">
        <v>138</v>
      </c>
      <c r="W319" s="44">
        <v>154</v>
      </c>
      <c r="X319" s="44">
        <v>86</v>
      </c>
      <c r="Y319" s="44" t="s">
        <v>138</v>
      </c>
      <c r="Z319" s="44" t="s">
        <v>138</v>
      </c>
      <c r="AA319" s="44" t="s">
        <v>138</v>
      </c>
      <c r="AB319" s="44" t="s">
        <v>138</v>
      </c>
      <c r="AC319" s="44" t="s">
        <v>138</v>
      </c>
      <c r="AD319" s="44" t="s">
        <v>138</v>
      </c>
      <c r="AE319" s="44" t="s">
        <v>138</v>
      </c>
      <c r="AF319" s="44" t="s">
        <v>138</v>
      </c>
      <c r="AG319" s="44" t="s">
        <v>138</v>
      </c>
      <c r="AH319" s="44" t="s">
        <v>138</v>
      </c>
      <c r="AI319" s="44" t="s">
        <v>138</v>
      </c>
      <c r="AJ319" s="44" t="s">
        <v>138</v>
      </c>
      <c r="AK319" s="44" t="s">
        <v>138</v>
      </c>
      <c r="AL319" s="44" t="s">
        <v>138</v>
      </c>
      <c r="AM319" s="44" t="s">
        <v>138</v>
      </c>
      <c r="AN319" s="44" t="s">
        <v>138</v>
      </c>
      <c r="AO319" s="44">
        <v>246</v>
      </c>
      <c r="AP319" s="44" t="s">
        <v>138</v>
      </c>
      <c r="AQ319" s="83" t="s">
        <v>138</v>
      </c>
    </row>
    <row r="320" spans="1:43" ht="17.649999999999999" thickBot="1" x14ac:dyDescent="0.5">
      <c r="A320" t="s">
        <v>13</v>
      </c>
      <c r="C320" s="60" t="s">
        <v>146</v>
      </c>
      <c r="D320" s="43">
        <v>33876</v>
      </c>
      <c r="E320" s="43">
        <v>35426</v>
      </c>
      <c r="F320" s="43">
        <v>37412</v>
      </c>
      <c r="G320" s="43">
        <v>35632</v>
      </c>
      <c r="H320" s="43">
        <v>38091</v>
      </c>
      <c r="I320" s="43">
        <v>36971</v>
      </c>
      <c r="J320" s="43">
        <v>41265</v>
      </c>
      <c r="K320" s="43">
        <v>45893</v>
      </c>
      <c r="L320" s="43">
        <v>44623</v>
      </c>
      <c r="M320" s="43">
        <v>26115</v>
      </c>
      <c r="N320" s="43">
        <v>34559</v>
      </c>
      <c r="O320" s="43">
        <v>35911</v>
      </c>
      <c r="P320" s="43">
        <v>29408</v>
      </c>
      <c r="Q320" s="43">
        <v>26200</v>
      </c>
      <c r="R320" s="43">
        <v>26677</v>
      </c>
      <c r="S320" s="43">
        <v>27509</v>
      </c>
      <c r="T320" s="43">
        <v>26365</v>
      </c>
      <c r="U320" s="43">
        <v>25062</v>
      </c>
      <c r="V320" s="43">
        <v>25373</v>
      </c>
      <c r="W320" s="43">
        <v>25512</v>
      </c>
      <c r="X320" s="43">
        <v>28585</v>
      </c>
      <c r="Y320" s="43">
        <v>26980</v>
      </c>
      <c r="Z320" s="43">
        <v>35828</v>
      </c>
      <c r="AA320" s="43">
        <v>34436</v>
      </c>
      <c r="AB320" s="43">
        <v>35123</v>
      </c>
      <c r="AC320" s="43">
        <v>29868</v>
      </c>
      <c r="AD320" s="43">
        <v>28996</v>
      </c>
      <c r="AE320" s="43">
        <v>31013</v>
      </c>
      <c r="AF320" s="43">
        <v>31728</v>
      </c>
      <c r="AG320" s="43">
        <v>32261</v>
      </c>
      <c r="AH320" s="43">
        <v>30804</v>
      </c>
      <c r="AI320" s="43">
        <v>24015</v>
      </c>
      <c r="AJ320" s="43">
        <v>25073</v>
      </c>
      <c r="AK320" s="43">
        <v>21112</v>
      </c>
      <c r="AL320" s="43">
        <v>20031</v>
      </c>
      <c r="AM320" s="43">
        <v>19006</v>
      </c>
      <c r="AN320" s="43">
        <v>17958</v>
      </c>
      <c r="AO320" s="43">
        <v>17643</v>
      </c>
      <c r="AP320" s="43">
        <v>17597</v>
      </c>
      <c r="AQ320" s="45">
        <v>18109</v>
      </c>
    </row>
    <row r="321" spans="1:43" ht="17.649999999999999" thickBot="1" x14ac:dyDescent="0.5">
      <c r="A321" t="s">
        <v>13</v>
      </c>
      <c r="C321" s="60" t="s">
        <v>149</v>
      </c>
      <c r="D321" s="44">
        <v>293</v>
      </c>
      <c r="E321" s="44">
        <v>184</v>
      </c>
      <c r="F321" s="44">
        <v>243</v>
      </c>
      <c r="G321" s="44">
        <v>71</v>
      </c>
      <c r="H321" s="44">
        <v>21</v>
      </c>
      <c r="I321" s="44" t="s">
        <v>138</v>
      </c>
      <c r="J321" s="44" t="s">
        <v>138</v>
      </c>
      <c r="K321" s="44" t="s">
        <v>138</v>
      </c>
      <c r="L321" s="44">
        <v>151</v>
      </c>
      <c r="M321" s="44" t="s">
        <v>138</v>
      </c>
      <c r="N321" s="44" t="s">
        <v>138</v>
      </c>
      <c r="O321" s="44" t="s">
        <v>138</v>
      </c>
      <c r="P321" s="44" t="s">
        <v>138</v>
      </c>
      <c r="Q321" s="43">
        <v>1037</v>
      </c>
      <c r="R321" s="44">
        <v>881</v>
      </c>
      <c r="S321" s="44">
        <v>948</v>
      </c>
      <c r="T321" s="44">
        <v>892</v>
      </c>
      <c r="U321" s="44">
        <v>441</v>
      </c>
      <c r="V321" s="44">
        <v>505</v>
      </c>
      <c r="W321" s="44" t="s">
        <v>138</v>
      </c>
      <c r="X321" s="44">
        <v>31</v>
      </c>
      <c r="Y321" s="44">
        <v>363</v>
      </c>
      <c r="Z321" s="44">
        <v>708</v>
      </c>
      <c r="AA321" s="44">
        <v>928</v>
      </c>
      <c r="AB321" s="44">
        <v>638</v>
      </c>
      <c r="AC321" s="44">
        <v>129</v>
      </c>
      <c r="AD321" s="44" t="s">
        <v>138</v>
      </c>
      <c r="AE321" s="44" t="s">
        <v>138</v>
      </c>
      <c r="AF321" s="44">
        <v>103</v>
      </c>
      <c r="AG321" s="44" t="s">
        <v>138</v>
      </c>
      <c r="AH321" s="44" t="s">
        <v>138</v>
      </c>
      <c r="AI321" s="44" t="s">
        <v>138</v>
      </c>
      <c r="AJ321" s="44" t="s">
        <v>138</v>
      </c>
      <c r="AK321" s="44" t="s">
        <v>138</v>
      </c>
      <c r="AL321" s="44">
        <v>554</v>
      </c>
      <c r="AM321" s="44" t="s">
        <v>138</v>
      </c>
      <c r="AN321" s="44">
        <v>59</v>
      </c>
      <c r="AO321" s="44" t="s">
        <v>138</v>
      </c>
      <c r="AP321" s="44">
        <v>10</v>
      </c>
      <c r="AQ321" s="83" t="s">
        <v>138</v>
      </c>
    </row>
    <row r="322" spans="1:43" ht="17.649999999999999" thickBot="1" x14ac:dyDescent="0.5">
      <c r="A322" t="s">
        <v>13</v>
      </c>
      <c r="C322" s="60" t="s">
        <v>91</v>
      </c>
      <c r="D322" s="43">
        <v>23778</v>
      </c>
      <c r="E322" s="43">
        <v>75368</v>
      </c>
      <c r="F322" s="43">
        <v>25103</v>
      </c>
      <c r="G322" s="43">
        <v>39627</v>
      </c>
      <c r="H322" s="43">
        <v>24101</v>
      </c>
      <c r="I322" s="43">
        <v>75047</v>
      </c>
      <c r="J322" s="43">
        <v>25210</v>
      </c>
      <c r="K322" s="43">
        <v>23867</v>
      </c>
      <c r="L322" s="43">
        <v>23805</v>
      </c>
      <c r="M322" s="43">
        <v>69576</v>
      </c>
      <c r="N322" s="43">
        <v>39739</v>
      </c>
      <c r="O322" s="43">
        <v>23912</v>
      </c>
      <c r="P322" s="43">
        <v>21052</v>
      </c>
      <c r="Q322" s="43">
        <v>72046</v>
      </c>
      <c r="R322" s="43">
        <v>56160</v>
      </c>
      <c r="S322" s="43">
        <v>69767</v>
      </c>
      <c r="T322" s="43">
        <v>68627</v>
      </c>
      <c r="U322" s="43">
        <v>67032</v>
      </c>
      <c r="V322" s="43">
        <v>68946</v>
      </c>
      <c r="W322" s="43">
        <v>70321</v>
      </c>
      <c r="X322" s="43">
        <v>68805</v>
      </c>
      <c r="Y322" s="43">
        <v>69984</v>
      </c>
      <c r="Z322" s="43">
        <v>74042</v>
      </c>
      <c r="AA322" s="43">
        <v>76432</v>
      </c>
      <c r="AB322" s="43">
        <v>76915</v>
      </c>
      <c r="AC322" s="43">
        <v>77095</v>
      </c>
      <c r="AD322" s="43">
        <v>78195</v>
      </c>
      <c r="AE322" s="43">
        <v>78290</v>
      </c>
      <c r="AF322" s="43">
        <v>77371</v>
      </c>
      <c r="AG322" s="43">
        <v>75174</v>
      </c>
      <c r="AH322" s="43">
        <v>78058</v>
      </c>
      <c r="AI322" s="43">
        <v>76375</v>
      </c>
      <c r="AJ322" s="43">
        <v>76007</v>
      </c>
      <c r="AK322" s="43">
        <v>35465</v>
      </c>
      <c r="AL322" s="43">
        <v>75885</v>
      </c>
      <c r="AM322" s="43">
        <v>84974</v>
      </c>
      <c r="AN322" s="43">
        <v>85286</v>
      </c>
      <c r="AO322" s="43">
        <v>44514</v>
      </c>
      <c r="AP322" s="43">
        <v>19724</v>
      </c>
      <c r="AQ322" s="45">
        <v>26327</v>
      </c>
    </row>
    <row r="323" spans="1:43" ht="17.649999999999999" thickBot="1" x14ac:dyDescent="0.5">
      <c r="A323" t="s">
        <v>13</v>
      </c>
      <c r="C323" s="60" t="s">
        <v>150</v>
      </c>
      <c r="D323" s="44" t="s">
        <v>138</v>
      </c>
      <c r="E323" s="44">
        <v>7</v>
      </c>
      <c r="F323" s="44" t="s">
        <v>138</v>
      </c>
      <c r="G323" s="44" t="s">
        <v>138</v>
      </c>
      <c r="H323" s="44" t="s">
        <v>138</v>
      </c>
      <c r="I323" s="44">
        <v>9</v>
      </c>
      <c r="J323" s="44" t="s">
        <v>138</v>
      </c>
      <c r="K323" s="44" t="s">
        <v>138</v>
      </c>
      <c r="L323" s="44" t="s">
        <v>138</v>
      </c>
      <c r="M323" s="44">
        <v>8</v>
      </c>
      <c r="N323" s="44" t="s">
        <v>138</v>
      </c>
      <c r="O323" s="44" t="s">
        <v>138</v>
      </c>
      <c r="P323" s="44" t="s">
        <v>138</v>
      </c>
      <c r="Q323" s="44">
        <v>5</v>
      </c>
      <c r="R323" s="44" t="s">
        <v>138</v>
      </c>
      <c r="S323" s="44" t="s">
        <v>138</v>
      </c>
      <c r="T323" s="44" t="s">
        <v>138</v>
      </c>
      <c r="U323" s="44">
        <v>4</v>
      </c>
      <c r="V323" s="43">
        <v>1673</v>
      </c>
      <c r="W323" s="43">
        <v>1506</v>
      </c>
      <c r="X323" s="43">
        <v>1553</v>
      </c>
      <c r="Y323" s="43">
        <v>1779</v>
      </c>
      <c r="Z323" s="44" t="s">
        <v>138</v>
      </c>
      <c r="AA323" s="44" t="s">
        <v>138</v>
      </c>
      <c r="AB323" s="44" t="s">
        <v>138</v>
      </c>
      <c r="AC323" s="43">
        <v>1576</v>
      </c>
      <c r="AD323" s="44" t="s">
        <v>138</v>
      </c>
      <c r="AE323" s="44" t="s">
        <v>138</v>
      </c>
      <c r="AF323" s="44" t="s">
        <v>138</v>
      </c>
      <c r="AG323" s="43">
        <v>1376</v>
      </c>
      <c r="AH323" s="44" t="s">
        <v>138</v>
      </c>
      <c r="AI323" s="44" t="s">
        <v>138</v>
      </c>
      <c r="AJ323" s="44" t="s">
        <v>138</v>
      </c>
      <c r="AK323" s="43">
        <v>1203</v>
      </c>
      <c r="AL323" s="44" t="s">
        <v>138</v>
      </c>
      <c r="AM323" s="44" t="s">
        <v>138</v>
      </c>
      <c r="AN323" s="44" t="s">
        <v>138</v>
      </c>
      <c r="AO323" s="43">
        <v>1017</v>
      </c>
      <c r="AP323" s="44" t="s">
        <v>138</v>
      </c>
      <c r="AQ323" s="83" t="s">
        <v>138</v>
      </c>
    </row>
    <row r="324" spans="1:43" ht="17.649999999999999" thickBot="1" x14ac:dyDescent="0.5">
      <c r="A324" t="s">
        <v>13</v>
      </c>
      <c r="C324" s="60" t="s">
        <v>152</v>
      </c>
      <c r="D324" s="43">
        <v>11357</v>
      </c>
      <c r="E324" s="43">
        <v>11821</v>
      </c>
      <c r="F324" s="43">
        <v>13305</v>
      </c>
      <c r="G324" s="43">
        <v>10762</v>
      </c>
      <c r="H324" s="43">
        <v>11363</v>
      </c>
      <c r="I324" s="43">
        <v>10592</v>
      </c>
      <c r="J324" s="43">
        <v>13776</v>
      </c>
      <c r="K324" s="43">
        <v>14966</v>
      </c>
      <c r="L324" s="43">
        <v>14359</v>
      </c>
      <c r="M324" s="43">
        <v>6892</v>
      </c>
      <c r="N324" s="43">
        <v>9550</v>
      </c>
      <c r="O324" s="43">
        <v>10383</v>
      </c>
      <c r="P324" s="43">
        <v>8554</v>
      </c>
      <c r="Q324" s="43">
        <v>6767</v>
      </c>
      <c r="R324" s="43">
        <v>6304</v>
      </c>
      <c r="S324" s="43">
        <v>5377</v>
      </c>
      <c r="T324" s="43">
        <v>4924</v>
      </c>
      <c r="U324" s="43">
        <v>5414</v>
      </c>
      <c r="V324" s="43">
        <v>7075</v>
      </c>
      <c r="W324" s="43">
        <v>8766</v>
      </c>
      <c r="X324" s="43">
        <v>10153</v>
      </c>
      <c r="Y324" s="43">
        <v>9097</v>
      </c>
      <c r="Z324" s="43">
        <v>10009</v>
      </c>
      <c r="AA324" s="43">
        <v>11334</v>
      </c>
      <c r="AB324" s="43">
        <v>10839</v>
      </c>
      <c r="AC324" s="43">
        <v>11008</v>
      </c>
      <c r="AD324" s="43">
        <v>8570</v>
      </c>
      <c r="AE324" s="43">
        <v>9748</v>
      </c>
      <c r="AF324" s="43">
        <v>9850</v>
      </c>
      <c r="AG324" s="43">
        <v>9693</v>
      </c>
      <c r="AH324" s="43">
        <v>5690</v>
      </c>
      <c r="AI324" s="43">
        <v>1301</v>
      </c>
      <c r="AJ324" s="44">
        <v>172</v>
      </c>
      <c r="AK324" s="44">
        <v>950</v>
      </c>
      <c r="AL324" s="43">
        <v>1111</v>
      </c>
      <c r="AM324" s="44">
        <v>752</v>
      </c>
      <c r="AN324" s="44">
        <v>128</v>
      </c>
      <c r="AO324" s="44">
        <v>927</v>
      </c>
      <c r="AP324" s="44">
        <v>835</v>
      </c>
      <c r="AQ324" s="83">
        <v>216</v>
      </c>
    </row>
    <row r="325" spans="1:43" ht="17.649999999999999" thickBot="1" x14ac:dyDescent="0.5">
      <c r="A325" t="s">
        <v>13</v>
      </c>
      <c r="C325" s="60" t="s">
        <v>193</v>
      </c>
      <c r="D325" s="43">
        <v>319480</v>
      </c>
      <c r="E325" s="43">
        <v>316994</v>
      </c>
      <c r="F325" s="43">
        <v>324724</v>
      </c>
      <c r="G325" s="43">
        <v>319477</v>
      </c>
      <c r="H325" s="43">
        <v>299249</v>
      </c>
      <c r="I325" s="43">
        <v>301598</v>
      </c>
      <c r="J325" s="43">
        <v>306047</v>
      </c>
      <c r="K325" s="43">
        <v>309672</v>
      </c>
      <c r="L325" s="43">
        <v>315648</v>
      </c>
      <c r="M325" s="43">
        <v>195578</v>
      </c>
      <c r="N325" s="43">
        <v>317521</v>
      </c>
      <c r="O325" s="43">
        <v>320455</v>
      </c>
      <c r="P325" s="43">
        <v>203399</v>
      </c>
      <c r="Q325" s="43">
        <v>205001</v>
      </c>
      <c r="R325" s="43">
        <v>196358</v>
      </c>
      <c r="S325" s="43">
        <v>191347</v>
      </c>
      <c r="T325" s="43">
        <v>185416</v>
      </c>
      <c r="U325" s="43">
        <v>175556</v>
      </c>
      <c r="V325" s="43">
        <v>185765</v>
      </c>
      <c r="W325" s="43">
        <v>191264</v>
      </c>
      <c r="X325" s="43">
        <v>190357</v>
      </c>
      <c r="Y325" s="43">
        <v>188445</v>
      </c>
      <c r="Z325" s="43">
        <v>168454</v>
      </c>
      <c r="AA325" s="43">
        <v>187343</v>
      </c>
      <c r="AB325" s="43">
        <v>189696</v>
      </c>
      <c r="AC325" s="43">
        <v>199970</v>
      </c>
      <c r="AD325" s="43">
        <v>196200</v>
      </c>
      <c r="AE325" s="43">
        <v>189947</v>
      </c>
      <c r="AF325" s="43">
        <v>180954</v>
      </c>
      <c r="AG325" s="43">
        <v>179873</v>
      </c>
      <c r="AH325" s="43">
        <v>165056</v>
      </c>
      <c r="AI325" s="43">
        <v>143829</v>
      </c>
      <c r="AJ325" s="43">
        <v>135771</v>
      </c>
      <c r="AK325" s="43">
        <v>146038</v>
      </c>
      <c r="AL325" s="43">
        <v>148417</v>
      </c>
      <c r="AM325" s="43">
        <v>145946</v>
      </c>
      <c r="AN325" s="43">
        <v>135624</v>
      </c>
      <c r="AO325" s="43">
        <v>144634</v>
      </c>
      <c r="AP325" s="43">
        <v>141003</v>
      </c>
      <c r="AQ325" s="45">
        <v>139707</v>
      </c>
    </row>
    <row r="326" spans="1:43" ht="17.649999999999999" thickBot="1" x14ac:dyDescent="0.5">
      <c r="A326" t="s">
        <v>13</v>
      </c>
      <c r="C326" s="60" t="s">
        <v>90</v>
      </c>
      <c r="D326" s="43">
        <v>3522</v>
      </c>
      <c r="E326" s="43">
        <v>6268</v>
      </c>
      <c r="F326" s="43">
        <v>6348</v>
      </c>
      <c r="G326" s="43">
        <v>5945</v>
      </c>
      <c r="H326" s="43">
        <v>5900</v>
      </c>
      <c r="I326" s="43">
        <v>6481</v>
      </c>
      <c r="J326" s="43">
        <v>7412</v>
      </c>
      <c r="K326" s="43">
        <v>6978</v>
      </c>
      <c r="L326" s="43">
        <v>12063</v>
      </c>
      <c r="M326" s="43">
        <v>6191</v>
      </c>
      <c r="N326" s="43">
        <v>9818</v>
      </c>
      <c r="O326" s="43">
        <v>9935</v>
      </c>
      <c r="P326" s="43">
        <v>5200</v>
      </c>
      <c r="Q326" s="43">
        <v>4644</v>
      </c>
      <c r="R326" s="43">
        <v>3966</v>
      </c>
      <c r="S326" s="43">
        <v>4007</v>
      </c>
      <c r="T326" s="43">
        <v>4066</v>
      </c>
      <c r="U326" s="43">
        <v>4543</v>
      </c>
      <c r="V326" s="43">
        <v>9685</v>
      </c>
      <c r="W326" s="43">
        <v>8392</v>
      </c>
      <c r="X326" s="43">
        <v>4640</v>
      </c>
      <c r="Y326" s="43">
        <v>4160</v>
      </c>
      <c r="Z326" s="43">
        <v>12107</v>
      </c>
      <c r="AA326" s="43">
        <v>11540</v>
      </c>
      <c r="AB326" s="43">
        <v>10560</v>
      </c>
      <c r="AC326" s="43">
        <v>9888</v>
      </c>
      <c r="AD326" s="43">
        <v>13190</v>
      </c>
      <c r="AE326" s="43">
        <v>15871</v>
      </c>
      <c r="AF326" s="43">
        <v>15459</v>
      </c>
      <c r="AG326" s="43">
        <v>10869</v>
      </c>
      <c r="AH326" s="43">
        <v>12677</v>
      </c>
      <c r="AI326" s="43">
        <v>9054</v>
      </c>
      <c r="AJ326" s="43">
        <v>9517</v>
      </c>
      <c r="AK326" s="43">
        <v>8054</v>
      </c>
      <c r="AL326" s="43">
        <v>6214</v>
      </c>
      <c r="AM326" s="43">
        <v>6656</v>
      </c>
      <c r="AN326" s="43">
        <v>6368</v>
      </c>
      <c r="AO326" s="43">
        <v>8203</v>
      </c>
      <c r="AP326" s="43">
        <v>8259</v>
      </c>
      <c r="AQ326" s="45">
        <v>8796</v>
      </c>
    </row>
    <row r="327" spans="1:43" ht="17.649999999999999" thickBot="1" x14ac:dyDescent="0.5">
      <c r="A327" t="s">
        <v>13</v>
      </c>
      <c r="C327" s="60" t="s">
        <v>92</v>
      </c>
      <c r="D327" s="43">
        <v>19934</v>
      </c>
      <c r="E327" s="43">
        <v>14095</v>
      </c>
      <c r="F327" s="43">
        <v>19895</v>
      </c>
      <c r="G327" s="43">
        <v>20540</v>
      </c>
      <c r="H327" s="43">
        <v>20418</v>
      </c>
      <c r="I327" s="43">
        <v>13399</v>
      </c>
      <c r="J327" s="43">
        <v>24554</v>
      </c>
      <c r="K327" s="43">
        <v>23505</v>
      </c>
      <c r="L327" s="43">
        <v>23696</v>
      </c>
      <c r="M327" s="43">
        <v>216819</v>
      </c>
      <c r="N327" s="43">
        <v>17440</v>
      </c>
      <c r="O327" s="43">
        <v>16872</v>
      </c>
      <c r="P327" s="43">
        <v>20009</v>
      </c>
      <c r="Q327" s="43">
        <v>16053</v>
      </c>
      <c r="R327" s="43">
        <v>19209</v>
      </c>
      <c r="S327" s="43">
        <v>20076</v>
      </c>
      <c r="T327" s="43">
        <v>19970</v>
      </c>
      <c r="U327" s="43">
        <v>16742</v>
      </c>
      <c r="V327" s="43">
        <v>19598</v>
      </c>
      <c r="W327" s="43">
        <v>19526</v>
      </c>
      <c r="X327" s="43">
        <v>19715</v>
      </c>
      <c r="Y327" s="43">
        <v>16408</v>
      </c>
      <c r="Z327" s="43">
        <v>22759</v>
      </c>
      <c r="AA327" s="43">
        <v>19916</v>
      </c>
      <c r="AB327" s="43">
        <v>23078</v>
      </c>
      <c r="AC327" s="43">
        <v>15241</v>
      </c>
      <c r="AD327" s="43">
        <v>19580</v>
      </c>
      <c r="AE327" s="43">
        <v>19151</v>
      </c>
      <c r="AF327" s="43">
        <v>19905</v>
      </c>
      <c r="AG327" s="43">
        <v>14985</v>
      </c>
      <c r="AH327" s="43">
        <v>19115</v>
      </c>
      <c r="AI327" s="43">
        <v>18181</v>
      </c>
      <c r="AJ327" s="43">
        <v>19360</v>
      </c>
      <c r="AK327" s="43">
        <v>19963</v>
      </c>
      <c r="AL327" s="43">
        <v>23331</v>
      </c>
      <c r="AM327" s="43">
        <v>22919</v>
      </c>
      <c r="AN327" s="43">
        <v>21657</v>
      </c>
      <c r="AO327" s="43">
        <v>20429</v>
      </c>
      <c r="AP327" s="43">
        <v>31974</v>
      </c>
      <c r="AQ327" s="45">
        <v>26332</v>
      </c>
    </row>
    <row r="328" spans="1:43" ht="18" thickBot="1" x14ac:dyDescent="0.5">
      <c r="A328" t="s">
        <v>13</v>
      </c>
      <c r="C328" s="66" t="s">
        <v>79</v>
      </c>
      <c r="D328" s="67">
        <v>837226</v>
      </c>
      <c r="E328" s="67">
        <v>829678</v>
      </c>
      <c r="F328" s="67">
        <v>845381</v>
      </c>
      <c r="G328" s="67">
        <v>828420</v>
      </c>
      <c r="H328" s="67">
        <v>811393</v>
      </c>
      <c r="I328" s="67">
        <v>809437</v>
      </c>
      <c r="J328" s="67">
        <v>841463</v>
      </c>
      <c r="K328" s="67">
        <v>863194</v>
      </c>
      <c r="L328" s="67">
        <v>874438</v>
      </c>
      <c r="M328" s="67">
        <v>831062</v>
      </c>
      <c r="N328" s="67">
        <v>846579</v>
      </c>
      <c r="O328" s="67">
        <v>855530</v>
      </c>
      <c r="P328" s="67">
        <v>663571</v>
      </c>
      <c r="Q328" s="67">
        <v>661022</v>
      </c>
      <c r="R328" s="67">
        <v>656076</v>
      </c>
      <c r="S328" s="67">
        <v>652501</v>
      </c>
      <c r="T328" s="67">
        <v>646642</v>
      </c>
      <c r="U328" s="67">
        <v>634580</v>
      </c>
      <c r="V328" s="67">
        <v>654450</v>
      </c>
      <c r="W328" s="67">
        <v>668121</v>
      </c>
      <c r="X328" s="67">
        <v>674193</v>
      </c>
      <c r="Y328" s="67">
        <v>674081</v>
      </c>
      <c r="Z328" s="67">
        <v>667278</v>
      </c>
      <c r="AA328" s="67">
        <v>691643</v>
      </c>
      <c r="AB328" s="67">
        <v>706923</v>
      </c>
      <c r="AC328" s="67">
        <v>720329</v>
      </c>
      <c r="AD328" s="67">
        <v>703677</v>
      </c>
      <c r="AE328" s="67">
        <v>703830</v>
      </c>
      <c r="AF328" s="67">
        <v>692331</v>
      </c>
      <c r="AG328" s="67">
        <v>691959</v>
      </c>
      <c r="AH328" s="67">
        <v>670047</v>
      </c>
      <c r="AI328" s="67">
        <v>625526</v>
      </c>
      <c r="AJ328" s="67">
        <v>624774</v>
      </c>
      <c r="AK328" s="67">
        <v>632947</v>
      </c>
      <c r="AL328" s="67">
        <v>641843</v>
      </c>
      <c r="AM328" s="67">
        <v>646787</v>
      </c>
      <c r="AN328" s="67">
        <v>626225</v>
      </c>
      <c r="AO328" s="67">
        <v>657331</v>
      </c>
      <c r="AP328" s="67">
        <v>648780</v>
      </c>
      <c r="AQ328" s="68">
        <v>648205</v>
      </c>
    </row>
    <row r="329" spans="1:43" ht="18" thickTop="1" thickBot="1" x14ac:dyDescent="0.5">
      <c r="A329" t="s">
        <v>13</v>
      </c>
      <c r="C329" s="60" t="s">
        <v>190</v>
      </c>
      <c r="D329" s="44">
        <v>1</v>
      </c>
      <c r="E329" s="44">
        <v>1</v>
      </c>
      <c r="F329" s="44">
        <v>1</v>
      </c>
      <c r="G329" s="44" t="s">
        <v>138</v>
      </c>
      <c r="H329" s="44" t="s">
        <v>138</v>
      </c>
      <c r="I329" s="44" t="s">
        <v>138</v>
      </c>
      <c r="J329" s="44" t="s">
        <v>138</v>
      </c>
      <c r="K329" s="44" t="s">
        <v>138</v>
      </c>
      <c r="L329" s="44" t="s">
        <v>138</v>
      </c>
      <c r="M329" s="44" t="s">
        <v>138</v>
      </c>
      <c r="N329" s="44" t="s">
        <v>138</v>
      </c>
      <c r="O329" s="44" t="s">
        <v>138</v>
      </c>
      <c r="P329" s="44" t="s">
        <v>138</v>
      </c>
      <c r="Q329" s="44" t="s">
        <v>138</v>
      </c>
      <c r="R329" s="44" t="s">
        <v>138</v>
      </c>
      <c r="S329" s="44" t="s">
        <v>138</v>
      </c>
      <c r="T329" s="44" t="s">
        <v>138</v>
      </c>
      <c r="U329" s="44" t="s">
        <v>138</v>
      </c>
      <c r="V329" s="44" t="s">
        <v>138</v>
      </c>
      <c r="W329" s="44" t="s">
        <v>138</v>
      </c>
      <c r="X329" s="44" t="s">
        <v>138</v>
      </c>
      <c r="Y329" s="44" t="s">
        <v>138</v>
      </c>
      <c r="Z329" s="44" t="s">
        <v>138</v>
      </c>
      <c r="AA329" s="44" t="s">
        <v>138</v>
      </c>
      <c r="AB329" s="44" t="s">
        <v>138</v>
      </c>
      <c r="AC329" s="44" t="s">
        <v>138</v>
      </c>
      <c r="AD329" s="44" t="s">
        <v>138</v>
      </c>
      <c r="AE329" s="44" t="s">
        <v>138</v>
      </c>
      <c r="AF329" s="44" t="s">
        <v>138</v>
      </c>
      <c r="AG329" s="44" t="s">
        <v>138</v>
      </c>
      <c r="AH329" s="44" t="s">
        <v>138</v>
      </c>
      <c r="AI329" s="44" t="s">
        <v>138</v>
      </c>
      <c r="AJ329" s="44" t="s">
        <v>138</v>
      </c>
      <c r="AK329" s="44" t="s">
        <v>138</v>
      </c>
      <c r="AL329" s="44" t="s">
        <v>138</v>
      </c>
      <c r="AM329" s="44" t="s">
        <v>138</v>
      </c>
      <c r="AN329" s="44" t="s">
        <v>138</v>
      </c>
      <c r="AO329" s="44" t="s">
        <v>138</v>
      </c>
      <c r="AP329" s="44" t="s">
        <v>138</v>
      </c>
      <c r="AQ329" s="83" t="s">
        <v>138</v>
      </c>
    </row>
    <row r="330" spans="1:43" ht="17.649999999999999" thickBot="1" x14ac:dyDescent="0.5">
      <c r="A330" t="s">
        <v>13</v>
      </c>
      <c r="C330" s="60" t="s">
        <v>153</v>
      </c>
      <c r="D330" s="44">
        <v>11</v>
      </c>
      <c r="E330" s="44">
        <v>12</v>
      </c>
      <c r="F330" s="44">
        <v>12</v>
      </c>
      <c r="G330" s="44">
        <v>12</v>
      </c>
      <c r="H330" s="44">
        <v>12</v>
      </c>
      <c r="I330" s="44">
        <v>12</v>
      </c>
      <c r="J330" s="44">
        <v>12</v>
      </c>
      <c r="K330" s="44">
        <v>12</v>
      </c>
      <c r="L330" s="44">
        <v>12</v>
      </c>
      <c r="M330" s="44">
        <v>12</v>
      </c>
      <c r="N330" s="44">
        <v>12</v>
      </c>
      <c r="O330" s="44">
        <v>12</v>
      </c>
      <c r="P330" s="44">
        <v>12</v>
      </c>
      <c r="Q330" s="44">
        <v>12</v>
      </c>
      <c r="R330" s="44">
        <v>12</v>
      </c>
      <c r="S330" s="44">
        <v>12</v>
      </c>
      <c r="T330" s="44">
        <v>12</v>
      </c>
      <c r="U330" s="44">
        <v>12</v>
      </c>
      <c r="V330" s="44">
        <v>12</v>
      </c>
      <c r="W330" s="44">
        <v>12</v>
      </c>
      <c r="X330" s="44">
        <v>12</v>
      </c>
      <c r="Y330" s="44">
        <v>12</v>
      </c>
      <c r="Z330" s="44">
        <v>12</v>
      </c>
      <c r="AA330" s="44">
        <v>12</v>
      </c>
      <c r="AB330" s="44">
        <v>12</v>
      </c>
      <c r="AC330" s="44">
        <v>12</v>
      </c>
      <c r="AD330" s="44">
        <v>12</v>
      </c>
      <c r="AE330" s="44">
        <v>12</v>
      </c>
      <c r="AF330" s="44">
        <v>12</v>
      </c>
      <c r="AG330" s="44">
        <v>12</v>
      </c>
      <c r="AH330" s="44">
        <v>12</v>
      </c>
      <c r="AI330" s="44">
        <v>12</v>
      </c>
      <c r="AJ330" s="44">
        <v>12</v>
      </c>
      <c r="AK330" s="44">
        <v>12</v>
      </c>
      <c r="AL330" s="44">
        <v>12</v>
      </c>
      <c r="AM330" s="44">
        <v>12</v>
      </c>
      <c r="AN330" s="44">
        <v>12</v>
      </c>
      <c r="AO330" s="44">
        <v>12</v>
      </c>
      <c r="AP330" s="44">
        <v>12</v>
      </c>
      <c r="AQ330" s="83">
        <v>12</v>
      </c>
    </row>
    <row r="331" spans="1:43" ht="17.649999999999999" thickBot="1" x14ac:dyDescent="0.5">
      <c r="A331" t="s">
        <v>13</v>
      </c>
      <c r="C331" s="60" t="s">
        <v>154</v>
      </c>
      <c r="D331" s="43">
        <v>29488</v>
      </c>
      <c r="E331" s="43">
        <v>30543</v>
      </c>
      <c r="F331" s="43">
        <v>30632</v>
      </c>
      <c r="G331" s="43">
        <v>30718</v>
      </c>
      <c r="H331" s="43">
        <v>30726</v>
      </c>
      <c r="I331" s="43">
        <v>30749</v>
      </c>
      <c r="J331" s="43">
        <v>30769</v>
      </c>
      <c r="K331" s="43">
        <v>30783</v>
      </c>
      <c r="L331" s="43">
        <v>30797</v>
      </c>
      <c r="M331" s="43">
        <v>30944</v>
      </c>
      <c r="N331" s="43">
        <v>30990</v>
      </c>
      <c r="O331" s="43">
        <v>31021</v>
      </c>
      <c r="P331" s="43">
        <v>31066</v>
      </c>
      <c r="Q331" s="43">
        <v>31111</v>
      </c>
      <c r="R331" s="43">
        <v>31653</v>
      </c>
      <c r="S331" s="43">
        <v>32454</v>
      </c>
      <c r="T331" s="43">
        <v>32475</v>
      </c>
      <c r="U331" s="43">
        <v>32474</v>
      </c>
      <c r="V331" s="43">
        <v>32535</v>
      </c>
      <c r="W331" s="43">
        <v>32602</v>
      </c>
      <c r="X331" s="43">
        <v>32639</v>
      </c>
      <c r="Y331" s="43">
        <v>32680</v>
      </c>
      <c r="Z331" s="43">
        <v>33711</v>
      </c>
      <c r="AA331" s="43">
        <v>33728</v>
      </c>
      <c r="AB331" s="43">
        <v>33744</v>
      </c>
      <c r="AC331" s="43">
        <v>33812</v>
      </c>
      <c r="AD331" s="43">
        <v>33910</v>
      </c>
      <c r="AE331" s="43">
        <v>33440</v>
      </c>
      <c r="AF331" s="43">
        <v>33457</v>
      </c>
      <c r="AG331" s="43">
        <v>33511</v>
      </c>
      <c r="AH331" s="43">
        <v>33531</v>
      </c>
      <c r="AI331" s="43">
        <v>33548</v>
      </c>
      <c r="AJ331" s="43">
        <v>33589</v>
      </c>
      <c r="AK331" s="43">
        <v>33616</v>
      </c>
      <c r="AL331" s="43">
        <v>33617</v>
      </c>
      <c r="AM331" s="43">
        <v>33630</v>
      </c>
      <c r="AN331" s="43">
        <v>33666</v>
      </c>
      <c r="AO331" s="43">
        <v>33690</v>
      </c>
      <c r="AP331" s="43">
        <v>33718</v>
      </c>
      <c r="AQ331" s="45">
        <v>33740</v>
      </c>
    </row>
    <row r="332" spans="1:43" ht="17.649999999999999" thickBot="1" x14ac:dyDescent="0.5">
      <c r="A332" t="s">
        <v>13</v>
      </c>
      <c r="C332" s="60" t="s">
        <v>81</v>
      </c>
      <c r="D332" s="43">
        <v>30928</v>
      </c>
      <c r="E332" s="43">
        <v>32020</v>
      </c>
      <c r="F332" s="43">
        <v>33754</v>
      </c>
      <c r="G332" s="43">
        <v>34376</v>
      </c>
      <c r="H332" s="43">
        <v>35153</v>
      </c>
      <c r="I332" s="43">
        <v>35519</v>
      </c>
      <c r="J332" s="43">
        <v>37301</v>
      </c>
      <c r="K332" s="43">
        <v>36924</v>
      </c>
      <c r="L332" s="43">
        <v>37054</v>
      </c>
      <c r="M332" s="43">
        <v>34683</v>
      </c>
      <c r="N332" s="43">
        <v>34863</v>
      </c>
      <c r="O332" s="43">
        <v>35270</v>
      </c>
      <c r="P332" s="43">
        <v>24410</v>
      </c>
      <c r="Q332" s="43">
        <v>26527</v>
      </c>
      <c r="R332" s="43">
        <v>26453</v>
      </c>
      <c r="S332" s="43">
        <v>26870</v>
      </c>
      <c r="T332" s="43">
        <v>27331</v>
      </c>
      <c r="U332" s="43">
        <v>28926</v>
      </c>
      <c r="V332" s="43">
        <v>29944</v>
      </c>
      <c r="W332" s="43">
        <v>31209</v>
      </c>
      <c r="X332" s="43">
        <v>32948</v>
      </c>
      <c r="Y332" s="43">
        <v>33078</v>
      </c>
      <c r="Z332" s="43">
        <v>36919</v>
      </c>
      <c r="AA332" s="43">
        <v>36568</v>
      </c>
      <c r="AB332" s="43">
        <v>36782</v>
      </c>
      <c r="AC332" s="43">
        <v>36491</v>
      </c>
      <c r="AD332" s="43">
        <v>36373</v>
      </c>
      <c r="AE332" s="43">
        <v>39318</v>
      </c>
      <c r="AF332" s="43">
        <v>40426</v>
      </c>
      <c r="AG332" s="43">
        <v>41197</v>
      </c>
      <c r="AH332" s="43">
        <v>41406</v>
      </c>
      <c r="AI332" s="43">
        <v>41101</v>
      </c>
      <c r="AJ332" s="43">
        <v>41032</v>
      </c>
      <c r="AK332" s="43">
        <v>40332</v>
      </c>
      <c r="AL332" s="43">
        <v>39957</v>
      </c>
      <c r="AM332" s="43">
        <v>39928</v>
      </c>
      <c r="AN332" s="43">
        <v>39958</v>
      </c>
      <c r="AO332" s="43">
        <v>40146</v>
      </c>
      <c r="AP332" s="43">
        <v>40350</v>
      </c>
      <c r="AQ332" s="45">
        <v>40873</v>
      </c>
    </row>
    <row r="333" spans="1:43" ht="17.649999999999999" thickBot="1" x14ac:dyDescent="0.5">
      <c r="A333" t="s">
        <v>13</v>
      </c>
      <c r="C333" s="60" t="s">
        <v>155</v>
      </c>
      <c r="D333" s="44">
        <v>-615</v>
      </c>
      <c r="E333" s="43">
        <v>-1172</v>
      </c>
      <c r="F333" s="43">
        <v>-2158</v>
      </c>
      <c r="G333" s="43">
        <v>-2172</v>
      </c>
      <c r="H333" s="43">
        <v>-2279</v>
      </c>
      <c r="I333" s="43">
        <v>-3102</v>
      </c>
      <c r="J333" s="43">
        <v>-3172</v>
      </c>
      <c r="K333" s="43">
        <v>-3172</v>
      </c>
      <c r="L333" s="43">
        <v>-3172</v>
      </c>
      <c r="M333" s="43">
        <v>-3474</v>
      </c>
      <c r="N333" s="43">
        <v>-4332</v>
      </c>
      <c r="O333" s="43">
        <v>-5284</v>
      </c>
      <c r="P333" s="43">
        <v>-5779</v>
      </c>
      <c r="Q333" s="43">
        <v>-6401</v>
      </c>
      <c r="R333" s="43">
        <v>-7442</v>
      </c>
      <c r="S333" s="43">
        <v>-8557</v>
      </c>
      <c r="T333" s="43">
        <v>-9193</v>
      </c>
      <c r="U333" s="43">
        <v>-10393</v>
      </c>
      <c r="V333" s="43">
        <v>-10893</v>
      </c>
      <c r="W333" s="43">
        <v>-11643</v>
      </c>
      <c r="X333" s="43">
        <v>-12428</v>
      </c>
      <c r="Y333" s="43">
        <v>-12678</v>
      </c>
      <c r="Z333" s="43">
        <v>-13178</v>
      </c>
      <c r="AA333" s="43">
        <v>-13178</v>
      </c>
      <c r="AB333" s="43">
        <v>-13258</v>
      </c>
      <c r="AC333" s="43">
        <v>-13829</v>
      </c>
      <c r="AD333" s="43">
        <v>-14828</v>
      </c>
      <c r="AE333" s="43">
        <v>-15941</v>
      </c>
      <c r="AF333" s="43">
        <v>-16956</v>
      </c>
      <c r="AG333" s="43">
        <v>-18157</v>
      </c>
      <c r="AH333" s="43">
        <v>-19072</v>
      </c>
      <c r="AI333" s="43">
        <v>-20188</v>
      </c>
      <c r="AJ333" s="43">
        <v>-20862</v>
      </c>
      <c r="AK333" s="43">
        <v>-21458</v>
      </c>
      <c r="AL333" s="43">
        <v>-22245</v>
      </c>
      <c r="AM333" s="43">
        <v>-22923</v>
      </c>
      <c r="AN333" s="43">
        <v>-23724</v>
      </c>
      <c r="AO333" s="43">
        <v>-24591</v>
      </c>
      <c r="AP333" s="43">
        <v>-25774</v>
      </c>
      <c r="AQ333" s="45">
        <v>-26637</v>
      </c>
    </row>
    <row r="334" spans="1:43" ht="17.649999999999999" thickBot="1" x14ac:dyDescent="0.5">
      <c r="A334" t="s">
        <v>13</v>
      </c>
      <c r="C334" s="60" t="s">
        <v>178</v>
      </c>
      <c r="D334" s="43">
        <v>10992</v>
      </c>
      <c r="E334" s="43">
        <v>10649</v>
      </c>
      <c r="F334" s="43">
        <v>11529</v>
      </c>
      <c r="G334" s="43">
        <v>6443</v>
      </c>
      <c r="H334" s="43">
        <v>6891</v>
      </c>
      <c r="I334" s="43">
        <v>4771</v>
      </c>
      <c r="J334" s="43">
        <v>10865</v>
      </c>
      <c r="K334" s="43">
        <v>14632</v>
      </c>
      <c r="L334" s="43">
        <v>13595</v>
      </c>
      <c r="M334" s="43">
        <v>5366</v>
      </c>
      <c r="N334" s="43">
        <v>6396</v>
      </c>
      <c r="O334" s="43">
        <v>8436</v>
      </c>
      <c r="P334" s="43">
        <v>7005</v>
      </c>
      <c r="Q334" s="43">
        <v>7427</v>
      </c>
      <c r="R334" s="43">
        <v>5634</v>
      </c>
      <c r="S334" s="43">
        <v>2854</v>
      </c>
      <c r="T334" s="43">
        <v>1000</v>
      </c>
      <c r="U334" s="43">
        <v>1722</v>
      </c>
      <c r="V334" s="43">
        <v>6911</v>
      </c>
      <c r="W334" s="43">
        <v>11631</v>
      </c>
      <c r="X334" s="43">
        <v>15197</v>
      </c>
      <c r="Y334" s="43">
        <v>13052</v>
      </c>
      <c r="Z334" s="43">
        <v>12757</v>
      </c>
      <c r="AA334" s="43">
        <v>18563</v>
      </c>
      <c r="AB334" s="43">
        <v>16036</v>
      </c>
      <c r="AC334" s="43">
        <v>18072</v>
      </c>
      <c r="AD334" s="43">
        <v>10397</v>
      </c>
      <c r="AE334" s="43">
        <v>12309</v>
      </c>
      <c r="AF334" s="43">
        <v>12111</v>
      </c>
      <c r="AG334" s="43">
        <v>10919</v>
      </c>
      <c r="AH334" s="43">
        <v>-1912</v>
      </c>
      <c r="AI334" s="43">
        <v>-17372</v>
      </c>
      <c r="AJ334" s="43">
        <v>-28695</v>
      </c>
      <c r="AK334" s="43">
        <v>-22621</v>
      </c>
      <c r="AL334" s="43">
        <v>-19147</v>
      </c>
      <c r="AM334" s="43">
        <v>-20386</v>
      </c>
      <c r="AN334" s="43">
        <v>-24254</v>
      </c>
      <c r="AO334" s="43">
        <v>-19242</v>
      </c>
      <c r="AP334" s="43">
        <v>-19771</v>
      </c>
      <c r="AQ334" s="45">
        <v>-20736</v>
      </c>
    </row>
    <row r="335" spans="1:43" ht="17.649999999999999" thickBot="1" x14ac:dyDescent="0.5">
      <c r="A335" t="s">
        <v>13</v>
      </c>
      <c r="C335" s="60" t="s">
        <v>157</v>
      </c>
      <c r="D335" s="43">
        <v>70804</v>
      </c>
      <c r="E335" s="43">
        <v>72052</v>
      </c>
      <c r="F335" s="43">
        <v>73769</v>
      </c>
      <c r="G335" s="43">
        <v>69377</v>
      </c>
      <c r="H335" s="43">
        <v>70503</v>
      </c>
      <c r="I335" s="43">
        <v>67949</v>
      </c>
      <c r="J335" s="43">
        <v>75775</v>
      </c>
      <c r="K335" s="43">
        <v>79179</v>
      </c>
      <c r="L335" s="43">
        <v>78286</v>
      </c>
      <c r="M335" s="43">
        <v>67531</v>
      </c>
      <c r="N335" s="43">
        <v>67929</v>
      </c>
      <c r="O335" s="43">
        <v>69455</v>
      </c>
      <c r="P335" s="43">
        <v>56714</v>
      </c>
      <c r="Q335" s="43">
        <v>58676</v>
      </c>
      <c r="R335" s="43">
        <v>56310</v>
      </c>
      <c r="S335" s="43">
        <v>53633</v>
      </c>
      <c r="T335" s="43">
        <v>51625</v>
      </c>
      <c r="U335" s="43">
        <v>52741</v>
      </c>
      <c r="V335" s="43">
        <v>58509</v>
      </c>
      <c r="W335" s="43">
        <v>63811</v>
      </c>
      <c r="X335" s="43">
        <v>68368</v>
      </c>
      <c r="Y335" s="43">
        <v>66144</v>
      </c>
      <c r="Z335" s="43">
        <v>70221</v>
      </c>
      <c r="AA335" s="43">
        <v>75693</v>
      </c>
      <c r="AB335" s="43">
        <v>73316</v>
      </c>
      <c r="AC335" s="43">
        <v>74558</v>
      </c>
      <c r="AD335" s="43">
        <v>65864</v>
      </c>
      <c r="AE335" s="43">
        <v>69138</v>
      </c>
      <c r="AF335" s="43">
        <v>69050</v>
      </c>
      <c r="AG335" s="43">
        <v>67482</v>
      </c>
      <c r="AH335" s="43">
        <v>53965</v>
      </c>
      <c r="AI335" s="43">
        <v>37101</v>
      </c>
      <c r="AJ335" s="43">
        <v>25076</v>
      </c>
      <c r="AK335" s="43">
        <v>29881</v>
      </c>
      <c r="AL335" s="43">
        <v>32194</v>
      </c>
      <c r="AM335" s="43">
        <v>30261</v>
      </c>
      <c r="AN335" s="43">
        <v>25658</v>
      </c>
      <c r="AO335" s="43">
        <v>30015</v>
      </c>
      <c r="AP335" s="43">
        <v>28535</v>
      </c>
      <c r="AQ335" s="45">
        <v>27252</v>
      </c>
    </row>
    <row r="336" spans="1:43" ht="17.649999999999999" thickBot="1" x14ac:dyDescent="0.5">
      <c r="A336" t="s">
        <v>13</v>
      </c>
      <c r="C336" s="60" t="s">
        <v>158</v>
      </c>
      <c r="D336" s="44">
        <v>596</v>
      </c>
      <c r="E336" s="44">
        <v>606</v>
      </c>
      <c r="F336" s="44">
        <v>639</v>
      </c>
      <c r="G336" s="44">
        <v>612</v>
      </c>
      <c r="H336" s="44">
        <v>564</v>
      </c>
      <c r="I336" s="44">
        <v>547</v>
      </c>
      <c r="J336" s="44">
        <v>190</v>
      </c>
      <c r="K336" s="44">
        <v>194</v>
      </c>
      <c r="L336" s="44">
        <v>180</v>
      </c>
      <c r="M336" s="44">
        <v>171</v>
      </c>
      <c r="N336" s="44">
        <v>179</v>
      </c>
      <c r="O336" s="44">
        <v>214</v>
      </c>
      <c r="P336" s="44">
        <v>230</v>
      </c>
      <c r="Q336" s="44">
        <v>194</v>
      </c>
      <c r="R336" s="44">
        <v>198</v>
      </c>
      <c r="S336" s="44">
        <v>199</v>
      </c>
      <c r="T336" s="44">
        <v>184</v>
      </c>
      <c r="U336" s="44">
        <v>217</v>
      </c>
      <c r="V336" s="44">
        <v>229</v>
      </c>
      <c r="W336" s="44">
        <v>235</v>
      </c>
      <c r="X336" s="44">
        <v>251</v>
      </c>
      <c r="Y336" s="44">
        <v>238</v>
      </c>
      <c r="Z336" s="44">
        <v>242</v>
      </c>
      <c r="AA336" s="44">
        <v>247</v>
      </c>
      <c r="AB336" s="44">
        <v>253</v>
      </c>
      <c r="AC336" s="44">
        <v>259</v>
      </c>
      <c r="AD336" s="44">
        <v>273</v>
      </c>
      <c r="AE336" s="44">
        <v>285</v>
      </c>
      <c r="AF336" s="44">
        <v>283</v>
      </c>
      <c r="AG336" s="44">
        <v>267</v>
      </c>
      <c r="AH336" s="44">
        <v>272</v>
      </c>
      <c r="AI336" s="44">
        <v>266</v>
      </c>
      <c r="AJ336" s="44">
        <v>254</v>
      </c>
      <c r="AK336" s="44">
        <v>244</v>
      </c>
      <c r="AL336" s="44">
        <v>229</v>
      </c>
      <c r="AM336" s="44">
        <v>231</v>
      </c>
      <c r="AN336" s="44">
        <v>237</v>
      </c>
      <c r="AO336" s="44">
        <v>238</v>
      </c>
      <c r="AP336" s="44">
        <v>261</v>
      </c>
      <c r="AQ336" s="83">
        <v>288</v>
      </c>
    </row>
    <row r="337" spans="1:43" ht="18" thickBot="1" x14ac:dyDescent="0.5">
      <c r="A337" t="s">
        <v>13</v>
      </c>
      <c r="C337" s="66" t="s">
        <v>82</v>
      </c>
      <c r="D337" s="67">
        <v>71401</v>
      </c>
      <c r="E337" s="67">
        <v>72659</v>
      </c>
      <c r="F337" s="67">
        <v>74409</v>
      </c>
      <c r="G337" s="67">
        <v>69989</v>
      </c>
      <c r="H337" s="67">
        <v>71067</v>
      </c>
      <c r="I337" s="67">
        <v>68496</v>
      </c>
      <c r="J337" s="67">
        <v>75965</v>
      </c>
      <c r="K337" s="67">
        <v>79373</v>
      </c>
      <c r="L337" s="67">
        <v>78466</v>
      </c>
      <c r="M337" s="67">
        <v>67702</v>
      </c>
      <c r="N337" s="67">
        <v>68108</v>
      </c>
      <c r="O337" s="67">
        <v>69669</v>
      </c>
      <c r="P337" s="67">
        <v>56944</v>
      </c>
      <c r="Q337" s="67">
        <v>58870</v>
      </c>
      <c r="R337" s="67">
        <v>56508</v>
      </c>
      <c r="S337" s="67">
        <v>53832</v>
      </c>
      <c r="T337" s="67">
        <v>51809</v>
      </c>
      <c r="U337" s="67">
        <v>52958</v>
      </c>
      <c r="V337" s="67">
        <v>58738</v>
      </c>
      <c r="W337" s="67">
        <v>64046</v>
      </c>
      <c r="X337" s="67">
        <v>68619</v>
      </c>
      <c r="Y337" s="67">
        <v>66382</v>
      </c>
      <c r="Z337" s="67">
        <v>70463</v>
      </c>
      <c r="AA337" s="67">
        <v>75940</v>
      </c>
      <c r="AB337" s="67">
        <v>73569</v>
      </c>
      <c r="AC337" s="67">
        <v>74817</v>
      </c>
      <c r="AD337" s="67">
        <v>66137</v>
      </c>
      <c r="AE337" s="67">
        <v>69423</v>
      </c>
      <c r="AF337" s="67">
        <v>69333</v>
      </c>
      <c r="AG337" s="67">
        <v>67749</v>
      </c>
      <c r="AH337" s="67">
        <v>54237</v>
      </c>
      <c r="AI337" s="67">
        <v>37367</v>
      </c>
      <c r="AJ337" s="67">
        <v>25330</v>
      </c>
      <c r="AK337" s="67">
        <v>30125</v>
      </c>
      <c r="AL337" s="67">
        <v>32423</v>
      </c>
      <c r="AM337" s="67">
        <v>30492</v>
      </c>
      <c r="AN337" s="67">
        <v>25895</v>
      </c>
      <c r="AO337" s="67">
        <v>30253</v>
      </c>
      <c r="AP337" s="67">
        <v>28796</v>
      </c>
      <c r="AQ337" s="68">
        <v>27540</v>
      </c>
    </row>
    <row r="338" spans="1:43" ht="18" thickTop="1" thickBot="1" x14ac:dyDescent="0.5">
      <c r="A338" t="s">
        <v>13</v>
      </c>
      <c r="C338" s="60" t="s">
        <v>159</v>
      </c>
      <c r="D338" s="64">
        <v>908627</v>
      </c>
      <c r="E338" s="64">
        <v>902337</v>
      </c>
      <c r="F338" s="64">
        <v>919790</v>
      </c>
      <c r="G338" s="64">
        <v>898409</v>
      </c>
      <c r="H338" s="64">
        <v>882460</v>
      </c>
      <c r="I338" s="64">
        <v>877933</v>
      </c>
      <c r="J338" s="64">
        <v>917428</v>
      </c>
      <c r="K338" s="64">
        <v>942567</v>
      </c>
      <c r="L338" s="64">
        <v>952904</v>
      </c>
      <c r="M338" s="64">
        <v>898764</v>
      </c>
      <c r="N338" s="64">
        <v>914687</v>
      </c>
      <c r="O338" s="64">
        <v>925199</v>
      </c>
      <c r="P338" s="64">
        <v>720515</v>
      </c>
      <c r="Q338" s="64">
        <v>719892</v>
      </c>
      <c r="R338" s="64">
        <v>712584</v>
      </c>
      <c r="S338" s="64">
        <v>706333</v>
      </c>
      <c r="T338" s="64">
        <v>698451</v>
      </c>
      <c r="U338" s="64">
        <v>687538</v>
      </c>
      <c r="V338" s="64">
        <v>713188</v>
      </c>
      <c r="W338" s="64">
        <v>732167</v>
      </c>
      <c r="X338" s="64">
        <v>742812</v>
      </c>
      <c r="Y338" s="64">
        <v>740463</v>
      </c>
      <c r="Z338" s="64">
        <v>737741</v>
      </c>
      <c r="AA338" s="64">
        <v>767583</v>
      </c>
      <c r="AB338" s="64">
        <v>780492</v>
      </c>
      <c r="AC338" s="64">
        <v>795146</v>
      </c>
      <c r="AD338" s="64">
        <v>769814</v>
      </c>
      <c r="AE338" s="64">
        <v>773253</v>
      </c>
      <c r="AF338" s="64">
        <v>761664</v>
      </c>
      <c r="AG338" s="64">
        <v>759708</v>
      </c>
      <c r="AH338" s="64">
        <v>724284</v>
      </c>
      <c r="AI338" s="64">
        <v>662893</v>
      </c>
      <c r="AJ338" s="64">
        <v>650104</v>
      </c>
      <c r="AK338" s="64">
        <v>663072</v>
      </c>
      <c r="AL338" s="64">
        <v>674266</v>
      </c>
      <c r="AM338" s="64">
        <v>677279</v>
      </c>
      <c r="AN338" s="64">
        <v>652120</v>
      </c>
      <c r="AO338" s="64">
        <v>687584</v>
      </c>
      <c r="AP338" s="64">
        <v>677576</v>
      </c>
      <c r="AQ338" s="65">
        <v>675745</v>
      </c>
    </row>
    <row r="339" spans="1:43" ht="17.649999999999999" thickBot="1" x14ac:dyDescent="0.5">
      <c r="A339" t="s">
        <v>13</v>
      </c>
      <c r="C339" s="60" t="s">
        <v>162</v>
      </c>
      <c r="D339" s="43">
        <v>1136</v>
      </c>
      <c r="E339" s="43">
        <v>1132</v>
      </c>
      <c r="F339" s="43">
        <v>1116</v>
      </c>
      <c r="G339" s="43">
        <v>1117</v>
      </c>
      <c r="H339" s="43">
        <v>1112</v>
      </c>
      <c r="I339" s="43">
        <v>1098</v>
      </c>
      <c r="J339" s="43">
        <v>1099</v>
      </c>
      <c r="K339" s="43">
        <v>1099</v>
      </c>
      <c r="L339" s="43">
        <v>1099</v>
      </c>
      <c r="M339" s="43">
        <v>1096</v>
      </c>
      <c r="N339" s="43">
        <v>1076</v>
      </c>
      <c r="O339" s="43">
        <v>1063</v>
      </c>
      <c r="P339" s="43">
        <v>1052</v>
      </c>
      <c r="Q339" s="43">
        <v>1044</v>
      </c>
      <c r="R339" s="43">
        <v>1017</v>
      </c>
      <c r="S339" s="44">
        <v>994.84</v>
      </c>
      <c r="T339" s="44">
        <v>986.84</v>
      </c>
      <c r="U339" s="44">
        <v>957.27</v>
      </c>
      <c r="V339" s="44">
        <v>950.37</v>
      </c>
      <c r="W339" s="44">
        <v>936.45</v>
      </c>
      <c r="X339" s="44">
        <v>919.63</v>
      </c>
      <c r="Y339" s="44">
        <v>915.83</v>
      </c>
      <c r="Z339" s="44">
        <v>907.59</v>
      </c>
      <c r="AA339" s="44">
        <v>907.66</v>
      </c>
      <c r="AB339" s="44">
        <v>899.95</v>
      </c>
      <c r="AC339" s="44">
        <v>884.4</v>
      </c>
      <c r="AD339" s="44">
        <v>875.41</v>
      </c>
      <c r="AE339" s="44">
        <v>856.9</v>
      </c>
      <c r="AF339" s="44">
        <v>841.16</v>
      </c>
      <c r="AG339" s="44">
        <v>825.08</v>
      </c>
      <c r="AH339" s="44">
        <v>813.21</v>
      </c>
      <c r="AI339" s="44">
        <v>797.61</v>
      </c>
      <c r="AJ339" s="44">
        <v>784.61</v>
      </c>
      <c r="AK339" s="44">
        <v>774.36</v>
      </c>
      <c r="AL339" s="44">
        <v>765.82</v>
      </c>
      <c r="AM339" s="44">
        <v>752.02</v>
      </c>
      <c r="AN339" s="44">
        <v>740.19</v>
      </c>
      <c r="AO339" s="44">
        <v>723.02</v>
      </c>
      <c r="AP339" s="44">
        <v>711.12</v>
      </c>
      <c r="AQ339" s="83">
        <v>700.32</v>
      </c>
    </row>
    <row r="340" spans="1:43" ht="17.649999999999999" thickBot="1" x14ac:dyDescent="0.5">
      <c r="A340" t="s">
        <v>13</v>
      </c>
      <c r="C340" s="60" t="s">
        <v>163</v>
      </c>
      <c r="D340" s="64">
        <v>1119</v>
      </c>
      <c r="E340" s="64">
        <v>1132</v>
      </c>
      <c r="F340" s="64">
        <v>1114</v>
      </c>
      <c r="G340" s="64">
        <v>1117</v>
      </c>
      <c r="H340" s="64">
        <v>1115</v>
      </c>
      <c r="I340" s="64">
        <v>1098</v>
      </c>
      <c r="J340" s="64">
        <v>1099</v>
      </c>
      <c r="K340" s="64">
        <v>1099</v>
      </c>
      <c r="L340" s="64">
        <v>1099</v>
      </c>
      <c r="M340" s="64">
        <v>1096</v>
      </c>
      <c r="N340" s="64">
        <v>1081</v>
      </c>
      <c r="O340" s="64">
        <v>1063</v>
      </c>
      <c r="P340" s="64">
        <v>1054</v>
      </c>
      <c r="Q340" s="64">
        <v>1044</v>
      </c>
      <c r="R340" s="64">
        <v>1024</v>
      </c>
      <c r="S340" s="64">
        <v>1000</v>
      </c>
      <c r="T340" s="97">
        <v>986.64</v>
      </c>
      <c r="U340" s="97">
        <v>958.61</v>
      </c>
      <c r="V340" s="97">
        <v>950.18</v>
      </c>
      <c r="W340" s="97">
        <v>935.92</v>
      </c>
      <c r="X340" s="97">
        <v>919.6</v>
      </c>
      <c r="Y340" s="97">
        <v>915.34</v>
      </c>
      <c r="Z340" s="97">
        <v>907.57</v>
      </c>
      <c r="AA340" s="97">
        <v>907.62</v>
      </c>
      <c r="AB340" s="97">
        <v>905.57</v>
      </c>
      <c r="AC340" s="97">
        <v>892.91</v>
      </c>
      <c r="AD340" s="97">
        <v>878.31</v>
      </c>
      <c r="AE340" s="97">
        <v>861.06</v>
      </c>
      <c r="AF340" s="97">
        <v>844.53</v>
      </c>
      <c r="AG340" s="97">
        <v>825.54</v>
      </c>
      <c r="AH340" s="97">
        <v>814.81</v>
      </c>
      <c r="AI340" s="97">
        <v>797.58</v>
      </c>
      <c r="AJ340" s="97">
        <v>787.34</v>
      </c>
      <c r="AK340" s="97">
        <v>779.1</v>
      </c>
      <c r="AL340" s="97">
        <v>769.18</v>
      </c>
      <c r="AM340" s="97">
        <v>757.21</v>
      </c>
      <c r="AN340" s="97">
        <v>744.37</v>
      </c>
      <c r="AO340" s="97">
        <v>730.82</v>
      </c>
      <c r="AP340" s="97">
        <v>715.66</v>
      </c>
      <c r="AQ340" s="98">
        <v>703.76</v>
      </c>
    </row>
    <row r="341" spans="1:43" ht="17.649999999999999" thickBot="1" x14ac:dyDescent="0.5">
      <c r="A341" t="s">
        <v>13</v>
      </c>
      <c r="C341" s="60" t="s">
        <v>80</v>
      </c>
      <c r="D341" s="43">
        <v>59571</v>
      </c>
      <c r="E341" s="43">
        <v>113157</v>
      </c>
      <c r="F341" s="43">
        <v>65208</v>
      </c>
      <c r="G341" s="43">
        <v>77312</v>
      </c>
      <c r="H341" s="43">
        <v>64853</v>
      </c>
      <c r="I341" s="43">
        <v>114374</v>
      </c>
      <c r="J341" s="43">
        <v>69772</v>
      </c>
      <c r="K341" s="43">
        <v>73316</v>
      </c>
      <c r="L341" s="43">
        <v>71600</v>
      </c>
      <c r="M341" s="43">
        <v>97924</v>
      </c>
      <c r="N341" s="43">
        <v>76662</v>
      </c>
      <c r="O341" s="43">
        <v>61994</v>
      </c>
      <c r="P341" s="43">
        <v>51327</v>
      </c>
      <c r="Q341" s="43">
        <v>99023</v>
      </c>
      <c r="R341" s="43">
        <v>83431</v>
      </c>
      <c r="S341" s="43">
        <v>97797</v>
      </c>
      <c r="T341" s="43">
        <v>95639</v>
      </c>
      <c r="U341" s="43">
        <v>92513</v>
      </c>
      <c r="V341" s="43">
        <v>96277</v>
      </c>
      <c r="W341" s="43">
        <v>97694</v>
      </c>
      <c r="X341" s="43">
        <v>99257</v>
      </c>
      <c r="Y341" s="43">
        <v>99161</v>
      </c>
      <c r="Z341" s="43">
        <v>110625</v>
      </c>
      <c r="AA341" s="43">
        <v>111070</v>
      </c>
      <c r="AB341" s="43">
        <v>112251</v>
      </c>
      <c r="AC341" s="43">
        <v>108777</v>
      </c>
      <c r="AD341" s="43">
        <v>107848</v>
      </c>
      <c r="AE341" s="43">
        <v>109641</v>
      </c>
      <c r="AF341" s="43">
        <v>109487</v>
      </c>
      <c r="AG341" s="43">
        <v>109092</v>
      </c>
      <c r="AH341" s="43">
        <v>110151</v>
      </c>
      <c r="AI341" s="43">
        <v>102809</v>
      </c>
      <c r="AJ341" s="43">
        <v>104196</v>
      </c>
      <c r="AK341" s="43">
        <v>61338</v>
      </c>
      <c r="AL341" s="43">
        <v>98483</v>
      </c>
      <c r="AM341" s="43">
        <v>106976</v>
      </c>
      <c r="AN341" s="43">
        <v>107168</v>
      </c>
      <c r="AO341" s="43">
        <v>66404</v>
      </c>
      <c r="AP341" s="43">
        <v>40485</v>
      </c>
      <c r="AQ341" s="45">
        <v>47955</v>
      </c>
    </row>
    <row r="342" spans="1:43" ht="17.649999999999999" thickBot="1" x14ac:dyDescent="0.5">
      <c r="A342" t="s">
        <v>13</v>
      </c>
      <c r="C342" s="94" t="s">
        <v>160</v>
      </c>
      <c r="D342" s="99">
        <v>-50788</v>
      </c>
      <c r="E342" s="99">
        <v>-102349</v>
      </c>
      <c r="F342" s="99">
        <v>-57081</v>
      </c>
      <c r="G342" s="99">
        <v>-69238</v>
      </c>
      <c r="H342" s="99">
        <v>-54637</v>
      </c>
      <c r="I342" s="99">
        <v>-101622</v>
      </c>
      <c r="J342" s="99">
        <v>-56482</v>
      </c>
      <c r="K342" s="99">
        <v>-56249</v>
      </c>
      <c r="L342" s="99">
        <v>-55717</v>
      </c>
      <c r="M342" s="99">
        <v>-85273</v>
      </c>
      <c r="N342" s="99">
        <v>-59251</v>
      </c>
      <c r="O342" s="99">
        <v>-44675</v>
      </c>
      <c r="P342" s="99">
        <v>-38304</v>
      </c>
      <c r="Q342" s="99">
        <v>-86322</v>
      </c>
      <c r="R342" s="99">
        <v>-69504</v>
      </c>
      <c r="S342" s="99">
        <v>-81485</v>
      </c>
      <c r="T342" s="99">
        <v>-83149</v>
      </c>
      <c r="U342" s="99">
        <v>-76692</v>
      </c>
      <c r="V342" s="99">
        <v>-81771</v>
      </c>
      <c r="W342" s="99">
        <v>-79259</v>
      </c>
      <c r="X342" s="99">
        <v>-79805</v>
      </c>
      <c r="Y342" s="99">
        <v>-82563</v>
      </c>
      <c r="Z342" s="99">
        <v>-86531</v>
      </c>
      <c r="AA342" s="99">
        <v>-86781</v>
      </c>
      <c r="AB342" s="99">
        <v>-87846</v>
      </c>
      <c r="AC342" s="99">
        <v>-88982</v>
      </c>
      <c r="AD342" s="99">
        <v>-88213</v>
      </c>
      <c r="AE342" s="99">
        <v>-84604</v>
      </c>
      <c r="AF342" s="99">
        <v>-90531</v>
      </c>
      <c r="AG342" s="99">
        <v>-89045</v>
      </c>
      <c r="AH342" s="99">
        <v>-86663</v>
      </c>
      <c r="AI342" s="99">
        <v>-82261</v>
      </c>
      <c r="AJ342" s="99">
        <v>-81996</v>
      </c>
      <c r="AK342" s="99">
        <v>-41143</v>
      </c>
      <c r="AL342" s="99">
        <v>-80027</v>
      </c>
      <c r="AM342" s="99">
        <v>-91559</v>
      </c>
      <c r="AN342" s="99">
        <v>-92256</v>
      </c>
      <c r="AO342" s="99">
        <v>-45765</v>
      </c>
      <c r="AP342" s="99">
        <v>-20645</v>
      </c>
      <c r="AQ342" s="100">
        <v>-27169</v>
      </c>
    </row>
    <row r="343" spans="1:43" ht="17.649999999999999" thickBot="1" x14ac:dyDescent="0.5">
      <c r="A343" t="s">
        <v>13</v>
      </c>
      <c r="C343" s="60" t="s">
        <v>83</v>
      </c>
      <c r="D343" s="97">
        <v>-44.51</v>
      </c>
      <c r="E343" s="97">
        <v>-89.21</v>
      </c>
      <c r="F343" s="97">
        <v>-50.26</v>
      </c>
      <c r="G343" s="97">
        <v>-61.36</v>
      </c>
      <c r="H343" s="97">
        <v>-48.35</v>
      </c>
      <c r="I343" s="97">
        <v>-90.62</v>
      </c>
      <c r="J343" s="97">
        <v>-50.95</v>
      </c>
      <c r="K343" s="97" t="s">
        <v>138</v>
      </c>
      <c r="L343" s="97">
        <v>-50.23</v>
      </c>
      <c r="M343" s="97">
        <v>-77.510000000000005</v>
      </c>
      <c r="N343" s="97">
        <v>-53.93</v>
      </c>
      <c r="O343" s="97">
        <v>-41.29</v>
      </c>
      <c r="P343" s="97">
        <v>-35.75</v>
      </c>
      <c r="Q343" s="97">
        <v>-81.27</v>
      </c>
      <c r="R343" s="97">
        <v>-66.55</v>
      </c>
      <c r="S343" s="97">
        <v>-79.59</v>
      </c>
      <c r="T343" s="97">
        <v>-83.09</v>
      </c>
      <c r="U343" s="97">
        <v>-77.650000000000006</v>
      </c>
      <c r="V343" s="97">
        <v>-84.89</v>
      </c>
      <c r="W343" s="97">
        <v>-83.18</v>
      </c>
      <c r="X343" s="97">
        <v>-85.23</v>
      </c>
      <c r="Y343" s="97">
        <v>-89.19</v>
      </c>
      <c r="Z343" s="97">
        <v>-94.06</v>
      </c>
      <c r="AA343" s="97">
        <v>-95.04</v>
      </c>
      <c r="AB343" s="97">
        <v>-96.14</v>
      </c>
      <c r="AC343" s="97">
        <v>-98.21</v>
      </c>
      <c r="AD343" s="97">
        <v>-98.88</v>
      </c>
      <c r="AE343" s="97">
        <v>-96.17</v>
      </c>
      <c r="AF343" s="97">
        <v>-105.12</v>
      </c>
      <c r="AG343" s="97">
        <v>-105.35</v>
      </c>
      <c r="AH343" s="97">
        <v>-104.35</v>
      </c>
      <c r="AI343" s="97">
        <v>-101</v>
      </c>
      <c r="AJ343" s="97">
        <v>-102.41</v>
      </c>
      <c r="AK343" s="97">
        <v>-52.07</v>
      </c>
      <c r="AL343" s="97">
        <v>-102.44</v>
      </c>
      <c r="AM343" s="97">
        <v>-118.97</v>
      </c>
      <c r="AN343" s="97">
        <v>-122.11</v>
      </c>
      <c r="AO343" s="97">
        <v>-61.56</v>
      </c>
      <c r="AP343" s="97">
        <v>-28.34</v>
      </c>
      <c r="AQ343" s="98">
        <v>-38.01</v>
      </c>
    </row>
    <row r="344" spans="1:43" ht="17.649999999999999" thickBot="1" x14ac:dyDescent="0.5">
      <c r="A344" t="s">
        <v>13</v>
      </c>
      <c r="C344" s="60" t="s">
        <v>84</v>
      </c>
      <c r="D344" s="44">
        <v>63.27</v>
      </c>
      <c r="E344" s="44">
        <v>63.65</v>
      </c>
      <c r="F344" s="44">
        <v>66.2</v>
      </c>
      <c r="G344" s="44">
        <v>62.12</v>
      </c>
      <c r="H344" s="44">
        <v>63.24</v>
      </c>
      <c r="I344" s="44">
        <v>61.88</v>
      </c>
      <c r="J344" s="44">
        <v>68.98</v>
      </c>
      <c r="K344" s="44">
        <v>72.06</v>
      </c>
      <c r="L344" s="44">
        <v>71.23</v>
      </c>
      <c r="M344" s="44">
        <v>61.64</v>
      </c>
      <c r="N344" s="44">
        <v>62.82</v>
      </c>
      <c r="O344" s="44">
        <v>65.31</v>
      </c>
      <c r="P344" s="44">
        <v>53.79</v>
      </c>
      <c r="Q344" s="44">
        <v>56.23</v>
      </c>
      <c r="R344" s="44">
        <v>54.98</v>
      </c>
      <c r="S344" s="44">
        <v>53.62</v>
      </c>
      <c r="T344" s="44">
        <v>52.32</v>
      </c>
      <c r="U344" s="44">
        <v>55.02</v>
      </c>
      <c r="V344" s="44">
        <v>61.58</v>
      </c>
      <c r="W344" s="44">
        <v>68.180000000000007</v>
      </c>
      <c r="X344" s="44">
        <v>74.349999999999994</v>
      </c>
      <c r="Y344" s="44">
        <v>72.260000000000005</v>
      </c>
      <c r="Z344" s="44">
        <v>77.37</v>
      </c>
      <c r="AA344" s="44">
        <v>83.4</v>
      </c>
      <c r="AB344" s="44">
        <v>80.959999999999994</v>
      </c>
      <c r="AC344" s="44">
        <v>83.5</v>
      </c>
      <c r="AD344" s="44">
        <v>74.989999999999995</v>
      </c>
      <c r="AE344" s="44">
        <v>80.290000000000006</v>
      </c>
      <c r="AF344" s="44">
        <v>81.760000000000005</v>
      </c>
      <c r="AG344" s="44">
        <v>81.739999999999995</v>
      </c>
      <c r="AH344" s="44">
        <v>66.23</v>
      </c>
      <c r="AI344" s="44">
        <v>46.52</v>
      </c>
      <c r="AJ344" s="44">
        <v>31.85</v>
      </c>
      <c r="AK344" s="44">
        <v>38.35</v>
      </c>
      <c r="AL344" s="44">
        <v>41.86</v>
      </c>
      <c r="AM344" s="44">
        <v>39.96</v>
      </c>
      <c r="AN344" s="44">
        <v>34.47</v>
      </c>
      <c r="AO344" s="44">
        <v>41.07</v>
      </c>
      <c r="AP344" s="44">
        <v>39.869999999999997</v>
      </c>
      <c r="AQ344" s="83">
        <v>38.72</v>
      </c>
    </row>
    <row r="345" spans="1:43" ht="17.649999999999999" thickBot="1" x14ac:dyDescent="0.5">
      <c r="A345" t="s">
        <v>13</v>
      </c>
      <c r="C345" s="60" t="s">
        <v>164</v>
      </c>
      <c r="D345" s="43">
        <v>60588</v>
      </c>
      <c r="E345" s="43">
        <v>60733</v>
      </c>
      <c r="F345" s="43">
        <v>64052</v>
      </c>
      <c r="G345" s="43">
        <v>59733</v>
      </c>
      <c r="H345" s="43">
        <v>60957</v>
      </c>
      <c r="I345" s="43">
        <v>57053</v>
      </c>
      <c r="J345" s="43">
        <v>66046</v>
      </c>
      <c r="K345" s="43">
        <v>69327</v>
      </c>
      <c r="L345" s="43">
        <v>68694</v>
      </c>
      <c r="M345" s="43">
        <v>57102</v>
      </c>
      <c r="N345" s="43">
        <v>58579</v>
      </c>
      <c r="O345" s="43">
        <v>60070</v>
      </c>
      <c r="P345" s="43">
        <v>47158</v>
      </c>
      <c r="Q345" s="43">
        <v>47827</v>
      </c>
      <c r="R345" s="43">
        <v>46577</v>
      </c>
      <c r="S345" s="43">
        <v>44134</v>
      </c>
      <c r="T345" s="43">
        <v>42185</v>
      </c>
      <c r="U345" s="43">
        <v>42035</v>
      </c>
      <c r="V345" s="43">
        <v>49091</v>
      </c>
      <c r="W345" s="43">
        <v>54403</v>
      </c>
      <c r="X345" s="43">
        <v>59090</v>
      </c>
      <c r="Y345" s="43">
        <v>55601</v>
      </c>
      <c r="Z345" s="43">
        <v>61062</v>
      </c>
      <c r="AA345" s="43">
        <v>66448</v>
      </c>
      <c r="AB345" s="43">
        <v>63956</v>
      </c>
      <c r="AC345" s="43">
        <v>62147</v>
      </c>
      <c r="AD345" s="43">
        <v>55920</v>
      </c>
      <c r="AE345" s="43">
        <v>59370</v>
      </c>
      <c r="AF345" s="43">
        <v>59412</v>
      </c>
      <c r="AG345" s="43">
        <v>55675</v>
      </c>
      <c r="AH345" s="43">
        <v>44455</v>
      </c>
      <c r="AI345" s="43">
        <v>27950</v>
      </c>
      <c r="AJ345" s="43">
        <v>16071</v>
      </c>
      <c r="AK345" s="43">
        <v>19708</v>
      </c>
      <c r="AL345" s="43">
        <v>22815</v>
      </c>
      <c r="AM345" s="43">
        <v>21000</v>
      </c>
      <c r="AN345" s="43">
        <v>16549</v>
      </c>
      <c r="AO345" s="43">
        <v>19985</v>
      </c>
      <c r="AP345" s="43">
        <v>19498</v>
      </c>
      <c r="AQ345" s="45">
        <v>18302</v>
      </c>
    </row>
    <row r="346" spans="1:43" ht="17.649999999999999" thickBot="1" x14ac:dyDescent="0.5">
      <c r="A346" t="s">
        <v>13</v>
      </c>
      <c r="C346" s="60" t="s">
        <v>165</v>
      </c>
      <c r="D346" s="97">
        <v>54.14</v>
      </c>
      <c r="E346" s="97">
        <v>53.65</v>
      </c>
      <c r="F346" s="97">
        <v>57.48</v>
      </c>
      <c r="G346" s="97">
        <v>53.49</v>
      </c>
      <c r="H346" s="97">
        <v>54.68</v>
      </c>
      <c r="I346" s="97">
        <v>51.96</v>
      </c>
      <c r="J346" s="97">
        <v>60.12</v>
      </c>
      <c r="K346" s="97">
        <v>63.09</v>
      </c>
      <c r="L346" s="97">
        <v>62.51</v>
      </c>
      <c r="M346" s="97">
        <v>52.12</v>
      </c>
      <c r="N346" s="97">
        <v>54.17</v>
      </c>
      <c r="O346" s="97">
        <v>56.49</v>
      </c>
      <c r="P346" s="97">
        <v>44.73</v>
      </c>
      <c r="Q346" s="97">
        <v>45.83</v>
      </c>
      <c r="R346" s="97">
        <v>45.48</v>
      </c>
      <c r="S346" s="97">
        <v>44.13</v>
      </c>
      <c r="T346" s="97">
        <v>42.76</v>
      </c>
      <c r="U346" s="97">
        <v>43.85</v>
      </c>
      <c r="V346" s="97">
        <v>51.66</v>
      </c>
      <c r="W346" s="97">
        <v>58.13</v>
      </c>
      <c r="X346" s="97">
        <v>64.260000000000005</v>
      </c>
      <c r="Y346" s="97">
        <v>60.74</v>
      </c>
      <c r="Z346" s="97">
        <v>67.28</v>
      </c>
      <c r="AA346" s="97">
        <v>73.209999999999994</v>
      </c>
      <c r="AB346" s="97">
        <v>70.62</v>
      </c>
      <c r="AC346" s="97">
        <v>69.599999999999994</v>
      </c>
      <c r="AD346" s="97">
        <v>63.67</v>
      </c>
      <c r="AE346" s="97">
        <v>68.95</v>
      </c>
      <c r="AF346" s="97">
        <v>70.349999999999994</v>
      </c>
      <c r="AG346" s="97">
        <v>67.44</v>
      </c>
      <c r="AH346" s="97">
        <v>54.56</v>
      </c>
      <c r="AI346" s="97">
        <v>35.04</v>
      </c>
      <c r="AJ346" s="97">
        <v>20.41</v>
      </c>
      <c r="AK346" s="97">
        <v>25.3</v>
      </c>
      <c r="AL346" s="97">
        <v>29.66</v>
      </c>
      <c r="AM346" s="97">
        <v>27.73</v>
      </c>
      <c r="AN346" s="97">
        <v>22.23</v>
      </c>
      <c r="AO346" s="97">
        <v>27.35</v>
      </c>
      <c r="AP346" s="97">
        <v>27.24</v>
      </c>
      <c r="AQ346" s="98">
        <v>26.01</v>
      </c>
    </row>
    <row r="347" spans="1:43" ht="18" thickBot="1" x14ac:dyDescent="0.5">
      <c r="A347" t="s">
        <v>13</v>
      </c>
      <c r="C347" s="66" t="s">
        <v>93</v>
      </c>
      <c r="D347" s="101">
        <f>SUM(D302,D303,D304,D309)-SUM(D318,D319,D326,D321)</f>
        <v>62085</v>
      </c>
      <c r="E347" s="101">
        <f>SUM(E302,E303,E304,E309)-SUM(E318,E319,E326,E321)</f>
        <v>54821</v>
      </c>
      <c r="F347" s="101">
        <f t="shared" ref="F347:AQ347" si="2">SUM(F302,F303,F304,F309)-SUM(F318,F319,F326,F321)</f>
        <v>59433</v>
      </c>
      <c r="G347" s="101">
        <f t="shared" si="2"/>
        <v>61611</v>
      </c>
      <c r="H347" s="101">
        <f t="shared" si="2"/>
        <v>64574</v>
      </c>
      <c r="I347" s="101">
        <f t="shared" si="2"/>
        <v>58047</v>
      </c>
      <c r="J347" s="101">
        <f t="shared" si="2"/>
        <v>67021</v>
      </c>
      <c r="K347" s="101">
        <f t="shared" si="2"/>
        <v>71394</v>
      </c>
      <c r="L347" s="101">
        <f t="shared" si="2"/>
        <v>64789</v>
      </c>
      <c r="M347" s="101">
        <f t="shared" si="2"/>
        <v>44111</v>
      </c>
      <c r="N347" s="101">
        <f t="shared" si="2"/>
        <v>68771</v>
      </c>
      <c r="O347" s="101">
        <f t="shared" si="2"/>
        <v>68800</v>
      </c>
      <c r="P347" s="101">
        <f t="shared" si="2"/>
        <v>55166</v>
      </c>
      <c r="Q347" s="101">
        <f t="shared" si="2"/>
        <v>50215</v>
      </c>
      <c r="R347" s="101">
        <f t="shared" si="2"/>
        <v>58831</v>
      </c>
      <c r="S347" s="101">
        <f t="shared" si="2"/>
        <v>60980</v>
      </c>
      <c r="T347" s="101">
        <f t="shared" si="2"/>
        <v>57482</v>
      </c>
      <c r="U347" s="101">
        <f t="shared" si="2"/>
        <v>57253</v>
      </c>
      <c r="V347" s="101">
        <f t="shared" si="2"/>
        <v>53630</v>
      </c>
      <c r="W347" s="101">
        <f t="shared" si="2"/>
        <v>59325</v>
      </c>
      <c r="X347" s="101">
        <f t="shared" si="2"/>
        <v>64422</v>
      </c>
      <c r="Y347" s="101">
        <f t="shared" si="2"/>
        <v>57360</v>
      </c>
      <c r="Z347" s="101">
        <f t="shared" si="2"/>
        <v>63352</v>
      </c>
      <c r="AA347" s="101">
        <f t="shared" si="2"/>
        <v>61175</v>
      </c>
      <c r="AB347" s="101">
        <f t="shared" si="2"/>
        <v>61047</v>
      </c>
      <c r="AC347" s="101">
        <f t="shared" si="2"/>
        <v>58618</v>
      </c>
      <c r="AD347" s="101">
        <f t="shared" si="2"/>
        <v>58765</v>
      </c>
      <c r="AE347" s="101">
        <f t="shared" si="2"/>
        <v>61136</v>
      </c>
      <c r="AF347" s="101">
        <f t="shared" si="2"/>
        <v>54814</v>
      </c>
      <c r="AG347" s="101">
        <f t="shared" si="2"/>
        <v>57265</v>
      </c>
      <c r="AH347" s="101">
        <f t="shared" si="2"/>
        <v>61255</v>
      </c>
      <c r="AI347" s="101">
        <f t="shared" si="2"/>
        <v>60158</v>
      </c>
      <c r="AJ347" s="101">
        <f t="shared" si="2"/>
        <v>64617</v>
      </c>
      <c r="AK347" s="101">
        <f t="shared" si="2"/>
        <v>57862</v>
      </c>
      <c r="AL347" s="101">
        <f t="shared" si="2"/>
        <v>60964</v>
      </c>
      <c r="AM347" s="101">
        <f t="shared" si="2"/>
        <v>57527</v>
      </c>
      <c r="AN347" s="101">
        <f t="shared" si="2"/>
        <v>56424</v>
      </c>
      <c r="AO347" s="101">
        <f t="shared" si="2"/>
        <v>69977</v>
      </c>
      <c r="AP347" s="101">
        <f t="shared" si="2"/>
        <v>69794</v>
      </c>
      <c r="AQ347" s="101">
        <f t="shared" si="2"/>
        <v>71978</v>
      </c>
    </row>
    <row r="348" spans="1:43" ht="17.25" x14ac:dyDescent="0.45">
      <c r="A348" t="s">
        <v>13</v>
      </c>
      <c r="C348" s="30" t="s">
        <v>173</v>
      </c>
      <c r="D348" s="102">
        <v>3038</v>
      </c>
      <c r="E348" s="102">
        <v>2685</v>
      </c>
      <c r="F348" s="102">
        <v>2970</v>
      </c>
      <c r="G348" s="102">
        <v>1630</v>
      </c>
      <c r="H348" s="102">
        <v>2282</v>
      </c>
      <c r="I348" s="102">
        <v>1762</v>
      </c>
      <c r="J348" s="102">
        <v>3221</v>
      </c>
      <c r="K348" s="103">
        <v>1</v>
      </c>
      <c r="L348" s="102">
        <v>1459</v>
      </c>
      <c r="M348" s="103">
        <v>-822</v>
      </c>
      <c r="N348" s="102">
        <v>1353</v>
      </c>
      <c r="O348" s="102">
        <v>1304</v>
      </c>
      <c r="P348" s="103">
        <v>758</v>
      </c>
      <c r="Q348" s="102">
        <v>1381</v>
      </c>
      <c r="R348" s="102">
        <v>1950</v>
      </c>
      <c r="S348" s="102">
        <v>1419</v>
      </c>
      <c r="T348" s="102">
        <v>1363</v>
      </c>
      <c r="U348" s="102">
        <v>2758</v>
      </c>
      <c r="V348" s="102">
        <v>1985</v>
      </c>
      <c r="W348" s="102">
        <v>2584</v>
      </c>
      <c r="X348" s="102">
        <v>3054</v>
      </c>
      <c r="Y348" s="103">
        <v>233</v>
      </c>
      <c r="Z348" s="102">
        <v>5865</v>
      </c>
      <c r="AA348" s="103">
        <v>428</v>
      </c>
      <c r="AB348" s="102">
        <v>1151</v>
      </c>
      <c r="AC348" s="103">
        <v>394</v>
      </c>
      <c r="AD348" s="103">
        <v>519</v>
      </c>
      <c r="AE348" s="102">
        <v>4714</v>
      </c>
      <c r="AF348" s="102">
        <v>2281</v>
      </c>
      <c r="AG348" s="102">
        <v>1529</v>
      </c>
      <c r="AH348" s="103">
        <v>720</v>
      </c>
      <c r="AI348" s="103">
        <v>456</v>
      </c>
      <c r="AJ348" s="103">
        <v>689</v>
      </c>
      <c r="AK348" s="102">
        <v>1756</v>
      </c>
      <c r="AL348" s="103">
        <v>699</v>
      </c>
      <c r="AM348" s="103">
        <v>-131</v>
      </c>
      <c r="AN348" s="103">
        <v>2</v>
      </c>
      <c r="AO348" s="102">
        <v>1637</v>
      </c>
      <c r="AP348" s="103">
        <v>615</v>
      </c>
      <c r="AQ348" s="104">
        <v>1277</v>
      </c>
    </row>
    <row r="349" spans="1:43" ht="15" x14ac:dyDescent="0.45">
      <c r="A349" t="s">
        <v>13</v>
      </c>
      <c r="C349" s="30" t="s">
        <v>170</v>
      </c>
      <c r="D349" s="47" cm="1">
        <f t="array" ref="D349">_xlfn.XLOOKUP("WORKING CAPITAL"&amp;D$354,$C:$C&amp;$A:$A,D:D)/_xlfn.XLOOKUP("Total Assets"&amp;D$354,$C:$C&amp;$A:$A,D:D)</f>
        <v>6.8328367966173142E-2</v>
      </c>
      <c r="E349" s="48">
        <v>6.075446313295365E-2</v>
      </c>
      <c r="F349" s="48">
        <v>6.4615836223485795E-2</v>
      </c>
      <c r="G349" s="48">
        <v>6.8577897149293923E-2</v>
      </c>
      <c r="H349" s="48">
        <v>7.3174988101443697E-2</v>
      </c>
      <c r="I349" s="48">
        <v>6.6117801700129736E-2</v>
      </c>
      <c r="J349" s="48">
        <v>7.3053144224941899E-2</v>
      </c>
      <c r="K349" s="48">
        <v>7.5744217652432139E-2</v>
      </c>
      <c r="L349" s="48">
        <v>6.7991109282781903E-2</v>
      </c>
      <c r="M349" s="48">
        <v>4.9079624907094631E-2</v>
      </c>
      <c r="N349" s="48">
        <v>7.5185281959839811E-2</v>
      </c>
      <c r="O349" s="48">
        <v>7.4362380417618265E-2</v>
      </c>
      <c r="P349" s="48">
        <v>7.6564679430684998E-2</v>
      </c>
      <c r="Q349" s="48">
        <v>6.9753518583343055E-2</v>
      </c>
      <c r="R349" s="48">
        <v>8.2560091161182403E-2</v>
      </c>
      <c r="S349" s="48">
        <v>8.6333216768861146E-2</v>
      </c>
      <c r="T349" s="48">
        <v>8.2299259361071853E-2</v>
      </c>
      <c r="U349" s="48">
        <v>8.3272488211560663E-2</v>
      </c>
      <c r="V349" s="48">
        <v>7.5197563615764712E-2</v>
      </c>
      <c r="W349" s="48">
        <v>8.1026596391260461E-2</v>
      </c>
      <c r="X349" s="48">
        <v>8.6727193421754098E-2</v>
      </c>
      <c r="Y349" s="48">
        <v>7.7465045518817277E-2</v>
      </c>
      <c r="Z349" s="48">
        <v>8.5872955413891866E-2</v>
      </c>
      <c r="AA349" s="48">
        <v>7.9698221560404542E-2</v>
      </c>
      <c r="AB349" s="48">
        <v>7.8216048338740185E-2</v>
      </c>
      <c r="AC349" s="48">
        <v>7.3719794855284432E-2</v>
      </c>
      <c r="AD349" s="48">
        <v>7.6336621573522959E-2</v>
      </c>
      <c r="AE349" s="48">
        <v>7.9063385463748609E-2</v>
      </c>
      <c r="AF349" s="48">
        <v>7.1966116292748503E-2</v>
      </c>
      <c r="AG349" s="48">
        <v>7.5377645095220797E-2</v>
      </c>
      <c r="AH349" s="48">
        <v>8.4573178476951033E-2</v>
      </c>
      <c r="AI349" s="48">
        <v>9.0750694305114094E-2</v>
      </c>
      <c r="AJ349" s="48">
        <v>9.9394866052200881E-2</v>
      </c>
      <c r="AK349" s="48">
        <v>8.7263524926403171E-2</v>
      </c>
      <c r="AL349" s="48">
        <v>9.0415355364203448E-2</v>
      </c>
      <c r="AM349" s="48">
        <v>8.4938407953000172E-2</v>
      </c>
      <c r="AN349" s="48">
        <v>8.6523952646752125E-2</v>
      </c>
      <c r="AO349" s="48">
        <v>0.10177229254898311</v>
      </c>
      <c r="AP349" s="48">
        <v>0.10300541931827574</v>
      </c>
      <c r="AQ349" s="48">
        <v>0.10651651140592976</v>
      </c>
    </row>
    <row r="350" spans="1:43" ht="15" x14ac:dyDescent="0.45">
      <c r="A350" t="s">
        <v>13</v>
      </c>
      <c r="C350" s="30" t="s">
        <v>171</v>
      </c>
      <c r="D350" s="47" cm="1">
        <f t="array" ref="D350">_xlfn.XLOOKUP("Retained Earnings"&amp;D$354,$C:$C&amp;$A:$A,D:D)/_xlfn.XLOOKUP("Total Assets"&amp;D$354,$C:$C&amp;$A:$A,D:D)</f>
        <v>3.4038169677986674E-2</v>
      </c>
      <c r="E350" s="48">
        <v>3.5485633416340014E-2</v>
      </c>
      <c r="F350" s="48">
        <v>3.6697507039650357E-2</v>
      </c>
      <c r="G350" s="48">
        <v>3.8263196383829634E-2</v>
      </c>
      <c r="H350" s="48">
        <v>3.9835233325023228E-2</v>
      </c>
      <c r="I350" s="48">
        <v>4.0457529219200102E-2</v>
      </c>
      <c r="J350" s="48">
        <v>4.065823149064559E-2</v>
      </c>
      <c r="K350" s="48">
        <v>3.917387305093431E-2</v>
      </c>
      <c r="L350" s="48">
        <v>3.8885344168982393E-2</v>
      </c>
      <c r="M350" s="48">
        <v>3.858966313737533E-2</v>
      </c>
      <c r="N350" s="48">
        <v>3.8114677479837364E-2</v>
      </c>
      <c r="O350" s="48">
        <v>3.812152844955518E-2</v>
      </c>
      <c r="P350" s="48">
        <v>3.3878545207247597E-2</v>
      </c>
      <c r="Q350" s="48">
        <v>3.6848582842982001E-2</v>
      </c>
      <c r="R350" s="48">
        <v>3.712264097987044E-2</v>
      </c>
      <c r="S350" s="48">
        <v>3.8041546975718252E-2</v>
      </c>
      <c r="T350" s="48">
        <v>3.9130876754417988E-2</v>
      </c>
      <c r="U350" s="48">
        <v>4.2071856391937612E-2</v>
      </c>
      <c r="V350" s="48">
        <v>4.1986124275787032E-2</v>
      </c>
      <c r="W350" s="48">
        <v>4.2625521226714667E-2</v>
      </c>
      <c r="X350" s="48">
        <v>4.4355772389245193E-2</v>
      </c>
      <c r="Y350" s="48">
        <v>4.4672049785066913E-2</v>
      </c>
      <c r="Z350" s="48">
        <v>5.004330788176338E-2</v>
      </c>
      <c r="AA350" s="48">
        <v>4.7640450609250075E-2</v>
      </c>
      <c r="AB350" s="48">
        <v>4.7126684194072455E-2</v>
      </c>
      <c r="AC350" s="48">
        <v>4.5892200929137539E-2</v>
      </c>
      <c r="AD350" s="48">
        <v>4.724907575076577E-2</v>
      </c>
      <c r="AE350" s="48">
        <v>5.0847523384972317E-2</v>
      </c>
      <c r="AF350" s="48">
        <v>5.3075896983446766E-2</v>
      </c>
      <c r="AG350" s="48">
        <v>5.4227413690523203E-2</v>
      </c>
      <c r="AH350" s="48">
        <v>5.7168182646586144E-2</v>
      </c>
      <c r="AI350" s="48">
        <v>6.2002464952865696E-2</v>
      </c>
      <c r="AJ350" s="48">
        <v>6.3116055277309471E-2</v>
      </c>
      <c r="AK350" s="48">
        <v>6.0825973649920373E-2</v>
      </c>
      <c r="AL350" s="48">
        <v>5.9259995313422298E-2</v>
      </c>
      <c r="AM350" s="48">
        <v>5.8953547947005594E-2</v>
      </c>
      <c r="AN350" s="48">
        <v>6.1273998650555113E-2</v>
      </c>
      <c r="AO350" s="48">
        <v>5.838704798250105E-2</v>
      </c>
      <c r="AP350" s="48">
        <v>5.9550515366541906E-2</v>
      </c>
      <c r="AQ350" s="48">
        <v>6.0485834153415859E-2</v>
      </c>
    </row>
    <row r="351" spans="1:43" ht="15" x14ac:dyDescent="0.45">
      <c r="A351" t="s">
        <v>13</v>
      </c>
      <c r="C351" s="30" t="s">
        <v>172</v>
      </c>
      <c r="D351" s="47" cm="1">
        <f t="array" ref="D351">_xlfn.XLOOKUP("ebit"&amp;D$354,$C:$C&amp;$A:$A,D:D)/_xlfn.XLOOKUP("Total Assets"&amp;D$354,$C:$C&amp;$A:$A,D:D)</f>
        <v>3.3435061912093743E-3</v>
      </c>
      <c r="E351" s="48">
        <v>2.9756066746681117E-3</v>
      </c>
      <c r="F351" s="48">
        <v>3.2289979234390457E-3</v>
      </c>
      <c r="G351" s="48">
        <v>1.8143184229009281E-3</v>
      </c>
      <c r="H351" s="48">
        <v>2.585952904380935E-3</v>
      </c>
      <c r="I351" s="48">
        <v>2.0069868657403241E-3</v>
      </c>
      <c r="J351" s="48">
        <v>3.5109022179397186E-3</v>
      </c>
      <c r="K351" s="47">
        <v>1.0609325384826755E-6</v>
      </c>
      <c r="L351" s="48">
        <v>1.5311091148741112E-3</v>
      </c>
      <c r="M351" s="48">
        <v>-9.1458936940064359E-4</v>
      </c>
      <c r="N351" s="48">
        <v>1.4791945222792059E-3</v>
      </c>
      <c r="O351" s="48">
        <v>1.4094265125664856E-3</v>
      </c>
      <c r="P351" s="48">
        <v>1.0520252874679917E-3</v>
      </c>
      <c r="Q351" s="48">
        <v>1.9183433070516134E-3</v>
      </c>
      <c r="R351" s="48">
        <v>2.7365194840187263E-3</v>
      </c>
      <c r="S351" s="48">
        <v>2.0089674417024263E-3</v>
      </c>
      <c r="T351" s="48">
        <v>1.9514611619140068E-3</v>
      </c>
      <c r="U351" s="48">
        <v>4.0114146418088895E-3</v>
      </c>
      <c r="V351" s="48">
        <v>2.7832773406170604E-3</v>
      </c>
      <c r="W351" s="48">
        <v>3.5292494745051335E-3</v>
      </c>
      <c r="X351" s="48">
        <v>4.1114036929936508E-3</v>
      </c>
      <c r="Y351" s="48">
        <v>3.1466798476088609E-4</v>
      </c>
      <c r="Z351" s="48">
        <v>7.9499444927149231E-3</v>
      </c>
      <c r="AA351" s="48">
        <v>5.575944230135373E-4</v>
      </c>
      <c r="AB351" s="48">
        <v>1.474710823429324E-3</v>
      </c>
      <c r="AC351" s="48">
        <v>4.9550648560138641E-4</v>
      </c>
      <c r="AD351" s="48">
        <v>6.7418883002907199E-4</v>
      </c>
      <c r="AE351" s="48">
        <v>6.0963229369947478E-3</v>
      </c>
      <c r="AF351" s="48">
        <v>2.9947588437946389E-3</v>
      </c>
      <c r="AG351" s="48">
        <v>2.0126153732749953E-3</v>
      </c>
      <c r="AH351" s="48">
        <v>9.9408519310104884E-4</v>
      </c>
      <c r="AI351" s="48">
        <v>6.8789382298500661E-4</v>
      </c>
      <c r="AJ351" s="48">
        <v>1.0598304271316589E-3</v>
      </c>
      <c r="AK351" s="48">
        <v>2.6482795231890354E-3</v>
      </c>
      <c r="AL351" s="48">
        <v>1.0366828521681355E-3</v>
      </c>
      <c r="AM351" s="48">
        <v>-1.934210273757196E-4</v>
      </c>
      <c r="AN351" s="48">
        <v>3.0669201987364287E-6</v>
      </c>
      <c r="AO351" s="48">
        <v>2.3808000186159072E-3</v>
      </c>
      <c r="AP351" s="48">
        <v>9.0764726023353842E-4</v>
      </c>
      <c r="AQ351" s="48">
        <v>1.8897661099971143E-3</v>
      </c>
    </row>
    <row r="352" spans="1:43" ht="15" x14ac:dyDescent="0.45">
      <c r="A352" t="s">
        <v>13</v>
      </c>
      <c r="C352" s="30" t="s">
        <v>174</v>
      </c>
      <c r="D352" s="47" cm="1">
        <f t="array" ref="D352">_xlfn.XLOOKUP("Shareholders' Equity"&amp;D$354,$C:$C&amp;$A:$A,D:D)/_xlfn.XLOOKUP("Total Liabilities"&amp;D$354,$C:$C&amp;$A:$A,D:D)</f>
        <v>8.5282826859175417E-2</v>
      </c>
      <c r="E352" s="48">
        <v>8.7574938711162648E-2</v>
      </c>
      <c r="F352" s="48">
        <v>8.8018301807114188E-2</v>
      </c>
      <c r="G352" s="48">
        <v>8.4484923106636731E-2</v>
      </c>
      <c r="H352" s="48">
        <v>8.7586410038045681E-2</v>
      </c>
      <c r="I352" s="48">
        <v>8.4621780323854728E-2</v>
      </c>
      <c r="J352" s="48">
        <v>9.0277290861273757E-2</v>
      </c>
      <c r="K352" s="48">
        <v>9.1952678077002387E-2</v>
      </c>
      <c r="L352" s="48">
        <v>8.9733062835787095E-2</v>
      </c>
      <c r="M352" s="48">
        <v>8.1464439476236425E-2</v>
      </c>
      <c r="N352" s="48">
        <v>8.0450849832088916E-2</v>
      </c>
      <c r="O352" s="48">
        <v>8.1433731137423582E-2</v>
      </c>
      <c r="P352" s="48">
        <v>8.5814479535724131E-2</v>
      </c>
      <c r="Q352" s="48">
        <v>8.9059063087158968E-2</v>
      </c>
      <c r="R352" s="48">
        <v>8.6130265396082165E-2</v>
      </c>
      <c r="S352" s="48">
        <v>8.2501022986937955E-2</v>
      </c>
      <c r="T352" s="48">
        <v>8.0120066435523829E-2</v>
      </c>
      <c r="U352" s="48">
        <v>8.3453622868669045E-2</v>
      </c>
      <c r="V352" s="48">
        <v>8.9751699900679965E-2</v>
      </c>
      <c r="W352" s="48">
        <v>9.5859881668140953E-2</v>
      </c>
      <c r="X352" s="48">
        <v>0.10177946077755183</v>
      </c>
      <c r="Y352" s="48">
        <v>9.8477779376662453E-2</v>
      </c>
      <c r="Z352" s="48">
        <v>0.10559766693941655</v>
      </c>
      <c r="AA352" s="48">
        <v>0.10979652797758381</v>
      </c>
      <c r="AB352" s="48">
        <v>0.1040693257964446</v>
      </c>
      <c r="AC352" s="48">
        <v>0.10386503944725257</v>
      </c>
      <c r="AD352" s="48">
        <v>9.3987724481544799E-2</v>
      </c>
      <c r="AE352" s="48">
        <v>9.8636034269638975E-2</v>
      </c>
      <c r="AF352" s="48">
        <v>0.10014429514206355</v>
      </c>
      <c r="AG352" s="48">
        <v>9.790898015633874E-2</v>
      </c>
      <c r="AH352" s="48">
        <v>8.0945068032541007E-2</v>
      </c>
      <c r="AI352" s="48">
        <v>5.9736925403580346E-2</v>
      </c>
      <c r="AJ352" s="48">
        <v>4.05426602259377E-2</v>
      </c>
      <c r="AK352" s="48">
        <v>4.7594822315296541E-2</v>
      </c>
      <c r="AL352" s="48">
        <v>5.051546873612394E-2</v>
      </c>
      <c r="AM352" s="48">
        <v>4.7143804683767609E-2</v>
      </c>
      <c r="AN352" s="48">
        <v>4.1350952133817717E-2</v>
      </c>
      <c r="AO352" s="48">
        <v>4.6023997042585849E-2</v>
      </c>
      <c r="AP352" s="48">
        <v>4.4384845402139397E-2</v>
      </c>
      <c r="AQ352" s="48">
        <v>4.2486559036107402E-2</v>
      </c>
    </row>
    <row r="353" spans="1:43" ht="15" x14ac:dyDescent="0.45">
      <c r="A353" t="s">
        <v>13</v>
      </c>
      <c r="C353" s="30" t="s">
        <v>175</v>
      </c>
      <c r="D353" s="49">
        <f>(D349*$B$63)+(D350*$B$64)+(D351*$B$65)+(D352*$B$66)</f>
        <v>0.67121385681539347</v>
      </c>
      <c r="E353" s="50">
        <v>0.62618220558993487</v>
      </c>
      <c r="F353" s="50">
        <v>0.65763184151830723</v>
      </c>
      <c r="G353" s="50">
        <v>0.67551041457451555</v>
      </c>
      <c r="H353" s="50">
        <v>0.7192341166424342</v>
      </c>
      <c r="I353" s="50">
        <v>0.66796414548526584</v>
      </c>
      <c r="J353" s="50">
        <v>0.73015887908401578</v>
      </c>
      <c r="K353" s="49">
        <v>0.72114633539351181</v>
      </c>
      <c r="L353" s="50">
        <v>0.67729666811546241</v>
      </c>
      <c r="M353" s="50">
        <v>0.52715626210606026</v>
      </c>
      <c r="N353" s="50">
        <v>0.71188287775422854</v>
      </c>
      <c r="O353" s="50">
        <v>0.7070701621438672</v>
      </c>
      <c r="P353" s="50">
        <v>0.70988316788521599</v>
      </c>
      <c r="Q353" s="50">
        <v>0.68411274523975552</v>
      </c>
      <c r="R353" s="50">
        <v>0.77144019721022628</v>
      </c>
      <c r="S353" s="50">
        <v>0.79048768048909568</v>
      </c>
      <c r="T353" s="50">
        <v>0.76468968839339602</v>
      </c>
      <c r="U353" s="50">
        <v>0.79800478491061277</v>
      </c>
      <c r="V353" s="50">
        <v>0.74311369108314274</v>
      </c>
      <c r="W353" s="50">
        <v>0.79486310374598101</v>
      </c>
      <c r="X353" s="50">
        <v>0.84802727346899287</v>
      </c>
      <c r="Y353" s="50">
        <v>0.7593178181058482</v>
      </c>
      <c r="Z353" s="50">
        <v>0.89076894848711086</v>
      </c>
      <c r="AA353" s="50">
        <v>0.79716159132152309</v>
      </c>
      <c r="AB353" s="50">
        <v>0.78591311639452366</v>
      </c>
      <c r="AC353" s="50">
        <v>0.74559852428251072</v>
      </c>
      <c r="AD353" s="50">
        <v>0.75801788411322446</v>
      </c>
      <c r="AE353" s="50">
        <v>0.82895386099692625</v>
      </c>
      <c r="AF353" s="50">
        <v>0.77040143637593339</v>
      </c>
      <c r="AG353" s="50">
        <v>0.78758792492831775</v>
      </c>
      <c r="AH353" s="50">
        <v>0.83284090016847667</v>
      </c>
      <c r="AI353" s="50">
        <v>0.86479900855210934</v>
      </c>
      <c r="AJ353" s="50">
        <v>0.90748051521402595</v>
      </c>
      <c r="AK353" s="50">
        <v>0.83851239944283684</v>
      </c>
      <c r="AL353" s="50">
        <v>0.84632006685043137</v>
      </c>
      <c r="AM353" s="50">
        <v>0.79758572809291051</v>
      </c>
      <c r="AN353" s="50">
        <v>0.81078947440774773</v>
      </c>
      <c r="AO353" s="50">
        <v>0.92229218856409667</v>
      </c>
      <c r="AP353" s="50">
        <v>0.92255370808383119</v>
      </c>
      <c r="AQ353" s="50">
        <v>0.95324224941012825</v>
      </c>
    </row>
    <row r="354" spans="1:43" x14ac:dyDescent="0.45">
      <c r="A354" t="s">
        <v>13</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c r="S354" t="s">
        <v>13</v>
      </c>
      <c r="T354" t="s">
        <v>13</v>
      </c>
      <c r="U354" t="s">
        <v>13</v>
      </c>
      <c r="V354" t="s">
        <v>13</v>
      </c>
      <c r="W354" t="s">
        <v>13</v>
      </c>
      <c r="X354" t="s">
        <v>13</v>
      </c>
      <c r="Y354" t="s">
        <v>13</v>
      </c>
      <c r="Z354" t="s">
        <v>13</v>
      </c>
      <c r="AA354" t="s">
        <v>13</v>
      </c>
      <c r="AB354" t="s">
        <v>13</v>
      </c>
      <c r="AC354" t="s">
        <v>13</v>
      </c>
      <c r="AD354" t="s">
        <v>13</v>
      </c>
      <c r="AE354" t="s">
        <v>13</v>
      </c>
      <c r="AF354" t="s">
        <v>13</v>
      </c>
      <c r="AG354" t="s">
        <v>13</v>
      </c>
      <c r="AH354" t="s">
        <v>13</v>
      </c>
      <c r="AI354" t="s">
        <v>13</v>
      </c>
      <c r="AJ354" t="s">
        <v>13</v>
      </c>
      <c r="AK354" t="s">
        <v>13</v>
      </c>
      <c r="AL354" t="s">
        <v>13</v>
      </c>
      <c r="AM354" t="s">
        <v>13</v>
      </c>
      <c r="AN354" t="s">
        <v>13</v>
      </c>
      <c r="AO354" t="s">
        <v>13</v>
      </c>
      <c r="AP354" t="s">
        <v>13</v>
      </c>
      <c r="AQ354" t="s">
        <v>13</v>
      </c>
    </row>
    <row r="355" spans="1:43" ht="17.649999999999999" thickBot="1" x14ac:dyDescent="0.5">
      <c r="A355" s="2" t="s">
        <v>14</v>
      </c>
      <c r="C355" s="105" t="s">
        <v>95</v>
      </c>
      <c r="D355" s="106" t="s">
        <v>97</v>
      </c>
      <c r="E355" s="106" t="s">
        <v>98</v>
      </c>
      <c r="F355" s="106" t="s">
        <v>99</v>
      </c>
      <c r="G355" s="106" t="s">
        <v>100</v>
      </c>
      <c r="H355" s="106" t="s">
        <v>101</v>
      </c>
      <c r="I355" s="106" t="s">
        <v>102</v>
      </c>
      <c r="J355" s="106" t="s">
        <v>103</v>
      </c>
      <c r="K355" s="106" t="s">
        <v>104</v>
      </c>
      <c r="L355" s="106" t="s">
        <v>105</v>
      </c>
      <c r="M355" s="106" t="s">
        <v>106</v>
      </c>
      <c r="N355" s="106" t="s">
        <v>107</v>
      </c>
      <c r="O355" s="106" t="s">
        <v>108</v>
      </c>
      <c r="P355" s="106" t="s">
        <v>109</v>
      </c>
      <c r="Q355" s="106" t="s">
        <v>110</v>
      </c>
      <c r="R355" s="106" t="s">
        <v>111</v>
      </c>
      <c r="S355" s="106" t="s">
        <v>112</v>
      </c>
      <c r="T355" s="106" t="s">
        <v>113</v>
      </c>
      <c r="U355" s="106" t="s">
        <v>114</v>
      </c>
      <c r="V355" s="106" t="s">
        <v>115</v>
      </c>
      <c r="W355" s="106" t="s">
        <v>116</v>
      </c>
      <c r="X355" s="106" t="s">
        <v>117</v>
      </c>
      <c r="Y355" s="106" t="s">
        <v>118</v>
      </c>
      <c r="Z355" s="106" t="s">
        <v>119</v>
      </c>
      <c r="AA355" s="106" t="s">
        <v>120</v>
      </c>
      <c r="AB355" s="106" t="s">
        <v>121</v>
      </c>
      <c r="AC355" s="106" t="s">
        <v>122</v>
      </c>
      <c r="AD355" s="106" t="s">
        <v>123</v>
      </c>
      <c r="AE355" s="106" t="s">
        <v>124</v>
      </c>
      <c r="AF355" s="106" t="s">
        <v>125</v>
      </c>
      <c r="AG355" s="106" t="s">
        <v>126</v>
      </c>
      <c r="AH355" s="106" t="s">
        <v>127</v>
      </c>
      <c r="AI355" s="106" t="s">
        <v>128</v>
      </c>
      <c r="AJ355" s="106" t="s">
        <v>129</v>
      </c>
      <c r="AK355" s="106" t="s">
        <v>130</v>
      </c>
      <c r="AL355" s="106" t="s">
        <v>131</v>
      </c>
      <c r="AM355" s="106" t="s">
        <v>132</v>
      </c>
      <c r="AN355" s="106" t="s">
        <v>133</v>
      </c>
      <c r="AO355" s="106" t="s">
        <v>134</v>
      </c>
      <c r="AP355" s="106" t="s">
        <v>135</v>
      </c>
      <c r="AQ355" s="107" t="s">
        <v>179</v>
      </c>
    </row>
    <row r="356" spans="1:43" ht="17.649999999999999" thickBot="1" x14ac:dyDescent="0.5">
      <c r="A356" s="2" t="s">
        <v>14</v>
      </c>
      <c r="C356" s="89" t="s">
        <v>136</v>
      </c>
      <c r="D356" s="92">
        <v>42004</v>
      </c>
      <c r="E356" s="92">
        <v>42094</v>
      </c>
      <c r="F356" s="92">
        <v>42185</v>
      </c>
      <c r="G356" s="92">
        <v>42277</v>
      </c>
      <c r="H356" s="92">
        <v>42369</v>
      </c>
      <c r="I356" s="92">
        <v>42460</v>
      </c>
      <c r="J356" s="92">
        <v>42551</v>
      </c>
      <c r="K356" s="92">
        <v>42643</v>
      </c>
      <c r="L356" s="92">
        <v>42735</v>
      </c>
      <c r="M356" s="92">
        <v>42825</v>
      </c>
      <c r="N356" s="92">
        <v>42916</v>
      </c>
      <c r="O356" s="92">
        <v>43008</v>
      </c>
      <c r="P356" s="92">
        <v>43100</v>
      </c>
      <c r="Q356" s="92">
        <v>43190</v>
      </c>
      <c r="R356" s="92">
        <v>43281</v>
      </c>
      <c r="S356" s="92">
        <v>43373</v>
      </c>
      <c r="T356" s="92">
        <v>43465</v>
      </c>
      <c r="U356" s="92">
        <v>43555</v>
      </c>
      <c r="V356" s="92">
        <v>43646</v>
      </c>
      <c r="W356" s="92">
        <v>43738</v>
      </c>
      <c r="X356" s="92">
        <v>43830</v>
      </c>
      <c r="Y356" s="92">
        <v>43921</v>
      </c>
      <c r="Z356" s="92">
        <v>44012</v>
      </c>
      <c r="AA356" s="92">
        <v>44104</v>
      </c>
      <c r="AB356" s="92">
        <v>44196</v>
      </c>
      <c r="AC356" s="92">
        <v>44286</v>
      </c>
      <c r="AD356" s="92">
        <v>44377</v>
      </c>
      <c r="AE356" s="92">
        <v>44469</v>
      </c>
      <c r="AF356" s="92">
        <v>44561</v>
      </c>
      <c r="AG356" s="92">
        <v>44651</v>
      </c>
      <c r="AH356" s="92">
        <v>44742</v>
      </c>
      <c r="AI356" s="92">
        <v>44834</v>
      </c>
      <c r="AJ356" s="92">
        <v>44926</v>
      </c>
      <c r="AK356" s="92">
        <v>45016</v>
      </c>
      <c r="AL356" s="92">
        <v>45107</v>
      </c>
      <c r="AM356" s="92">
        <v>45199</v>
      </c>
      <c r="AN356" s="92">
        <v>45291</v>
      </c>
      <c r="AO356" s="92">
        <v>45382</v>
      </c>
      <c r="AP356" s="92">
        <v>45473</v>
      </c>
      <c r="AQ356" s="93">
        <v>45565</v>
      </c>
    </row>
    <row r="357" spans="1:43" ht="17.649999999999999" thickBot="1" x14ac:dyDescent="0.5">
      <c r="A357" s="2" t="s">
        <v>14</v>
      </c>
      <c r="C357" s="60" t="s">
        <v>181</v>
      </c>
      <c r="D357" s="43">
        <v>301665</v>
      </c>
      <c r="E357" s="43">
        <v>301935</v>
      </c>
      <c r="F357" s="43">
        <v>292459</v>
      </c>
      <c r="G357" s="43">
        <v>293158</v>
      </c>
      <c r="H357" s="43">
        <v>292631</v>
      </c>
      <c r="I357" s="43">
        <v>316940</v>
      </c>
      <c r="J357" s="43">
        <v>334755</v>
      </c>
      <c r="K357" s="43">
        <v>345715</v>
      </c>
      <c r="L357" s="43">
        <v>323563</v>
      </c>
      <c r="M357" s="43">
        <v>330883</v>
      </c>
      <c r="N357" s="43">
        <v>337377</v>
      </c>
      <c r="O357" s="43">
        <v>342184</v>
      </c>
      <c r="P357" s="43">
        <v>369038</v>
      </c>
      <c r="Q357" s="43">
        <v>369584</v>
      </c>
      <c r="R357" s="43">
        <v>362701</v>
      </c>
      <c r="S357" s="43">
        <v>362131</v>
      </c>
      <c r="T357" s="43">
        <v>375248</v>
      </c>
      <c r="U357" s="43">
        <v>387624</v>
      </c>
      <c r="V357" s="43">
        <v>405238</v>
      </c>
      <c r="W357" s="43">
        <v>413700</v>
      </c>
      <c r="X357" s="43">
        <v>412559</v>
      </c>
      <c r="Y357" s="43">
        <v>410640</v>
      </c>
      <c r="Z357" s="43">
        <v>430147</v>
      </c>
      <c r="AA357" s="43">
        <v>423750</v>
      </c>
      <c r="AB357" s="43">
        <v>436249</v>
      </c>
      <c r="AC357" s="43">
        <v>401699</v>
      </c>
      <c r="AD357" s="43">
        <v>406257</v>
      </c>
      <c r="AE357" s="43">
        <v>375992</v>
      </c>
      <c r="AF357" s="43">
        <v>374981</v>
      </c>
      <c r="AG357" s="43">
        <v>347419</v>
      </c>
      <c r="AH357" s="43">
        <v>308870</v>
      </c>
      <c r="AI357" s="43">
        <v>297927</v>
      </c>
      <c r="AJ357" s="43">
        <v>309960</v>
      </c>
      <c r="AK357" s="43">
        <v>322727</v>
      </c>
      <c r="AL357" s="43">
        <v>314326</v>
      </c>
      <c r="AM357" s="43">
        <v>296206</v>
      </c>
      <c r="AN357" s="43">
        <v>316795</v>
      </c>
      <c r="AO357" s="43">
        <v>319380</v>
      </c>
      <c r="AP357" s="43">
        <v>311928</v>
      </c>
      <c r="AQ357" s="45">
        <v>340730</v>
      </c>
    </row>
    <row r="358" spans="1:43" ht="17.649999999999999" thickBot="1" x14ac:dyDescent="0.5">
      <c r="A358" s="2" t="s">
        <v>14</v>
      </c>
      <c r="C358" s="60" t="s">
        <v>182</v>
      </c>
      <c r="D358" s="43">
        <v>17731</v>
      </c>
      <c r="E358" s="43">
        <v>14785</v>
      </c>
      <c r="F358" s="43">
        <v>14286</v>
      </c>
      <c r="G358" s="43">
        <v>13538</v>
      </c>
      <c r="H358" s="43">
        <v>17147</v>
      </c>
      <c r="I358" s="43">
        <v>13910</v>
      </c>
      <c r="J358" s="43">
        <v>13955</v>
      </c>
      <c r="K358" s="43">
        <v>14579</v>
      </c>
      <c r="L358" s="43">
        <v>18752</v>
      </c>
      <c r="M358" s="43">
        <v>18281</v>
      </c>
      <c r="N358" s="43">
        <v>18514</v>
      </c>
      <c r="O358" s="43">
        <v>18193</v>
      </c>
      <c r="P358" s="43">
        <v>16509</v>
      </c>
      <c r="Q358" s="43">
        <v>15552</v>
      </c>
      <c r="R358" s="43">
        <v>15545</v>
      </c>
      <c r="S358" s="43">
        <v>15813</v>
      </c>
      <c r="T358" s="43">
        <v>16437</v>
      </c>
      <c r="U358" s="43">
        <v>15946</v>
      </c>
      <c r="V358" s="43">
        <v>16167</v>
      </c>
      <c r="W358" s="43">
        <v>17002</v>
      </c>
      <c r="X358" s="43">
        <v>19270</v>
      </c>
      <c r="Y358" s="43">
        <v>16568</v>
      </c>
      <c r="Z358" s="43">
        <v>17618</v>
      </c>
      <c r="AA358" s="43">
        <v>18410</v>
      </c>
      <c r="AB358" s="43">
        <v>22105</v>
      </c>
      <c r="AC358" s="43">
        <v>22124</v>
      </c>
      <c r="AD358" s="43">
        <v>22590</v>
      </c>
      <c r="AE358" s="43">
        <v>22831</v>
      </c>
      <c r="AF358" s="43">
        <v>24373</v>
      </c>
      <c r="AG358" s="43">
        <v>23664</v>
      </c>
      <c r="AH358" s="43">
        <v>22773</v>
      </c>
      <c r="AI358" s="43">
        <v>22934</v>
      </c>
      <c r="AJ358" s="43">
        <v>23753</v>
      </c>
      <c r="AK358" s="43">
        <v>24172</v>
      </c>
      <c r="AL358" s="43">
        <v>25423</v>
      </c>
      <c r="AM358" s="43">
        <v>24728</v>
      </c>
      <c r="AN358" s="43">
        <v>26854</v>
      </c>
      <c r="AO358" s="43">
        <v>26736</v>
      </c>
      <c r="AP358" s="43">
        <v>27168</v>
      </c>
      <c r="AQ358" s="45">
        <v>6771</v>
      </c>
    </row>
    <row r="359" spans="1:43" ht="17.649999999999999" thickBot="1" x14ac:dyDescent="0.5">
      <c r="A359" s="2" t="s">
        <v>14</v>
      </c>
      <c r="C359" s="60" t="s">
        <v>191</v>
      </c>
      <c r="D359" s="43">
        <v>11712</v>
      </c>
      <c r="E359" s="43">
        <v>11693</v>
      </c>
      <c r="F359" s="43">
        <v>11652</v>
      </c>
      <c r="G359" s="43">
        <v>11624</v>
      </c>
      <c r="H359" s="43">
        <v>11657</v>
      </c>
      <c r="I359" s="43">
        <v>11805</v>
      </c>
      <c r="J359" s="43">
        <v>11930</v>
      </c>
      <c r="K359" s="43">
        <v>12031</v>
      </c>
      <c r="L359" s="43">
        <v>11755</v>
      </c>
      <c r="M359" s="43">
        <v>11893</v>
      </c>
      <c r="N359" s="43">
        <v>11719</v>
      </c>
      <c r="O359" s="43">
        <v>11765</v>
      </c>
      <c r="P359" s="43">
        <v>11891</v>
      </c>
      <c r="Q359" s="43">
        <v>12036</v>
      </c>
      <c r="R359" s="43">
        <v>11935</v>
      </c>
      <c r="S359" s="43">
        <v>11928</v>
      </c>
      <c r="T359" s="43">
        <v>12016</v>
      </c>
      <c r="U359" s="43">
        <v>11986</v>
      </c>
      <c r="V359" s="43">
        <v>12030</v>
      </c>
      <c r="W359" s="43">
        <v>12022</v>
      </c>
      <c r="X359" s="43">
        <v>12096</v>
      </c>
      <c r="Y359" s="43">
        <v>12099</v>
      </c>
      <c r="Z359" s="43">
        <v>12283</v>
      </c>
      <c r="AA359" s="43">
        <v>11502</v>
      </c>
      <c r="AB359" s="43">
        <v>11271</v>
      </c>
      <c r="AC359" s="43">
        <v>10990</v>
      </c>
      <c r="AD359" s="43">
        <v>10652</v>
      </c>
      <c r="AE359" s="43">
        <v>10471</v>
      </c>
      <c r="AF359" s="43">
        <v>10386</v>
      </c>
      <c r="AG359" s="43">
        <v>10207</v>
      </c>
      <c r="AH359" s="43">
        <v>10024</v>
      </c>
      <c r="AI359" s="43">
        <v>9920</v>
      </c>
      <c r="AJ359" s="43">
        <v>10046</v>
      </c>
      <c r="AK359" s="43">
        <v>10041</v>
      </c>
      <c r="AL359" s="43">
        <v>9983</v>
      </c>
      <c r="AM359" s="43">
        <v>9959</v>
      </c>
      <c r="AN359" s="43">
        <v>10047</v>
      </c>
      <c r="AO359" s="43">
        <v>9907</v>
      </c>
      <c r="AP359" s="43">
        <v>9739</v>
      </c>
      <c r="AQ359" s="45">
        <v>9947</v>
      </c>
    </row>
    <row r="360" spans="1:43" ht="17.649999999999999" thickBot="1" x14ac:dyDescent="0.5">
      <c r="A360" s="2" t="s">
        <v>14</v>
      </c>
      <c r="C360" s="60" t="s">
        <v>183</v>
      </c>
      <c r="D360" s="43">
        <v>9399</v>
      </c>
      <c r="E360" s="43">
        <v>10579</v>
      </c>
      <c r="F360" s="43">
        <v>10293</v>
      </c>
      <c r="G360" s="43">
        <v>12236</v>
      </c>
      <c r="H360" s="43">
        <v>9095</v>
      </c>
      <c r="I360" s="43">
        <v>7807</v>
      </c>
      <c r="J360" s="43">
        <v>9141</v>
      </c>
      <c r="K360" s="43">
        <v>10045</v>
      </c>
      <c r="L360" s="43">
        <v>8586</v>
      </c>
      <c r="M360" s="43">
        <v>6271</v>
      </c>
      <c r="N360" s="43">
        <v>4722</v>
      </c>
      <c r="O360" s="43">
        <v>6659</v>
      </c>
      <c r="P360" s="43">
        <v>10741</v>
      </c>
      <c r="Q360" s="43">
        <v>9689</v>
      </c>
      <c r="R360" s="43">
        <v>9702</v>
      </c>
      <c r="S360" s="43">
        <v>9603</v>
      </c>
      <c r="T360" s="43">
        <v>10179</v>
      </c>
      <c r="U360" s="43">
        <v>10877</v>
      </c>
      <c r="V360" s="43">
        <v>9811</v>
      </c>
      <c r="W360" s="43">
        <v>11411</v>
      </c>
      <c r="X360" s="43">
        <v>9436</v>
      </c>
      <c r="Y360" s="43">
        <v>12591</v>
      </c>
      <c r="Z360" s="43">
        <v>16376</v>
      </c>
      <c r="AA360" s="43">
        <v>14761</v>
      </c>
      <c r="AB360" s="43">
        <v>12108</v>
      </c>
      <c r="AC360" s="43">
        <v>9514</v>
      </c>
      <c r="AD360" s="43">
        <v>10397</v>
      </c>
      <c r="AE360" s="43">
        <v>8191</v>
      </c>
      <c r="AF360" s="43">
        <v>9901</v>
      </c>
      <c r="AG360" s="43">
        <v>7581</v>
      </c>
      <c r="AH360" s="43">
        <v>9696</v>
      </c>
      <c r="AI360" s="43">
        <v>8447</v>
      </c>
      <c r="AJ360" s="43">
        <v>7912</v>
      </c>
      <c r="AK360" s="43">
        <v>8785</v>
      </c>
      <c r="AL360" s="43">
        <v>8471</v>
      </c>
      <c r="AM360" s="43">
        <v>8484</v>
      </c>
      <c r="AN360" s="43">
        <v>9048</v>
      </c>
      <c r="AO360" s="43">
        <v>10007</v>
      </c>
      <c r="AP360" s="43">
        <v>10362</v>
      </c>
      <c r="AQ360" s="45">
        <v>37031</v>
      </c>
    </row>
    <row r="361" spans="1:43" ht="17.649999999999999" thickBot="1" x14ac:dyDescent="0.5">
      <c r="A361" s="2" t="s">
        <v>14</v>
      </c>
      <c r="C361" s="94" t="s">
        <v>184</v>
      </c>
      <c r="D361" s="95">
        <v>418909</v>
      </c>
      <c r="E361" s="95">
        <v>419482</v>
      </c>
      <c r="F361" s="95">
        <v>410599</v>
      </c>
      <c r="G361" s="95">
        <v>415616</v>
      </c>
      <c r="H361" s="95">
        <v>416219</v>
      </c>
      <c r="I361" s="95">
        <v>431092</v>
      </c>
      <c r="J361" s="95">
        <v>451144</v>
      </c>
      <c r="K361" s="95">
        <v>465018</v>
      </c>
      <c r="L361" s="95">
        <v>444592</v>
      </c>
      <c r="M361" s="95">
        <v>450255</v>
      </c>
      <c r="N361" s="95">
        <v>457775</v>
      </c>
      <c r="O361" s="95">
        <v>464215</v>
      </c>
      <c r="P361" s="95">
        <v>469477</v>
      </c>
      <c r="Q361" s="95">
        <v>469576</v>
      </c>
      <c r="R361" s="95">
        <v>463033</v>
      </c>
      <c r="S361" s="95">
        <v>463513</v>
      </c>
      <c r="T361" s="95">
        <v>478747</v>
      </c>
      <c r="U361" s="95">
        <v>492712</v>
      </c>
      <c r="V361" s="95">
        <v>510273</v>
      </c>
      <c r="W361" s="95">
        <v>521424</v>
      </c>
      <c r="X361" s="95">
        <v>522475</v>
      </c>
      <c r="Y361" s="95">
        <v>520643</v>
      </c>
      <c r="Z361" s="95">
        <v>545356</v>
      </c>
      <c r="AA361" s="95">
        <v>539022</v>
      </c>
      <c r="AB361" s="95">
        <v>552332</v>
      </c>
      <c r="AC361" s="95">
        <v>516269</v>
      </c>
      <c r="AD361" s="95">
        <v>522050</v>
      </c>
      <c r="AE361" s="95">
        <v>485934</v>
      </c>
      <c r="AF361" s="95">
        <v>488292</v>
      </c>
      <c r="AG361" s="95">
        <v>457069</v>
      </c>
      <c r="AH361" s="95">
        <v>415509</v>
      </c>
      <c r="AI361" s="95">
        <v>402808</v>
      </c>
      <c r="AJ361" s="95">
        <v>415415</v>
      </c>
      <c r="AK361" s="95">
        <v>430071</v>
      </c>
      <c r="AL361" s="95">
        <v>423560</v>
      </c>
      <c r="AM361" s="95">
        <v>405730</v>
      </c>
      <c r="AN361" s="95">
        <v>433084</v>
      </c>
      <c r="AO361" s="95">
        <v>436354</v>
      </c>
      <c r="AP361" s="95">
        <v>430430</v>
      </c>
      <c r="AQ361" s="96">
        <v>469117</v>
      </c>
    </row>
    <row r="362" spans="1:43" ht="17.649999999999999" thickBot="1" x14ac:dyDescent="0.5">
      <c r="A362" s="2" t="s">
        <v>14</v>
      </c>
      <c r="C362" s="60" t="s">
        <v>72</v>
      </c>
      <c r="D362" s="43">
        <v>14918</v>
      </c>
      <c r="E362" s="43">
        <v>19119</v>
      </c>
      <c r="F362" s="43">
        <v>17038</v>
      </c>
      <c r="G362" s="43">
        <v>20207</v>
      </c>
      <c r="H362" s="43">
        <v>17612</v>
      </c>
      <c r="I362" s="43">
        <v>22492</v>
      </c>
      <c r="J362" s="43">
        <v>24142</v>
      </c>
      <c r="K362" s="43">
        <v>24728</v>
      </c>
      <c r="L362" s="43">
        <v>14127</v>
      </c>
      <c r="M362" s="43">
        <v>13308</v>
      </c>
      <c r="N362" s="43">
        <v>16605</v>
      </c>
      <c r="O362" s="43">
        <v>14541</v>
      </c>
      <c r="P362" s="43">
        <v>14490</v>
      </c>
      <c r="Q362" s="43">
        <v>15676</v>
      </c>
      <c r="R362" s="43">
        <v>14918</v>
      </c>
      <c r="S362" s="43">
        <v>12466</v>
      </c>
      <c r="T362" s="43">
        <v>15353</v>
      </c>
      <c r="U362" s="43">
        <v>14699</v>
      </c>
      <c r="V362" s="43">
        <v>15421</v>
      </c>
      <c r="W362" s="43">
        <v>18289</v>
      </c>
      <c r="X362" s="43">
        <v>16327</v>
      </c>
      <c r="Y362" s="43">
        <v>31646</v>
      </c>
      <c r="Z362" s="43">
        <v>21149</v>
      </c>
      <c r="AA362" s="43">
        <v>20658</v>
      </c>
      <c r="AB362" s="43">
        <v>13701</v>
      </c>
      <c r="AC362" s="43">
        <v>16099</v>
      </c>
      <c r="AD362" s="43">
        <v>15145</v>
      </c>
      <c r="AE362" s="43">
        <v>15605</v>
      </c>
      <c r="AF362" s="43">
        <v>12888</v>
      </c>
      <c r="AG362" s="43">
        <v>14086</v>
      </c>
      <c r="AH362" s="43">
        <v>14359</v>
      </c>
      <c r="AI362" s="43">
        <v>20104</v>
      </c>
      <c r="AJ362" s="43">
        <v>17251</v>
      </c>
      <c r="AK362" s="43">
        <v>17425</v>
      </c>
      <c r="AL362" s="43">
        <v>14652</v>
      </c>
      <c r="AM362" s="43">
        <v>16892</v>
      </c>
      <c r="AN362" s="43">
        <v>19419</v>
      </c>
      <c r="AO362" s="43">
        <v>18735</v>
      </c>
      <c r="AP362" s="43">
        <v>17111</v>
      </c>
      <c r="AQ362" s="45">
        <v>20198</v>
      </c>
    </row>
    <row r="363" spans="1:43" ht="17.649999999999999" thickBot="1" x14ac:dyDescent="0.5">
      <c r="A363" s="2" t="s">
        <v>14</v>
      </c>
      <c r="C363" s="60" t="s">
        <v>185</v>
      </c>
      <c r="D363" s="43">
        <v>3110</v>
      </c>
      <c r="E363" s="44" t="s">
        <v>138</v>
      </c>
      <c r="F363" s="44" t="s">
        <v>138</v>
      </c>
      <c r="G363" s="44" t="s">
        <v>138</v>
      </c>
      <c r="H363" s="43">
        <v>3704</v>
      </c>
      <c r="I363" s="44" t="s">
        <v>138</v>
      </c>
      <c r="J363" s="44" t="s">
        <v>138</v>
      </c>
      <c r="K363" s="44" t="s">
        <v>138</v>
      </c>
      <c r="L363" s="43">
        <v>4211</v>
      </c>
      <c r="M363" s="44" t="s">
        <v>138</v>
      </c>
      <c r="N363" s="44" t="s">
        <v>138</v>
      </c>
      <c r="O363" s="44" t="s">
        <v>138</v>
      </c>
      <c r="P363" s="43">
        <v>5159</v>
      </c>
      <c r="Q363" s="44" t="s">
        <v>138</v>
      </c>
      <c r="R363" s="44" t="s">
        <v>138</v>
      </c>
      <c r="S363" s="44" t="s">
        <v>138</v>
      </c>
      <c r="T363" s="43">
        <v>4996</v>
      </c>
      <c r="U363" s="44" t="s">
        <v>138</v>
      </c>
      <c r="V363" s="44" t="s">
        <v>138</v>
      </c>
      <c r="W363" s="44" t="s">
        <v>138</v>
      </c>
      <c r="X363" s="43">
        <v>6626</v>
      </c>
      <c r="Y363" s="44" t="s">
        <v>138</v>
      </c>
      <c r="Z363" s="44" t="s">
        <v>138</v>
      </c>
      <c r="AA363" s="44" t="s">
        <v>138</v>
      </c>
      <c r="AB363" s="43">
        <v>7354</v>
      </c>
      <c r="AC363" s="44" t="s">
        <v>138</v>
      </c>
      <c r="AD363" s="44" t="s">
        <v>138</v>
      </c>
      <c r="AE363" s="44" t="s">
        <v>138</v>
      </c>
      <c r="AF363" s="44" t="s">
        <v>138</v>
      </c>
      <c r="AG363" s="44" t="s">
        <v>138</v>
      </c>
      <c r="AH363" s="44" t="s">
        <v>138</v>
      </c>
      <c r="AI363" s="44" t="s">
        <v>138</v>
      </c>
      <c r="AJ363" s="43">
        <v>18993</v>
      </c>
      <c r="AK363" s="44" t="s">
        <v>138</v>
      </c>
      <c r="AL363" s="44" t="s">
        <v>138</v>
      </c>
      <c r="AM363" s="44" t="s">
        <v>138</v>
      </c>
      <c r="AN363" s="43">
        <v>27311</v>
      </c>
      <c r="AO363" s="43">
        <v>27929</v>
      </c>
      <c r="AP363" s="43">
        <v>27746</v>
      </c>
      <c r="AQ363" s="45">
        <v>29633</v>
      </c>
    </row>
    <row r="364" spans="1:43" ht="17.649999999999999" thickBot="1" x14ac:dyDescent="0.5">
      <c r="A364" s="2" t="s">
        <v>14</v>
      </c>
      <c r="C364" s="60" t="s">
        <v>141</v>
      </c>
      <c r="D364" s="43">
        <v>4532</v>
      </c>
      <c r="E364" s="43">
        <v>4528</v>
      </c>
      <c r="F364" s="43">
        <v>4462</v>
      </c>
      <c r="G364" s="43">
        <v>4490</v>
      </c>
      <c r="H364" s="43">
        <v>4424</v>
      </c>
      <c r="I364" s="43">
        <v>4508</v>
      </c>
      <c r="J364" s="43">
        <v>3947</v>
      </c>
      <c r="K364" s="43">
        <v>4032</v>
      </c>
      <c r="L364" s="43">
        <v>3846</v>
      </c>
      <c r="M364" s="43">
        <v>3863</v>
      </c>
      <c r="N364" s="43">
        <v>3854</v>
      </c>
      <c r="O364" s="43">
        <v>3954</v>
      </c>
      <c r="P364" s="43">
        <v>3988</v>
      </c>
      <c r="Q364" s="43">
        <v>3858</v>
      </c>
      <c r="R364" s="43">
        <v>3901</v>
      </c>
      <c r="S364" s="43">
        <v>3826</v>
      </c>
      <c r="T364" s="43">
        <v>3990</v>
      </c>
      <c r="U364" s="43">
        <v>3896</v>
      </c>
      <c r="V364" s="43">
        <v>4041</v>
      </c>
      <c r="W364" s="43">
        <v>3930</v>
      </c>
      <c r="X364" s="43">
        <v>4047</v>
      </c>
      <c r="Y364" s="43">
        <v>4066</v>
      </c>
      <c r="Z364" s="43">
        <v>4217</v>
      </c>
      <c r="AA364" s="43">
        <v>3959</v>
      </c>
      <c r="AB364" s="43">
        <v>3960</v>
      </c>
      <c r="AC364" s="43">
        <v>3754</v>
      </c>
      <c r="AD364" s="43">
        <v>3681</v>
      </c>
      <c r="AE364" s="43">
        <v>3446</v>
      </c>
      <c r="AF364" s="43">
        <v>3482</v>
      </c>
      <c r="AG364" s="43">
        <v>3484</v>
      </c>
      <c r="AH364" s="43">
        <v>4054</v>
      </c>
      <c r="AI364" s="43">
        <v>7241</v>
      </c>
      <c r="AJ364" s="43">
        <v>3581</v>
      </c>
      <c r="AK364" s="43">
        <v>3656</v>
      </c>
      <c r="AL364" s="43">
        <v>4469</v>
      </c>
      <c r="AM364" s="43">
        <v>4804</v>
      </c>
      <c r="AN364" s="43">
        <v>4775</v>
      </c>
      <c r="AO364" s="43">
        <v>4837</v>
      </c>
      <c r="AP364" s="43">
        <v>5333</v>
      </c>
      <c r="AQ364" s="45">
        <v>4045</v>
      </c>
    </row>
    <row r="365" spans="1:43" ht="17.649999999999999" thickBot="1" x14ac:dyDescent="0.5">
      <c r="A365" s="2" t="s">
        <v>14</v>
      </c>
      <c r="C365" s="60" t="s">
        <v>186</v>
      </c>
      <c r="D365" s="43">
        <v>15971</v>
      </c>
      <c r="E365" s="43">
        <v>15639</v>
      </c>
      <c r="F365" s="43">
        <v>16569</v>
      </c>
      <c r="G365" s="43">
        <v>16206</v>
      </c>
      <c r="H365" s="43">
        <v>16718</v>
      </c>
      <c r="I365" s="43">
        <v>15998</v>
      </c>
      <c r="J365" s="43">
        <v>16152</v>
      </c>
      <c r="K365" s="43">
        <v>16975</v>
      </c>
      <c r="L365" s="43">
        <v>17661</v>
      </c>
      <c r="M365" s="43">
        <v>18197</v>
      </c>
      <c r="N365" s="43">
        <v>18715</v>
      </c>
      <c r="O365" s="43">
        <v>18724</v>
      </c>
      <c r="P365" s="43">
        <v>18992</v>
      </c>
      <c r="Q365" s="43">
        <v>19649</v>
      </c>
      <c r="R365" s="43">
        <v>19643</v>
      </c>
      <c r="S365" s="43">
        <v>19789</v>
      </c>
      <c r="T365" s="43">
        <v>20058</v>
      </c>
      <c r="U365" s="43">
        <v>19978</v>
      </c>
      <c r="V365" s="43">
        <v>19540</v>
      </c>
      <c r="W365" s="43">
        <v>19484</v>
      </c>
      <c r="X365" s="43">
        <v>19912</v>
      </c>
      <c r="Y365" s="43">
        <v>19738</v>
      </c>
      <c r="Z365" s="43">
        <v>19667</v>
      </c>
      <c r="AA365" s="43">
        <v>18599</v>
      </c>
      <c r="AB365" s="43">
        <v>19027</v>
      </c>
      <c r="AC365" s="43">
        <v>19273</v>
      </c>
      <c r="AD365" s="43">
        <v>19029</v>
      </c>
      <c r="AE365" s="43">
        <v>18067</v>
      </c>
      <c r="AF365" s="43">
        <v>18192</v>
      </c>
      <c r="AG365" s="43">
        <v>18479</v>
      </c>
      <c r="AH365" s="43">
        <v>18632</v>
      </c>
      <c r="AI365" s="43">
        <v>19334</v>
      </c>
      <c r="AJ365" s="43">
        <v>20546</v>
      </c>
      <c r="AK365" s="43">
        <v>20741</v>
      </c>
      <c r="AL365" s="43">
        <v>20320</v>
      </c>
      <c r="AM365" s="43">
        <v>20394</v>
      </c>
      <c r="AN365" s="43">
        <v>20856</v>
      </c>
      <c r="AO365" s="43">
        <v>20613</v>
      </c>
      <c r="AP365" s="43">
        <v>20564</v>
      </c>
      <c r="AQ365" s="45">
        <v>21182</v>
      </c>
    </row>
    <row r="366" spans="1:43" ht="17.649999999999999" thickBot="1" x14ac:dyDescent="0.5">
      <c r="A366" s="2" t="s">
        <v>14</v>
      </c>
      <c r="C366" s="60" t="s">
        <v>192</v>
      </c>
      <c r="D366" s="43">
        <v>296435</v>
      </c>
      <c r="E366" s="43">
        <v>302706</v>
      </c>
      <c r="F366" s="43">
        <v>296341</v>
      </c>
      <c r="G366" s="43">
        <v>280616</v>
      </c>
      <c r="H366" s="43">
        <v>285570</v>
      </c>
      <c r="I366" s="43">
        <v>281501</v>
      </c>
      <c r="J366" s="43">
        <v>284832</v>
      </c>
      <c r="K366" s="43">
        <v>291550</v>
      </c>
      <c r="L366" s="43">
        <v>287636</v>
      </c>
      <c r="M366" s="43">
        <v>293805</v>
      </c>
      <c r="N366" s="43">
        <v>297433</v>
      </c>
      <c r="O366" s="43">
        <v>301110</v>
      </c>
      <c r="P366" s="43">
        <v>306617</v>
      </c>
      <c r="Q366" s="43">
        <v>300585</v>
      </c>
      <c r="R366" s="43">
        <v>298658</v>
      </c>
      <c r="S366" s="43">
        <v>303441</v>
      </c>
      <c r="T366" s="43">
        <v>279136</v>
      </c>
      <c r="U366" s="43">
        <v>297244</v>
      </c>
      <c r="V366" s="43">
        <v>303580</v>
      </c>
      <c r="W366" s="43">
        <v>301234</v>
      </c>
      <c r="X366" s="43">
        <v>312281</v>
      </c>
      <c r="Y366" s="43">
        <v>272667</v>
      </c>
      <c r="Z366" s="43">
        <v>301002</v>
      </c>
      <c r="AA366" s="43">
        <v>305483</v>
      </c>
      <c r="AB366" s="43">
        <v>327277</v>
      </c>
      <c r="AC366" s="43">
        <v>326443</v>
      </c>
      <c r="AD366" s="43">
        <v>340692</v>
      </c>
      <c r="AE366" s="43">
        <v>241852</v>
      </c>
      <c r="AF366" s="43">
        <v>246145</v>
      </c>
      <c r="AG366" s="43">
        <v>229621</v>
      </c>
      <c r="AH366" s="43">
        <v>205613</v>
      </c>
      <c r="AI366" s="43">
        <v>194525</v>
      </c>
      <c r="AJ366" s="43">
        <v>197679</v>
      </c>
      <c r="AK366" s="43">
        <v>202294</v>
      </c>
      <c r="AL366" s="43">
        <v>200871</v>
      </c>
      <c r="AM366" s="43">
        <v>190642</v>
      </c>
      <c r="AN366" s="43">
        <v>198888</v>
      </c>
      <c r="AO366" s="43">
        <v>200064</v>
      </c>
      <c r="AP366" s="43">
        <v>196859</v>
      </c>
      <c r="AQ366" s="45">
        <v>200550</v>
      </c>
    </row>
    <row r="367" spans="1:43" ht="17.649999999999999" thickBot="1" x14ac:dyDescent="0.5">
      <c r="A367" s="2" t="s">
        <v>14</v>
      </c>
      <c r="C367" s="60" t="s">
        <v>76</v>
      </c>
      <c r="D367" s="44" t="s">
        <v>138</v>
      </c>
      <c r="E367" s="44" t="s">
        <v>138</v>
      </c>
      <c r="F367" s="44" t="s">
        <v>138</v>
      </c>
      <c r="G367" s="44" t="s">
        <v>138</v>
      </c>
      <c r="H367" s="44" t="s">
        <v>138</v>
      </c>
      <c r="I367" s="44" t="s">
        <v>138</v>
      </c>
      <c r="J367" s="44" t="s">
        <v>138</v>
      </c>
      <c r="K367" s="44" t="s">
        <v>138</v>
      </c>
      <c r="L367" s="44" t="s">
        <v>138</v>
      </c>
      <c r="M367" s="44" t="s">
        <v>138</v>
      </c>
      <c r="N367" s="44" t="s">
        <v>138</v>
      </c>
      <c r="O367" s="44" t="s">
        <v>138</v>
      </c>
      <c r="P367" s="44" t="s">
        <v>138</v>
      </c>
      <c r="Q367" s="44" t="s">
        <v>138</v>
      </c>
      <c r="R367" s="44" t="s">
        <v>138</v>
      </c>
      <c r="S367" s="44" t="s">
        <v>138</v>
      </c>
      <c r="T367" s="44" t="s">
        <v>138</v>
      </c>
      <c r="U367" s="44">
        <v>527</v>
      </c>
      <c r="V367" s="44">
        <v>561</v>
      </c>
      <c r="W367" s="44">
        <v>524</v>
      </c>
      <c r="X367" s="44">
        <v>554</v>
      </c>
      <c r="Y367" s="44" t="s">
        <v>138</v>
      </c>
      <c r="Z367" s="44" t="s">
        <v>138</v>
      </c>
      <c r="AA367" s="44" t="s">
        <v>138</v>
      </c>
      <c r="AB367" s="44">
        <v>466</v>
      </c>
      <c r="AC367" s="44" t="s">
        <v>138</v>
      </c>
      <c r="AD367" s="44" t="s">
        <v>138</v>
      </c>
      <c r="AE367" s="44" t="s">
        <v>138</v>
      </c>
      <c r="AF367" s="44" t="s">
        <v>138</v>
      </c>
      <c r="AG367" s="44" t="s">
        <v>138</v>
      </c>
      <c r="AH367" s="44" t="s">
        <v>138</v>
      </c>
      <c r="AI367" s="44" t="s">
        <v>138</v>
      </c>
      <c r="AJ367" s="44" t="s">
        <v>138</v>
      </c>
      <c r="AK367" s="44" t="s">
        <v>138</v>
      </c>
      <c r="AL367" s="44" t="s">
        <v>138</v>
      </c>
      <c r="AM367" s="44" t="s">
        <v>138</v>
      </c>
      <c r="AN367" s="44" t="s">
        <v>138</v>
      </c>
      <c r="AO367" s="44" t="s">
        <v>138</v>
      </c>
      <c r="AP367" s="44" t="s">
        <v>138</v>
      </c>
      <c r="AQ367" s="83" t="s">
        <v>138</v>
      </c>
    </row>
    <row r="368" spans="1:43" ht="17.649999999999999" thickBot="1" x14ac:dyDescent="0.5">
      <c r="A368" s="2" t="s">
        <v>14</v>
      </c>
      <c r="C368" s="60" t="s">
        <v>143</v>
      </c>
      <c r="D368" s="44">
        <v>831</v>
      </c>
      <c r="E368" s="44" t="s">
        <v>138</v>
      </c>
      <c r="F368" s="44" t="s">
        <v>138</v>
      </c>
      <c r="G368" s="44" t="s">
        <v>138</v>
      </c>
      <c r="H368" s="44">
        <v>824</v>
      </c>
      <c r="I368" s="44" t="s">
        <v>138</v>
      </c>
      <c r="J368" s="44" t="s">
        <v>138</v>
      </c>
      <c r="K368" s="44" t="s">
        <v>138</v>
      </c>
      <c r="L368" s="44">
        <v>833</v>
      </c>
      <c r="M368" s="44" t="s">
        <v>138</v>
      </c>
      <c r="N368" s="44" t="s">
        <v>138</v>
      </c>
      <c r="O368" s="44" t="s">
        <v>138</v>
      </c>
      <c r="P368" s="44">
        <v>843</v>
      </c>
      <c r="Q368" s="44" t="s">
        <v>138</v>
      </c>
      <c r="R368" s="44" t="s">
        <v>138</v>
      </c>
      <c r="S368" s="44" t="s">
        <v>138</v>
      </c>
      <c r="T368" s="44">
        <v>863</v>
      </c>
      <c r="U368" s="44" t="s">
        <v>138</v>
      </c>
      <c r="V368" s="44" t="s">
        <v>138</v>
      </c>
      <c r="W368" s="44" t="s">
        <v>138</v>
      </c>
      <c r="X368" s="43">
        <v>3013</v>
      </c>
      <c r="Y368" s="44" t="s">
        <v>138</v>
      </c>
      <c r="Z368" s="44" t="s">
        <v>138</v>
      </c>
      <c r="AA368" s="44" t="s">
        <v>138</v>
      </c>
      <c r="AB368" s="43">
        <v>3035</v>
      </c>
      <c r="AC368" s="44" t="s">
        <v>138</v>
      </c>
      <c r="AD368" s="44" t="s">
        <v>138</v>
      </c>
      <c r="AE368" s="44" t="s">
        <v>138</v>
      </c>
      <c r="AF368" s="43">
        <v>1804</v>
      </c>
      <c r="AG368" s="44" t="s">
        <v>138</v>
      </c>
      <c r="AH368" s="44" t="s">
        <v>138</v>
      </c>
      <c r="AI368" s="44" t="s">
        <v>138</v>
      </c>
      <c r="AJ368" s="44">
        <v>876</v>
      </c>
      <c r="AK368" s="44" t="s">
        <v>138</v>
      </c>
      <c r="AL368" s="44" t="s">
        <v>138</v>
      </c>
      <c r="AM368" s="44" t="s">
        <v>138</v>
      </c>
      <c r="AN368" s="43">
        <v>1071</v>
      </c>
      <c r="AO368" s="44" t="s">
        <v>138</v>
      </c>
      <c r="AP368" s="44" t="s">
        <v>138</v>
      </c>
      <c r="AQ368" s="83" t="s">
        <v>138</v>
      </c>
    </row>
    <row r="369" spans="1:43" ht="17.649999999999999" thickBot="1" x14ac:dyDescent="0.5">
      <c r="A369" s="2" t="s">
        <v>14</v>
      </c>
      <c r="C369" s="60" t="s">
        <v>144</v>
      </c>
      <c r="D369" s="44">
        <v>97</v>
      </c>
      <c r="E369" s="44" t="s">
        <v>138</v>
      </c>
      <c r="F369" s="44" t="s">
        <v>138</v>
      </c>
      <c r="G369" s="44" t="s">
        <v>138</v>
      </c>
      <c r="H369" s="44">
        <v>105</v>
      </c>
      <c r="I369" s="44" t="s">
        <v>138</v>
      </c>
      <c r="J369" s="44" t="s">
        <v>138</v>
      </c>
      <c r="K369" s="44" t="s">
        <v>138</v>
      </c>
      <c r="L369" s="44">
        <v>103</v>
      </c>
      <c r="M369" s="44" t="s">
        <v>138</v>
      </c>
      <c r="N369" s="44" t="s">
        <v>138</v>
      </c>
      <c r="O369" s="44" t="s">
        <v>138</v>
      </c>
      <c r="P369" s="44">
        <v>101</v>
      </c>
      <c r="Q369" s="44" t="s">
        <v>138</v>
      </c>
      <c r="R369" s="44" t="s">
        <v>138</v>
      </c>
      <c r="S369" s="44" t="s">
        <v>138</v>
      </c>
      <c r="T369" s="44">
        <v>82</v>
      </c>
      <c r="U369" s="44" t="s">
        <v>138</v>
      </c>
      <c r="V369" s="44" t="s">
        <v>138</v>
      </c>
      <c r="W369" s="44" t="s">
        <v>138</v>
      </c>
      <c r="X369" s="44">
        <v>323</v>
      </c>
      <c r="Y369" s="44" t="s">
        <v>138</v>
      </c>
      <c r="Z369" s="44" t="s">
        <v>138</v>
      </c>
      <c r="AA369" s="44" t="s">
        <v>138</v>
      </c>
      <c r="AB369" s="44">
        <v>273</v>
      </c>
      <c r="AC369" s="44" t="s">
        <v>138</v>
      </c>
      <c r="AD369" s="44" t="s">
        <v>138</v>
      </c>
      <c r="AE369" s="44" t="s">
        <v>138</v>
      </c>
      <c r="AF369" s="44" t="s">
        <v>138</v>
      </c>
      <c r="AG369" s="44" t="s">
        <v>138</v>
      </c>
      <c r="AH369" s="44" t="s">
        <v>138</v>
      </c>
      <c r="AI369" s="44" t="s">
        <v>138</v>
      </c>
      <c r="AJ369" s="44" t="s">
        <v>138</v>
      </c>
      <c r="AK369" s="44" t="s">
        <v>138</v>
      </c>
      <c r="AL369" s="44" t="s">
        <v>138</v>
      </c>
      <c r="AM369" s="44" t="s">
        <v>138</v>
      </c>
      <c r="AN369" s="44" t="s">
        <v>138</v>
      </c>
      <c r="AO369" s="44" t="s">
        <v>138</v>
      </c>
      <c r="AP369" s="44" t="s">
        <v>138</v>
      </c>
      <c r="AQ369" s="83" t="s">
        <v>138</v>
      </c>
    </row>
    <row r="370" spans="1:43" ht="17.649999999999999" thickBot="1" x14ac:dyDescent="0.5">
      <c r="A370" s="2" t="s">
        <v>14</v>
      </c>
      <c r="C370" s="60" t="s">
        <v>142</v>
      </c>
      <c r="D370" s="44">
        <v>143</v>
      </c>
      <c r="E370" s="44" t="s">
        <v>138</v>
      </c>
      <c r="F370" s="44" t="s">
        <v>138</v>
      </c>
      <c r="G370" s="44" t="s">
        <v>138</v>
      </c>
      <c r="H370" s="44" t="s">
        <v>138</v>
      </c>
      <c r="I370" s="44" t="s">
        <v>138</v>
      </c>
      <c r="J370" s="44" t="s">
        <v>138</v>
      </c>
      <c r="K370" s="44" t="s">
        <v>138</v>
      </c>
      <c r="L370" s="44" t="s">
        <v>138</v>
      </c>
      <c r="M370" s="44" t="s">
        <v>138</v>
      </c>
      <c r="N370" s="44" t="s">
        <v>138</v>
      </c>
      <c r="O370" s="44" t="s">
        <v>138</v>
      </c>
      <c r="P370" s="44">
        <v>46</v>
      </c>
      <c r="Q370" s="44">
        <v>81</v>
      </c>
      <c r="R370" s="44">
        <v>142</v>
      </c>
      <c r="S370" s="44">
        <v>138</v>
      </c>
      <c r="T370" s="44">
        <v>142</v>
      </c>
      <c r="U370" s="44">
        <v>146</v>
      </c>
      <c r="V370" s="44">
        <v>149</v>
      </c>
      <c r="W370" s="44">
        <v>144</v>
      </c>
      <c r="X370" s="44">
        <v>147</v>
      </c>
      <c r="Y370" s="44">
        <v>151</v>
      </c>
      <c r="Z370" s="44">
        <v>148</v>
      </c>
      <c r="AA370" s="44">
        <v>146</v>
      </c>
      <c r="AB370" s="44">
        <v>154</v>
      </c>
      <c r="AC370" s="44">
        <v>52</v>
      </c>
      <c r="AD370" s="44">
        <v>50</v>
      </c>
      <c r="AE370" s="44">
        <v>48</v>
      </c>
      <c r="AF370" s="44" t="s">
        <v>138</v>
      </c>
      <c r="AG370" s="44">
        <v>50</v>
      </c>
      <c r="AH370" s="44">
        <v>55</v>
      </c>
      <c r="AI370" s="44">
        <v>48</v>
      </c>
      <c r="AJ370" s="44">
        <v>48</v>
      </c>
      <c r="AK370" s="44">
        <v>48</v>
      </c>
      <c r="AL370" s="44">
        <v>42</v>
      </c>
      <c r="AM370" s="44">
        <v>37</v>
      </c>
      <c r="AN370" s="44">
        <v>44</v>
      </c>
      <c r="AO370" s="44">
        <v>21</v>
      </c>
      <c r="AP370" s="44">
        <v>20</v>
      </c>
      <c r="AQ370" s="83" t="s">
        <v>138</v>
      </c>
    </row>
    <row r="371" spans="1:43" ht="17.649999999999999" thickBot="1" x14ac:dyDescent="0.5">
      <c r="A371" s="2" t="s">
        <v>14</v>
      </c>
      <c r="C371" s="60" t="s">
        <v>85</v>
      </c>
      <c r="D371" s="44" t="s">
        <v>138</v>
      </c>
      <c r="E371" s="44" t="s">
        <v>138</v>
      </c>
      <c r="F371" s="44" t="s">
        <v>138</v>
      </c>
      <c r="G371" s="44" t="s">
        <v>138</v>
      </c>
      <c r="H371" s="44" t="s">
        <v>138</v>
      </c>
      <c r="I371" s="44" t="s">
        <v>138</v>
      </c>
      <c r="J371" s="44" t="s">
        <v>138</v>
      </c>
      <c r="K371" s="44" t="s">
        <v>138</v>
      </c>
      <c r="L371" s="44" t="s">
        <v>138</v>
      </c>
      <c r="M371" s="44" t="s">
        <v>138</v>
      </c>
      <c r="N371" s="44" t="s">
        <v>138</v>
      </c>
      <c r="O371" s="44" t="s">
        <v>138</v>
      </c>
      <c r="P371" s="43">
        <v>1214</v>
      </c>
      <c r="Q371" s="43">
        <v>1226</v>
      </c>
      <c r="R371" s="44">
        <v>820</v>
      </c>
      <c r="S371" s="44">
        <v>813</v>
      </c>
      <c r="T371" s="43">
        <v>1155</v>
      </c>
      <c r="U371" s="43">
        <v>1028</v>
      </c>
      <c r="V371" s="43">
        <v>1053</v>
      </c>
      <c r="W371" s="43">
        <v>1398</v>
      </c>
      <c r="X371" s="44">
        <v>877</v>
      </c>
      <c r="Y371" s="43">
        <v>3188</v>
      </c>
      <c r="Z371" s="43">
        <v>1655</v>
      </c>
      <c r="AA371" s="43">
        <v>1201</v>
      </c>
      <c r="AB371" s="43">
        <v>1915</v>
      </c>
      <c r="AC371" s="43">
        <v>1869</v>
      </c>
      <c r="AD371" s="43">
        <v>2850</v>
      </c>
      <c r="AE371" s="43">
        <v>146128</v>
      </c>
      <c r="AF371" s="43">
        <v>157073</v>
      </c>
      <c r="AG371" s="43">
        <v>144761</v>
      </c>
      <c r="AH371" s="43">
        <v>2327</v>
      </c>
      <c r="AI371" s="43">
        <v>1909</v>
      </c>
      <c r="AJ371" s="43">
        <v>1457</v>
      </c>
      <c r="AK371" s="43">
        <v>1444</v>
      </c>
      <c r="AL371" s="43">
        <v>1248</v>
      </c>
      <c r="AM371" s="43">
        <v>1001</v>
      </c>
      <c r="AN371" s="43">
        <v>1100</v>
      </c>
      <c r="AO371" s="43">
        <v>1377</v>
      </c>
      <c r="AP371" s="43">
        <v>1175</v>
      </c>
      <c r="AQ371" s="83" t="s">
        <v>138</v>
      </c>
    </row>
    <row r="372" spans="1:43" ht="17.649999999999999" thickBot="1" x14ac:dyDescent="0.5">
      <c r="A372" s="2" t="s">
        <v>14</v>
      </c>
      <c r="C372" s="60" t="s">
        <v>145</v>
      </c>
      <c r="D372" s="43">
        <v>1514</v>
      </c>
      <c r="E372" s="44" t="s">
        <v>138</v>
      </c>
      <c r="F372" s="44" t="s">
        <v>138</v>
      </c>
      <c r="G372" s="44" t="s">
        <v>138</v>
      </c>
      <c r="H372" s="43">
        <v>1189</v>
      </c>
      <c r="I372" s="44" t="s">
        <v>138</v>
      </c>
      <c r="J372" s="44" t="s">
        <v>138</v>
      </c>
      <c r="K372" s="44" t="s">
        <v>138</v>
      </c>
      <c r="L372" s="43">
        <v>1127</v>
      </c>
      <c r="M372" s="44" t="s">
        <v>138</v>
      </c>
      <c r="N372" s="44" t="s">
        <v>138</v>
      </c>
      <c r="O372" s="44" t="s">
        <v>138</v>
      </c>
      <c r="P372" s="43">
        <v>1168</v>
      </c>
      <c r="Q372" s="44" t="s">
        <v>138</v>
      </c>
      <c r="R372" s="44" t="s">
        <v>138</v>
      </c>
      <c r="S372" s="44" t="s">
        <v>138</v>
      </c>
      <c r="T372" s="43">
        <v>1024</v>
      </c>
      <c r="U372" s="44" t="s">
        <v>138</v>
      </c>
      <c r="V372" s="44" t="s">
        <v>138</v>
      </c>
      <c r="W372" s="44" t="s">
        <v>138</v>
      </c>
      <c r="X372" s="44">
        <v>935</v>
      </c>
      <c r="Y372" s="44" t="s">
        <v>138</v>
      </c>
      <c r="Z372" s="44" t="s">
        <v>138</v>
      </c>
      <c r="AA372" s="44" t="s">
        <v>138</v>
      </c>
      <c r="AB372" s="44">
        <v>820</v>
      </c>
      <c r="AC372" s="44" t="s">
        <v>138</v>
      </c>
      <c r="AD372" s="44" t="s">
        <v>138</v>
      </c>
      <c r="AE372" s="44" t="s">
        <v>138</v>
      </c>
      <c r="AF372" s="44" t="s">
        <v>138</v>
      </c>
      <c r="AG372" s="44" t="s">
        <v>138</v>
      </c>
      <c r="AH372" s="44" t="s">
        <v>138</v>
      </c>
      <c r="AI372" s="44" t="s">
        <v>138</v>
      </c>
      <c r="AJ372" s="44" t="s">
        <v>138</v>
      </c>
      <c r="AK372" s="44" t="s">
        <v>138</v>
      </c>
      <c r="AL372" s="44" t="s">
        <v>138</v>
      </c>
      <c r="AM372" s="44" t="s">
        <v>138</v>
      </c>
      <c r="AN372" s="44" t="s">
        <v>138</v>
      </c>
      <c r="AO372" s="44" t="s">
        <v>138</v>
      </c>
      <c r="AP372" s="44" t="s">
        <v>138</v>
      </c>
      <c r="AQ372" s="83" t="s">
        <v>138</v>
      </c>
    </row>
    <row r="373" spans="1:43" ht="17.649999999999999" thickBot="1" x14ac:dyDescent="0.5">
      <c r="A373" s="2" t="s">
        <v>14</v>
      </c>
      <c r="C373" s="60" t="s">
        <v>88</v>
      </c>
      <c r="D373" s="43">
        <v>10195</v>
      </c>
      <c r="E373" s="43">
        <v>17138</v>
      </c>
      <c r="F373" s="43">
        <v>17722</v>
      </c>
      <c r="G373" s="43">
        <v>17392</v>
      </c>
      <c r="H373" s="43">
        <v>10890</v>
      </c>
      <c r="I373" s="43">
        <v>17404</v>
      </c>
      <c r="J373" s="43">
        <v>16273</v>
      </c>
      <c r="K373" s="43">
        <v>17562</v>
      </c>
      <c r="L373" s="43">
        <v>9826</v>
      </c>
      <c r="M373" s="43">
        <v>17937</v>
      </c>
      <c r="N373" s="43">
        <v>18208</v>
      </c>
      <c r="O373" s="43">
        <v>18587</v>
      </c>
      <c r="P373" s="43">
        <v>10041</v>
      </c>
      <c r="Q373" s="43">
        <v>19026</v>
      </c>
      <c r="R373" s="43">
        <v>18745</v>
      </c>
      <c r="S373" s="43">
        <v>18762</v>
      </c>
      <c r="T373" s="43">
        <v>9532</v>
      </c>
      <c r="U373" s="43">
        <v>19094</v>
      </c>
      <c r="V373" s="43">
        <v>19207</v>
      </c>
      <c r="W373" s="43">
        <v>19199</v>
      </c>
      <c r="X373" s="43">
        <v>9035</v>
      </c>
      <c r="Y373" s="43">
        <v>21613</v>
      </c>
      <c r="Z373" s="43">
        <v>22193</v>
      </c>
      <c r="AA373" s="43">
        <v>22521</v>
      </c>
      <c r="AB373" s="43">
        <v>10408</v>
      </c>
      <c r="AC373" s="43">
        <v>23521</v>
      </c>
      <c r="AD373" s="43">
        <v>22964</v>
      </c>
      <c r="AE373" s="43">
        <v>21502</v>
      </c>
      <c r="AF373" s="43">
        <v>9706</v>
      </c>
      <c r="AG373" s="43">
        <v>10516</v>
      </c>
      <c r="AH373" s="43">
        <v>35050</v>
      </c>
      <c r="AI373" s="43">
        <v>31787</v>
      </c>
      <c r="AJ373" s="43">
        <v>13183</v>
      </c>
      <c r="AK373" s="43">
        <v>33590</v>
      </c>
      <c r="AL373" s="43">
        <v>32142</v>
      </c>
      <c r="AM373" s="43">
        <v>41754</v>
      </c>
      <c r="AN373" s="43">
        <v>14575</v>
      </c>
      <c r="AO373" s="43">
        <v>15893</v>
      </c>
      <c r="AP373" s="43">
        <v>15958</v>
      </c>
      <c r="AQ373" s="45">
        <v>15569</v>
      </c>
    </row>
    <row r="374" spans="1:43" ht="18" thickBot="1" x14ac:dyDescent="0.5">
      <c r="A374" s="2" t="s">
        <v>14</v>
      </c>
      <c r="C374" s="66" t="s">
        <v>77</v>
      </c>
      <c r="D374" s="67">
        <v>766655</v>
      </c>
      <c r="E374" s="67">
        <v>778612</v>
      </c>
      <c r="F374" s="67">
        <v>762731</v>
      </c>
      <c r="G374" s="67">
        <v>754527</v>
      </c>
      <c r="H374" s="67">
        <v>757255</v>
      </c>
      <c r="I374" s="67">
        <v>772995</v>
      </c>
      <c r="J374" s="67">
        <v>796490</v>
      </c>
      <c r="K374" s="67">
        <v>819865</v>
      </c>
      <c r="L374" s="67">
        <v>783962</v>
      </c>
      <c r="M374" s="67">
        <v>797365</v>
      </c>
      <c r="N374" s="67">
        <v>812590</v>
      </c>
      <c r="O374" s="67">
        <v>821131</v>
      </c>
      <c r="P374" s="67">
        <v>832136</v>
      </c>
      <c r="Q374" s="67">
        <v>829677</v>
      </c>
      <c r="R374" s="67">
        <v>819860</v>
      </c>
      <c r="S374" s="67">
        <v>822748</v>
      </c>
      <c r="T374" s="67">
        <v>815078</v>
      </c>
      <c r="U374" s="67">
        <v>849324</v>
      </c>
      <c r="V374" s="67">
        <v>873825</v>
      </c>
      <c r="W374" s="67">
        <v>885626</v>
      </c>
      <c r="X374" s="67">
        <v>896552</v>
      </c>
      <c r="Y374" s="67">
        <v>873712</v>
      </c>
      <c r="Z374" s="67">
        <v>915387</v>
      </c>
      <c r="AA374" s="67">
        <v>911589</v>
      </c>
      <c r="AB374" s="67">
        <v>940722</v>
      </c>
      <c r="AC374" s="67">
        <v>907280</v>
      </c>
      <c r="AD374" s="67">
        <v>926461</v>
      </c>
      <c r="AE374" s="67">
        <v>932582</v>
      </c>
      <c r="AF374" s="67">
        <v>937582</v>
      </c>
      <c r="AG374" s="67">
        <v>878066</v>
      </c>
      <c r="AH374" s="67">
        <v>695599</v>
      </c>
      <c r="AI374" s="67">
        <v>677756</v>
      </c>
      <c r="AJ374" s="67">
        <v>689029</v>
      </c>
      <c r="AK374" s="67">
        <v>709269</v>
      </c>
      <c r="AL374" s="67">
        <v>697304</v>
      </c>
      <c r="AM374" s="67">
        <v>681254</v>
      </c>
      <c r="AN374" s="67">
        <v>721123</v>
      </c>
      <c r="AO374" s="67">
        <v>725823</v>
      </c>
      <c r="AP374" s="67">
        <v>715196</v>
      </c>
      <c r="AQ374" s="68">
        <v>760294</v>
      </c>
    </row>
    <row r="375" spans="1:43" ht="18" thickTop="1" thickBot="1" x14ac:dyDescent="0.5">
      <c r="A375" s="2" t="s">
        <v>14</v>
      </c>
      <c r="C375" s="60" t="s">
        <v>187</v>
      </c>
      <c r="D375" s="43">
        <v>358524</v>
      </c>
      <c r="E375" s="43">
        <v>352163</v>
      </c>
      <c r="F375" s="43">
        <v>350554</v>
      </c>
      <c r="G375" s="43">
        <v>353299</v>
      </c>
      <c r="H375" s="43">
        <v>363827</v>
      </c>
      <c r="I375" s="43">
        <v>369826</v>
      </c>
      <c r="J375" s="43">
        <v>379707</v>
      </c>
      <c r="K375" s="43">
        <v>393263</v>
      </c>
      <c r="L375" s="43">
        <v>388981</v>
      </c>
      <c r="M375" s="43">
        <v>388727</v>
      </c>
      <c r="N375" s="43">
        <v>393945</v>
      </c>
      <c r="O375" s="43">
        <v>398508</v>
      </c>
      <c r="P375" s="43">
        <v>409125</v>
      </c>
      <c r="Q375" s="43">
        <v>409526</v>
      </c>
      <c r="R375" s="43">
        <v>408067</v>
      </c>
      <c r="S375" s="43">
        <v>409208</v>
      </c>
      <c r="T375" s="43">
        <v>425486</v>
      </c>
      <c r="U375" s="43">
        <v>423644</v>
      </c>
      <c r="V375" s="43">
        <v>430790</v>
      </c>
      <c r="W375" s="43">
        <v>435365</v>
      </c>
      <c r="X375" s="43">
        <v>449744</v>
      </c>
      <c r="Y375" s="43">
        <v>444342</v>
      </c>
      <c r="Z375" s="43">
        <v>452509</v>
      </c>
      <c r="AA375" s="43">
        <v>447168</v>
      </c>
      <c r="AB375" s="43">
        <v>474578</v>
      </c>
      <c r="AC375" s="43">
        <v>444446</v>
      </c>
      <c r="AD375" s="43">
        <v>441067</v>
      </c>
      <c r="AE375" s="43">
        <v>411956</v>
      </c>
      <c r="AF375" s="43">
        <v>418953</v>
      </c>
      <c r="AG375" s="43">
        <v>404046</v>
      </c>
      <c r="AH375" s="43">
        <v>398214</v>
      </c>
      <c r="AI375" s="43">
        <v>401698</v>
      </c>
      <c r="AJ375" s="43">
        <v>394599</v>
      </c>
      <c r="AK375" s="43">
        <v>408968</v>
      </c>
      <c r="AL375" s="43">
        <v>402821</v>
      </c>
      <c r="AM375" s="43">
        <v>388888</v>
      </c>
      <c r="AN375" s="43">
        <v>414022</v>
      </c>
      <c r="AO375" s="43">
        <v>413219</v>
      </c>
      <c r="AP375" s="43">
        <v>399790</v>
      </c>
      <c r="AQ375" s="45">
        <v>449562</v>
      </c>
    </row>
    <row r="376" spans="1:43" ht="17.649999999999999" thickBot="1" x14ac:dyDescent="0.5">
      <c r="A376" s="2" t="s">
        <v>14</v>
      </c>
      <c r="C376" s="60" t="s">
        <v>188</v>
      </c>
      <c r="D376" s="43">
        <v>3053</v>
      </c>
      <c r="E376" s="44" t="s">
        <v>138</v>
      </c>
      <c r="F376" s="44" t="s">
        <v>138</v>
      </c>
      <c r="G376" s="44" t="s">
        <v>138</v>
      </c>
      <c r="H376" s="43">
        <v>2919</v>
      </c>
      <c r="I376" s="44" t="s">
        <v>138</v>
      </c>
      <c r="J376" s="44" t="s">
        <v>138</v>
      </c>
      <c r="K376" s="44" t="s">
        <v>138</v>
      </c>
      <c r="L376" s="43">
        <v>2843</v>
      </c>
      <c r="M376" s="44" t="s">
        <v>138</v>
      </c>
      <c r="N376" s="44" t="s">
        <v>138</v>
      </c>
      <c r="O376" s="44" t="s">
        <v>138</v>
      </c>
      <c r="P376" s="43">
        <v>2792</v>
      </c>
      <c r="Q376" s="44" t="s">
        <v>138</v>
      </c>
      <c r="R376" s="44" t="s">
        <v>138</v>
      </c>
      <c r="S376" s="44" t="s">
        <v>138</v>
      </c>
      <c r="T376" s="43">
        <v>2808</v>
      </c>
      <c r="U376" s="44" t="s">
        <v>138</v>
      </c>
      <c r="V376" s="44" t="s">
        <v>138</v>
      </c>
      <c r="W376" s="44" t="s">
        <v>138</v>
      </c>
      <c r="X376" s="43">
        <v>2881</v>
      </c>
      <c r="Y376" s="44" t="s">
        <v>138</v>
      </c>
      <c r="Z376" s="44" t="s">
        <v>138</v>
      </c>
      <c r="AA376" s="44" t="s">
        <v>138</v>
      </c>
      <c r="AB376" s="43">
        <v>2971</v>
      </c>
      <c r="AC376" s="44" t="s">
        <v>138</v>
      </c>
      <c r="AD376" s="44" t="s">
        <v>138</v>
      </c>
      <c r="AE376" s="44" t="s">
        <v>138</v>
      </c>
      <c r="AF376" s="43">
        <v>3195</v>
      </c>
      <c r="AG376" s="44" t="s">
        <v>138</v>
      </c>
      <c r="AH376" s="44" t="s">
        <v>138</v>
      </c>
      <c r="AI376" s="44" t="s">
        <v>138</v>
      </c>
      <c r="AJ376" s="44" t="s">
        <v>138</v>
      </c>
      <c r="AK376" s="44" t="s">
        <v>138</v>
      </c>
      <c r="AL376" s="44" t="s">
        <v>138</v>
      </c>
      <c r="AM376" s="44" t="s">
        <v>138</v>
      </c>
      <c r="AN376" s="44" t="s">
        <v>138</v>
      </c>
      <c r="AO376" s="44" t="s">
        <v>138</v>
      </c>
      <c r="AP376" s="44" t="s">
        <v>138</v>
      </c>
      <c r="AQ376" s="83" t="s">
        <v>138</v>
      </c>
    </row>
    <row r="377" spans="1:43" ht="17.649999999999999" thickBot="1" x14ac:dyDescent="0.5">
      <c r="A377" s="2" t="s">
        <v>14</v>
      </c>
      <c r="C377" s="60" t="s">
        <v>200</v>
      </c>
      <c r="D377" s="44" t="s">
        <v>138</v>
      </c>
      <c r="E377" s="44" t="s">
        <v>138</v>
      </c>
      <c r="F377" s="44" t="s">
        <v>138</v>
      </c>
      <c r="G377" s="44" t="s">
        <v>138</v>
      </c>
      <c r="H377" s="44" t="s">
        <v>138</v>
      </c>
      <c r="I377" s="44" t="s">
        <v>138</v>
      </c>
      <c r="J377" s="44" t="s">
        <v>138</v>
      </c>
      <c r="K377" s="44" t="s">
        <v>138</v>
      </c>
      <c r="L377" s="44" t="s">
        <v>138</v>
      </c>
      <c r="M377" s="44" t="s">
        <v>138</v>
      </c>
      <c r="N377" s="44" t="s">
        <v>138</v>
      </c>
      <c r="O377" s="44" t="s">
        <v>138</v>
      </c>
      <c r="P377" s="44" t="s">
        <v>138</v>
      </c>
      <c r="Q377" s="44" t="s">
        <v>138</v>
      </c>
      <c r="R377" s="44" t="s">
        <v>138</v>
      </c>
      <c r="S377" s="44" t="s">
        <v>138</v>
      </c>
      <c r="T377" s="44" t="s">
        <v>138</v>
      </c>
      <c r="U377" s="44" t="s">
        <v>138</v>
      </c>
      <c r="V377" s="44" t="s">
        <v>138</v>
      </c>
      <c r="W377" s="44" t="s">
        <v>138</v>
      </c>
      <c r="X377" s="44" t="s">
        <v>138</v>
      </c>
      <c r="Y377" s="44" t="s">
        <v>138</v>
      </c>
      <c r="Z377" s="44" t="s">
        <v>138</v>
      </c>
      <c r="AA377" s="44" t="s">
        <v>138</v>
      </c>
      <c r="AB377" s="44" t="s">
        <v>138</v>
      </c>
      <c r="AC377" s="44" t="s">
        <v>138</v>
      </c>
      <c r="AD377" s="44" t="s">
        <v>138</v>
      </c>
      <c r="AE377" s="44" t="s">
        <v>138</v>
      </c>
      <c r="AF377" s="44" t="s">
        <v>138</v>
      </c>
      <c r="AG377" s="44" t="s">
        <v>138</v>
      </c>
      <c r="AH377" s="44" t="s">
        <v>138</v>
      </c>
      <c r="AI377" s="44" t="s">
        <v>138</v>
      </c>
      <c r="AJ377" s="43">
        <v>5733</v>
      </c>
      <c r="AK377" s="44" t="s">
        <v>138</v>
      </c>
      <c r="AL377" s="44" t="s">
        <v>138</v>
      </c>
      <c r="AM377" s="44" t="s">
        <v>138</v>
      </c>
      <c r="AN377" s="43">
        <v>15729</v>
      </c>
      <c r="AO377" s="43">
        <v>15673</v>
      </c>
      <c r="AP377" s="43">
        <v>15582</v>
      </c>
      <c r="AQ377" s="45">
        <v>17443</v>
      </c>
    </row>
    <row r="378" spans="1:43" ht="17.649999999999999" thickBot="1" x14ac:dyDescent="0.5">
      <c r="A378" s="2" t="s">
        <v>14</v>
      </c>
      <c r="C378" s="60" t="s">
        <v>147</v>
      </c>
      <c r="D378" s="43">
        <v>3356</v>
      </c>
      <c r="E378" s="43">
        <v>2522</v>
      </c>
      <c r="F378" s="43">
        <v>2749</v>
      </c>
      <c r="G378" s="43">
        <v>1044</v>
      </c>
      <c r="H378" s="44">
        <v>752</v>
      </c>
      <c r="I378" s="44">
        <v>500</v>
      </c>
      <c r="J378" s="44">
        <v>181</v>
      </c>
      <c r="K378" s="44">
        <v>432</v>
      </c>
      <c r="L378" s="44">
        <v>543</v>
      </c>
      <c r="M378" s="44">
        <v>694</v>
      </c>
      <c r="N378" s="44">
        <v>912</v>
      </c>
      <c r="O378" s="43">
        <v>1692</v>
      </c>
      <c r="P378" s="44">
        <v>830</v>
      </c>
      <c r="Q378" s="44">
        <v>862</v>
      </c>
      <c r="R378" s="43">
        <v>1521</v>
      </c>
      <c r="S378" s="43">
        <v>1649</v>
      </c>
      <c r="T378" s="43">
        <v>1656</v>
      </c>
      <c r="U378" s="43">
        <v>1740</v>
      </c>
      <c r="V378" s="43">
        <v>1756</v>
      </c>
      <c r="W378" s="44">
        <v>904</v>
      </c>
      <c r="X378" s="43">
        <v>1371</v>
      </c>
      <c r="Y378" s="43">
        <v>1370</v>
      </c>
      <c r="Z378" s="44">
        <v>623</v>
      </c>
      <c r="AA378" s="44">
        <v>626</v>
      </c>
      <c r="AB378" s="44">
        <v>527</v>
      </c>
      <c r="AC378" s="44">
        <v>462</v>
      </c>
      <c r="AD378" s="44">
        <v>534</v>
      </c>
      <c r="AE378" s="44">
        <v>530</v>
      </c>
      <c r="AF378" s="44">
        <v>197</v>
      </c>
      <c r="AG378" s="44">
        <v>150</v>
      </c>
      <c r="AH378" s="44">
        <v>158</v>
      </c>
      <c r="AI378" s="44">
        <v>328</v>
      </c>
      <c r="AJ378" s="44">
        <v>328</v>
      </c>
      <c r="AK378" s="44">
        <v>255</v>
      </c>
      <c r="AL378" s="44">
        <v>256</v>
      </c>
      <c r="AM378" s="44">
        <v>82</v>
      </c>
      <c r="AN378" s="44">
        <v>83</v>
      </c>
      <c r="AO378" s="44">
        <v>80</v>
      </c>
      <c r="AP378" s="44">
        <v>85</v>
      </c>
      <c r="AQ378" s="83" t="s">
        <v>138</v>
      </c>
    </row>
    <row r="379" spans="1:43" ht="17.649999999999999" thickBot="1" x14ac:dyDescent="0.5">
      <c r="A379" s="2" t="s">
        <v>14</v>
      </c>
      <c r="C379" s="60" t="s">
        <v>148</v>
      </c>
      <c r="D379" s="44" t="s">
        <v>138</v>
      </c>
      <c r="E379" s="44" t="s">
        <v>138</v>
      </c>
      <c r="F379" s="44" t="s">
        <v>138</v>
      </c>
      <c r="G379" s="44" t="s">
        <v>138</v>
      </c>
      <c r="H379" s="44" t="s">
        <v>138</v>
      </c>
      <c r="I379" s="44" t="s">
        <v>138</v>
      </c>
      <c r="J379" s="44" t="s">
        <v>138</v>
      </c>
      <c r="K379" s="44" t="s">
        <v>138</v>
      </c>
      <c r="L379" s="44" t="s">
        <v>138</v>
      </c>
      <c r="M379" s="44" t="s">
        <v>138</v>
      </c>
      <c r="N379" s="44" t="s">
        <v>138</v>
      </c>
      <c r="O379" s="44" t="s">
        <v>138</v>
      </c>
      <c r="P379" s="44" t="s">
        <v>138</v>
      </c>
      <c r="Q379" s="44" t="s">
        <v>138</v>
      </c>
      <c r="R379" s="44" t="s">
        <v>138</v>
      </c>
      <c r="S379" s="44" t="s">
        <v>138</v>
      </c>
      <c r="T379" s="44" t="s">
        <v>138</v>
      </c>
      <c r="U379" s="44">
        <v>117</v>
      </c>
      <c r="V379" s="44">
        <v>85</v>
      </c>
      <c r="W379" s="44">
        <v>40</v>
      </c>
      <c r="X379" s="44" t="s">
        <v>138</v>
      </c>
      <c r="Y379" s="44" t="s">
        <v>138</v>
      </c>
      <c r="Z379" s="44" t="s">
        <v>138</v>
      </c>
      <c r="AA379" s="44" t="s">
        <v>138</v>
      </c>
      <c r="AB379" s="44" t="s">
        <v>138</v>
      </c>
      <c r="AC379" s="44" t="s">
        <v>138</v>
      </c>
      <c r="AD379" s="44" t="s">
        <v>138</v>
      </c>
      <c r="AE379" s="44" t="s">
        <v>138</v>
      </c>
      <c r="AF379" s="44" t="s">
        <v>138</v>
      </c>
      <c r="AG379" s="44" t="s">
        <v>138</v>
      </c>
      <c r="AH379" s="44" t="s">
        <v>138</v>
      </c>
      <c r="AI379" s="44" t="s">
        <v>138</v>
      </c>
      <c r="AJ379" s="44" t="s">
        <v>138</v>
      </c>
      <c r="AK379" s="44" t="s">
        <v>138</v>
      </c>
      <c r="AL379" s="44" t="s">
        <v>138</v>
      </c>
      <c r="AM379" s="44" t="s">
        <v>138</v>
      </c>
      <c r="AN379" s="44">
        <v>110</v>
      </c>
      <c r="AO379" s="44" t="s">
        <v>138</v>
      </c>
      <c r="AP379" s="44" t="s">
        <v>138</v>
      </c>
      <c r="AQ379" s="83" t="s">
        <v>138</v>
      </c>
    </row>
    <row r="380" spans="1:43" ht="17.649999999999999" thickBot="1" x14ac:dyDescent="0.5">
      <c r="A380" s="2" t="s">
        <v>14</v>
      </c>
      <c r="C380" s="60" t="s">
        <v>146</v>
      </c>
      <c r="D380" s="43">
        <v>14131</v>
      </c>
      <c r="E380" s="43">
        <v>12694</v>
      </c>
      <c r="F380" s="43">
        <v>12543</v>
      </c>
      <c r="G380" s="43">
        <v>13137</v>
      </c>
      <c r="H380" s="43">
        <v>11842</v>
      </c>
      <c r="I380" s="43">
        <v>12878</v>
      </c>
      <c r="J380" s="43">
        <v>12473</v>
      </c>
      <c r="K380" s="43">
        <v>12342</v>
      </c>
      <c r="L380" s="43">
        <v>12529</v>
      </c>
      <c r="M380" s="43">
        <v>13431</v>
      </c>
      <c r="N380" s="43">
        <v>13720</v>
      </c>
      <c r="O380" s="43">
        <v>13508</v>
      </c>
      <c r="P380" s="43">
        <v>13304</v>
      </c>
      <c r="Q380" s="43">
        <v>13466</v>
      </c>
      <c r="R380" s="43">
        <v>14382</v>
      </c>
      <c r="S380" s="43">
        <v>14576</v>
      </c>
      <c r="T380" s="43">
        <v>14674</v>
      </c>
      <c r="U380" s="43">
        <v>14775</v>
      </c>
      <c r="V380" s="43">
        <v>14879</v>
      </c>
      <c r="W380" s="43">
        <v>14555</v>
      </c>
      <c r="X380" s="43">
        <v>14456</v>
      </c>
      <c r="Y380" s="43">
        <v>15122</v>
      </c>
      <c r="Z380" s="43">
        <v>14442</v>
      </c>
      <c r="AA380" s="43">
        <v>14432</v>
      </c>
      <c r="AB380" s="43">
        <v>14791</v>
      </c>
      <c r="AC380" s="43">
        <v>14462</v>
      </c>
      <c r="AD380" s="43">
        <v>14363</v>
      </c>
      <c r="AE380" s="43">
        <v>14660</v>
      </c>
      <c r="AF380" s="43">
        <v>14961</v>
      </c>
      <c r="AG380" s="43">
        <v>14250</v>
      </c>
      <c r="AH380" s="43">
        <v>14147</v>
      </c>
      <c r="AI380" s="43">
        <v>14527</v>
      </c>
      <c r="AJ380" s="43">
        <v>13136</v>
      </c>
      <c r="AK380" s="43">
        <v>13042</v>
      </c>
      <c r="AL380" s="43">
        <v>11811</v>
      </c>
      <c r="AM380" s="43">
        <v>12147</v>
      </c>
      <c r="AN380" s="43">
        <v>13068</v>
      </c>
      <c r="AO380" s="43">
        <v>14046</v>
      </c>
      <c r="AP380" s="43">
        <v>16476</v>
      </c>
      <c r="AQ380" s="45">
        <v>16876</v>
      </c>
    </row>
    <row r="381" spans="1:43" ht="17.649999999999999" thickBot="1" x14ac:dyDescent="0.5">
      <c r="A381" s="2" t="s">
        <v>14</v>
      </c>
      <c r="C381" s="60" t="s">
        <v>149</v>
      </c>
      <c r="D381" s="43">
        <v>9881</v>
      </c>
      <c r="E381" s="43">
        <v>11390</v>
      </c>
      <c r="F381" s="43">
        <v>9239</v>
      </c>
      <c r="G381" s="43">
        <v>9644</v>
      </c>
      <c r="H381" s="43">
        <v>8714</v>
      </c>
      <c r="I381" s="43">
        <v>12128</v>
      </c>
      <c r="J381" s="43">
        <v>15140</v>
      </c>
      <c r="K381" s="43">
        <v>15326</v>
      </c>
      <c r="L381" s="43">
        <v>10412</v>
      </c>
      <c r="M381" s="43">
        <v>10598</v>
      </c>
      <c r="N381" s="43">
        <v>11631</v>
      </c>
      <c r="O381" s="43">
        <v>12509</v>
      </c>
      <c r="P381" s="43">
        <v>9648</v>
      </c>
      <c r="Q381" s="43">
        <v>9296</v>
      </c>
      <c r="R381" s="43">
        <v>7888</v>
      </c>
      <c r="S381" s="43">
        <v>7014</v>
      </c>
      <c r="T381" s="43">
        <v>7936</v>
      </c>
      <c r="U381" s="43">
        <v>10031</v>
      </c>
      <c r="V381" s="43">
        <v>11485</v>
      </c>
      <c r="W381" s="43">
        <v>12664</v>
      </c>
      <c r="X381" s="43">
        <v>11378</v>
      </c>
      <c r="Y381" s="43">
        <v>11117</v>
      </c>
      <c r="Z381" s="43">
        <v>13261</v>
      </c>
      <c r="AA381" s="43">
        <v>12111</v>
      </c>
      <c r="AB381" s="43">
        <v>12022</v>
      </c>
      <c r="AC381" s="43">
        <v>9336</v>
      </c>
      <c r="AD381" s="43">
        <v>10196</v>
      </c>
      <c r="AE381" s="43">
        <v>10540</v>
      </c>
      <c r="AF381" s="43">
        <v>9513</v>
      </c>
      <c r="AG381" s="43">
        <v>4501</v>
      </c>
      <c r="AH381" s="44" t="s">
        <v>138</v>
      </c>
      <c r="AI381" s="44" t="s">
        <v>138</v>
      </c>
      <c r="AJ381" s="44">
        <v>277</v>
      </c>
      <c r="AK381" s="44">
        <v>517</v>
      </c>
      <c r="AL381" s="44" t="s">
        <v>138</v>
      </c>
      <c r="AM381" s="44" t="s">
        <v>138</v>
      </c>
      <c r="AN381" s="44" t="s">
        <v>138</v>
      </c>
      <c r="AO381" s="44" t="s">
        <v>138</v>
      </c>
      <c r="AP381" s="44" t="s">
        <v>138</v>
      </c>
      <c r="AQ381" s="83" t="s">
        <v>138</v>
      </c>
    </row>
    <row r="382" spans="1:43" ht="17.649999999999999" thickBot="1" x14ac:dyDescent="0.5">
      <c r="A382" s="2" t="s">
        <v>14</v>
      </c>
      <c r="C382" s="60" t="s">
        <v>91</v>
      </c>
      <c r="D382" s="43">
        <v>25889</v>
      </c>
      <c r="E382" s="43">
        <v>29242</v>
      </c>
      <c r="F382" s="43">
        <v>30424</v>
      </c>
      <c r="G382" s="43">
        <v>31258</v>
      </c>
      <c r="H382" s="43">
        <v>28191</v>
      </c>
      <c r="I382" s="43">
        <v>22554</v>
      </c>
      <c r="J382" s="43">
        <v>21080</v>
      </c>
      <c r="K382" s="43">
        <v>21480</v>
      </c>
      <c r="L382" s="43">
        <v>20191</v>
      </c>
      <c r="M382" s="43">
        <v>20072</v>
      </c>
      <c r="N382" s="43">
        <v>19802</v>
      </c>
      <c r="O382" s="43">
        <v>18670</v>
      </c>
      <c r="P382" s="43">
        <v>18690</v>
      </c>
      <c r="Q382" s="43">
        <v>19097</v>
      </c>
      <c r="R382" s="43">
        <v>17669</v>
      </c>
      <c r="S382" s="43">
        <v>18351</v>
      </c>
      <c r="T382" s="43">
        <v>18333</v>
      </c>
      <c r="U382" s="43">
        <v>19534</v>
      </c>
      <c r="V382" s="43">
        <v>19087</v>
      </c>
      <c r="W382" s="43">
        <v>20384</v>
      </c>
      <c r="X382" s="43">
        <v>19920</v>
      </c>
      <c r="Y382" s="43">
        <v>21400</v>
      </c>
      <c r="Z382" s="43">
        <v>21359</v>
      </c>
      <c r="AA382" s="43">
        <v>21411</v>
      </c>
      <c r="AB382" s="43">
        <v>20023</v>
      </c>
      <c r="AC382" s="43">
        <v>20015</v>
      </c>
      <c r="AD382" s="43">
        <v>19954</v>
      </c>
      <c r="AE382" s="43">
        <v>18969</v>
      </c>
      <c r="AF382" s="43">
        <v>18896</v>
      </c>
      <c r="AG382" s="43">
        <v>19949</v>
      </c>
      <c r="AH382" s="43">
        <v>19844</v>
      </c>
      <c r="AI382" s="43">
        <v>20116</v>
      </c>
      <c r="AJ382" s="43">
        <v>20282</v>
      </c>
      <c r="AK382" s="43">
        <v>20866</v>
      </c>
      <c r="AL382" s="43">
        <v>19278</v>
      </c>
      <c r="AM382" s="43">
        <v>19668</v>
      </c>
      <c r="AN382" s="43">
        <v>20256</v>
      </c>
      <c r="AO382" s="43">
        <v>23128</v>
      </c>
      <c r="AP382" s="43">
        <v>26597</v>
      </c>
      <c r="AQ382" s="45">
        <v>20532</v>
      </c>
    </row>
    <row r="383" spans="1:43" ht="17.649999999999999" thickBot="1" x14ac:dyDescent="0.5">
      <c r="A383" s="2" t="s">
        <v>14</v>
      </c>
      <c r="C383" s="60" t="s">
        <v>150</v>
      </c>
      <c r="D383" s="44" t="s">
        <v>138</v>
      </c>
      <c r="E383" s="44" t="s">
        <v>138</v>
      </c>
      <c r="F383" s="44" t="s">
        <v>138</v>
      </c>
      <c r="G383" s="44" t="s">
        <v>138</v>
      </c>
      <c r="H383" s="44" t="s">
        <v>138</v>
      </c>
      <c r="I383" s="44" t="s">
        <v>138</v>
      </c>
      <c r="J383" s="44" t="s">
        <v>138</v>
      </c>
      <c r="K383" s="44" t="s">
        <v>138</v>
      </c>
      <c r="L383" s="44" t="s">
        <v>138</v>
      </c>
      <c r="M383" s="44" t="s">
        <v>138</v>
      </c>
      <c r="N383" s="44" t="s">
        <v>138</v>
      </c>
      <c r="O383" s="44" t="s">
        <v>138</v>
      </c>
      <c r="P383" s="44" t="s">
        <v>138</v>
      </c>
      <c r="Q383" s="44" t="s">
        <v>138</v>
      </c>
      <c r="R383" s="44" t="s">
        <v>138</v>
      </c>
      <c r="S383" s="44" t="s">
        <v>138</v>
      </c>
      <c r="T383" s="44">
        <v>26</v>
      </c>
      <c r="U383" s="44">
        <v>434</v>
      </c>
      <c r="V383" s="44">
        <v>504</v>
      </c>
      <c r="W383" s="44">
        <v>524</v>
      </c>
      <c r="X383" s="44">
        <v>594</v>
      </c>
      <c r="Y383" s="44" t="s">
        <v>138</v>
      </c>
      <c r="Z383" s="44" t="s">
        <v>138</v>
      </c>
      <c r="AA383" s="44" t="s">
        <v>138</v>
      </c>
      <c r="AB383" s="44">
        <v>511</v>
      </c>
      <c r="AC383" s="44" t="s">
        <v>138</v>
      </c>
      <c r="AD383" s="44" t="s">
        <v>138</v>
      </c>
      <c r="AE383" s="44" t="s">
        <v>138</v>
      </c>
      <c r="AF383" s="44">
        <v>432</v>
      </c>
      <c r="AG383" s="44" t="s">
        <v>138</v>
      </c>
      <c r="AH383" s="44" t="s">
        <v>138</v>
      </c>
      <c r="AI383" s="44" t="s">
        <v>138</v>
      </c>
      <c r="AJ383" s="44">
        <v>370</v>
      </c>
      <c r="AK383" s="44" t="s">
        <v>138</v>
      </c>
      <c r="AL383" s="44" t="s">
        <v>138</v>
      </c>
      <c r="AM383" s="44" t="s">
        <v>138</v>
      </c>
      <c r="AN383" s="44">
        <v>201</v>
      </c>
      <c r="AO383" s="44" t="s">
        <v>138</v>
      </c>
      <c r="AP383" s="44" t="s">
        <v>138</v>
      </c>
      <c r="AQ383" s="83" t="s">
        <v>138</v>
      </c>
    </row>
    <row r="384" spans="1:43" ht="17.649999999999999" thickBot="1" x14ac:dyDescent="0.5">
      <c r="A384" s="2" t="s">
        <v>14</v>
      </c>
      <c r="C384" s="60" t="s">
        <v>193</v>
      </c>
      <c r="D384" s="43">
        <v>296435</v>
      </c>
      <c r="E384" s="43">
        <v>302706</v>
      </c>
      <c r="F384" s="43">
        <v>296341</v>
      </c>
      <c r="G384" s="43">
        <v>280616</v>
      </c>
      <c r="H384" s="43">
        <v>285570</v>
      </c>
      <c r="I384" s="43">
        <v>281501</v>
      </c>
      <c r="J384" s="43">
        <v>284832</v>
      </c>
      <c r="K384" s="43">
        <v>291550</v>
      </c>
      <c r="L384" s="43">
        <v>287636</v>
      </c>
      <c r="M384" s="43">
        <v>293805</v>
      </c>
      <c r="N384" s="43">
        <v>297433</v>
      </c>
      <c r="O384" s="43">
        <v>301110</v>
      </c>
      <c r="P384" s="43">
        <v>306617</v>
      </c>
      <c r="Q384" s="43">
        <v>300585</v>
      </c>
      <c r="R384" s="43">
        <v>298658</v>
      </c>
      <c r="S384" s="43">
        <v>303441</v>
      </c>
      <c r="T384" s="43">
        <v>279136</v>
      </c>
      <c r="U384" s="43">
        <v>297244</v>
      </c>
      <c r="V384" s="43">
        <v>303580</v>
      </c>
      <c r="W384" s="43">
        <v>301234</v>
      </c>
      <c r="X384" s="43">
        <v>312281</v>
      </c>
      <c r="Y384" s="43">
        <v>272667</v>
      </c>
      <c r="Z384" s="43">
        <v>301002</v>
      </c>
      <c r="AA384" s="43">
        <v>305483</v>
      </c>
      <c r="AB384" s="43">
        <v>327277</v>
      </c>
      <c r="AC384" s="43">
        <v>326443</v>
      </c>
      <c r="AD384" s="43">
        <v>340692</v>
      </c>
      <c r="AE384" s="43">
        <v>241852</v>
      </c>
      <c r="AF384" s="43">
        <v>246145</v>
      </c>
      <c r="AG384" s="43">
        <v>229621</v>
      </c>
      <c r="AH384" s="43">
        <v>205613</v>
      </c>
      <c r="AI384" s="43">
        <v>194525</v>
      </c>
      <c r="AJ384" s="43">
        <v>197679</v>
      </c>
      <c r="AK384" s="43">
        <v>202294</v>
      </c>
      <c r="AL384" s="43">
        <v>200871</v>
      </c>
      <c r="AM384" s="43">
        <v>190642</v>
      </c>
      <c r="AN384" s="43">
        <v>198888</v>
      </c>
      <c r="AO384" s="43">
        <v>200064</v>
      </c>
      <c r="AP384" s="43">
        <v>196859</v>
      </c>
      <c r="AQ384" s="45">
        <v>200550</v>
      </c>
    </row>
    <row r="385" spans="1:43" ht="17.649999999999999" thickBot="1" x14ac:dyDescent="0.5">
      <c r="A385" s="2" t="s">
        <v>14</v>
      </c>
      <c r="C385" s="60" t="s">
        <v>90</v>
      </c>
      <c r="D385" s="44">
        <v>158</v>
      </c>
      <c r="E385" s="43">
        <v>9557</v>
      </c>
      <c r="F385" s="43">
        <v>5557</v>
      </c>
      <c r="G385" s="43">
        <v>9231</v>
      </c>
      <c r="H385" s="44">
        <v>40</v>
      </c>
      <c r="I385" s="43">
        <v>11463</v>
      </c>
      <c r="J385" s="43">
        <v>14370</v>
      </c>
      <c r="K385" s="43">
        <v>13496</v>
      </c>
      <c r="L385" s="44">
        <v>345</v>
      </c>
      <c r="M385" s="43">
        <v>9103</v>
      </c>
      <c r="N385" s="43">
        <v>11245</v>
      </c>
      <c r="O385" s="43">
        <v>9222</v>
      </c>
      <c r="P385" s="44">
        <v>643</v>
      </c>
      <c r="Q385" s="43">
        <v>8230</v>
      </c>
      <c r="R385" s="43">
        <v>7261</v>
      </c>
      <c r="S385" s="43">
        <v>5917</v>
      </c>
      <c r="T385" s="44">
        <v>127</v>
      </c>
      <c r="U385" s="43">
        <v>10458</v>
      </c>
      <c r="V385" s="43">
        <v>13280</v>
      </c>
      <c r="W385" s="43">
        <v>16586</v>
      </c>
      <c r="X385" s="44">
        <v>831</v>
      </c>
      <c r="Y385" s="43">
        <v>29636</v>
      </c>
      <c r="Z385" s="43">
        <v>27794</v>
      </c>
      <c r="AA385" s="43">
        <v>25462</v>
      </c>
      <c r="AB385" s="44">
        <v>792</v>
      </c>
      <c r="AC385" s="43">
        <v>15060</v>
      </c>
      <c r="AD385" s="43">
        <v>17825</v>
      </c>
      <c r="AE385" s="43">
        <v>152471</v>
      </c>
      <c r="AF385" s="43">
        <v>153637</v>
      </c>
      <c r="AG385" s="43">
        <v>152058</v>
      </c>
      <c r="AH385" s="43">
        <v>11347</v>
      </c>
      <c r="AI385" s="43">
        <v>12111</v>
      </c>
      <c r="AJ385" s="43">
        <v>12411</v>
      </c>
      <c r="AK385" s="43">
        <v>12614</v>
      </c>
      <c r="AL385" s="43">
        <v>14156</v>
      </c>
      <c r="AM385" s="43">
        <v>16189</v>
      </c>
      <c r="AN385" s="43">
        <v>17400</v>
      </c>
      <c r="AO385" s="43">
        <v>19046</v>
      </c>
      <c r="AP385" s="43">
        <v>19295</v>
      </c>
      <c r="AQ385" s="83" t="s">
        <v>138</v>
      </c>
    </row>
    <row r="386" spans="1:43" ht="17.649999999999999" thickBot="1" x14ac:dyDescent="0.5">
      <c r="A386" s="2" t="s">
        <v>14</v>
      </c>
      <c r="C386" s="60" t="s">
        <v>92</v>
      </c>
      <c r="D386" s="43">
        <v>9963</v>
      </c>
      <c r="E386" s="43">
        <v>12764</v>
      </c>
      <c r="F386" s="43">
        <v>13032</v>
      </c>
      <c r="G386" s="43">
        <v>13528</v>
      </c>
      <c r="H386" s="43">
        <v>10487</v>
      </c>
      <c r="I386" s="43">
        <v>12880</v>
      </c>
      <c r="J386" s="43">
        <v>13529</v>
      </c>
      <c r="K386" s="43">
        <v>15002</v>
      </c>
      <c r="L386" s="43">
        <v>11227</v>
      </c>
      <c r="M386" s="43">
        <v>13961</v>
      </c>
      <c r="N386" s="43">
        <v>15262</v>
      </c>
      <c r="O386" s="43">
        <v>15347</v>
      </c>
      <c r="P386" s="43">
        <v>12767</v>
      </c>
      <c r="Q386" s="43">
        <v>16440</v>
      </c>
      <c r="R386" s="43">
        <v>15822</v>
      </c>
      <c r="S386" s="43">
        <v>15510</v>
      </c>
      <c r="T386" s="43">
        <v>12581</v>
      </c>
      <c r="U386" s="43">
        <v>15897</v>
      </c>
      <c r="V386" s="43">
        <v>16226</v>
      </c>
      <c r="W386" s="43">
        <v>17056</v>
      </c>
      <c r="X386" s="43">
        <v>16006</v>
      </c>
      <c r="Y386" s="43">
        <v>16986</v>
      </c>
      <c r="Z386" s="43">
        <v>17889</v>
      </c>
      <c r="AA386" s="43">
        <v>18006</v>
      </c>
      <c r="AB386" s="43">
        <v>15557</v>
      </c>
      <c r="AC386" s="43">
        <v>18280</v>
      </c>
      <c r="AD386" s="43">
        <v>18146</v>
      </c>
      <c r="AE386" s="43">
        <v>19045</v>
      </c>
      <c r="AF386" s="43">
        <v>6056</v>
      </c>
      <c r="AG386" s="43">
        <v>8813</v>
      </c>
      <c r="AH386" s="43">
        <v>17358</v>
      </c>
      <c r="AI386" s="43">
        <v>17271</v>
      </c>
      <c r="AJ386" s="43">
        <v>9936</v>
      </c>
      <c r="AK386" s="43">
        <v>18266</v>
      </c>
      <c r="AL386" s="43">
        <v>18656</v>
      </c>
      <c r="AM386" s="43">
        <v>26691</v>
      </c>
      <c r="AN386" s="43">
        <v>9519</v>
      </c>
      <c r="AO386" s="43">
        <v>11153</v>
      </c>
      <c r="AP386" s="43">
        <v>10407</v>
      </c>
      <c r="AQ386" s="45">
        <v>22756</v>
      </c>
    </row>
    <row r="387" spans="1:43" ht="18" thickBot="1" x14ac:dyDescent="0.5">
      <c r="A387" s="2" t="s">
        <v>14</v>
      </c>
      <c r="C387" s="66" t="s">
        <v>79</v>
      </c>
      <c r="D387" s="67">
        <v>724306</v>
      </c>
      <c r="E387" s="67">
        <v>733038</v>
      </c>
      <c r="F387" s="67">
        <v>720439</v>
      </c>
      <c r="G387" s="67">
        <v>711757</v>
      </c>
      <c r="H387" s="67">
        <v>715332</v>
      </c>
      <c r="I387" s="67">
        <v>723730</v>
      </c>
      <c r="J387" s="67">
        <v>741312</v>
      </c>
      <c r="K387" s="67">
        <v>762891</v>
      </c>
      <c r="L387" s="67">
        <v>737874</v>
      </c>
      <c r="M387" s="67">
        <v>750391</v>
      </c>
      <c r="N387" s="67">
        <v>763950</v>
      </c>
      <c r="O387" s="67">
        <v>770566</v>
      </c>
      <c r="P387" s="67">
        <v>777625</v>
      </c>
      <c r="Q387" s="67">
        <v>777502</v>
      </c>
      <c r="R387" s="67">
        <v>771268</v>
      </c>
      <c r="S387" s="67">
        <v>775666</v>
      </c>
      <c r="T387" s="67">
        <v>766047</v>
      </c>
      <c r="U387" s="67">
        <v>793874</v>
      </c>
      <c r="V387" s="67">
        <v>811672</v>
      </c>
      <c r="W387" s="67">
        <v>819312</v>
      </c>
      <c r="X387" s="67">
        <v>832833</v>
      </c>
      <c r="Y387" s="67">
        <v>812640</v>
      </c>
      <c r="Z387" s="67">
        <v>848879</v>
      </c>
      <c r="AA387" s="67">
        <v>844699</v>
      </c>
      <c r="AB387" s="67">
        <v>872512</v>
      </c>
      <c r="AC387" s="67">
        <v>848504</v>
      </c>
      <c r="AD387" s="67">
        <v>862777</v>
      </c>
      <c r="AE387" s="67">
        <v>870023</v>
      </c>
      <c r="AF387" s="67">
        <v>874974</v>
      </c>
      <c r="AG387" s="67">
        <v>833388</v>
      </c>
      <c r="AH387" s="67">
        <v>666681</v>
      </c>
      <c r="AI387" s="67">
        <v>660576</v>
      </c>
      <c r="AJ387" s="67">
        <v>657110</v>
      </c>
      <c r="AK387" s="67">
        <v>676822</v>
      </c>
      <c r="AL387" s="67">
        <v>667849</v>
      </c>
      <c r="AM387" s="67">
        <v>654307</v>
      </c>
      <c r="AN387" s="67">
        <v>691336</v>
      </c>
      <c r="AO387" s="67">
        <v>696409</v>
      </c>
      <c r="AP387" s="67">
        <v>685091</v>
      </c>
      <c r="AQ387" s="68">
        <v>727719</v>
      </c>
    </row>
    <row r="388" spans="1:43" ht="18" thickTop="1" thickBot="1" x14ac:dyDescent="0.5">
      <c r="A388" s="2" t="s">
        <v>14</v>
      </c>
      <c r="C388" s="60" t="s">
        <v>153</v>
      </c>
      <c r="D388" s="44">
        <v>6</v>
      </c>
      <c r="E388" s="44">
        <v>6</v>
      </c>
      <c r="F388" s="44">
        <v>6</v>
      </c>
      <c r="G388" s="44">
        <v>6</v>
      </c>
      <c r="H388" s="44">
        <v>6</v>
      </c>
      <c r="I388" s="44">
        <v>6</v>
      </c>
      <c r="J388" s="44">
        <v>6</v>
      </c>
      <c r="K388" s="44">
        <v>6</v>
      </c>
      <c r="L388" s="44">
        <v>6</v>
      </c>
      <c r="M388" s="44">
        <v>6</v>
      </c>
      <c r="N388" s="44">
        <v>6</v>
      </c>
      <c r="O388" s="44">
        <v>6</v>
      </c>
      <c r="P388" s="44">
        <v>6</v>
      </c>
      <c r="Q388" s="44">
        <v>6</v>
      </c>
      <c r="R388" s="44">
        <v>6</v>
      </c>
      <c r="S388" s="44">
        <v>6</v>
      </c>
      <c r="T388" s="44">
        <v>6</v>
      </c>
      <c r="U388" s="44">
        <v>6</v>
      </c>
      <c r="V388" s="44">
        <v>6</v>
      </c>
      <c r="W388" s="44">
        <v>6</v>
      </c>
      <c r="X388" s="44">
        <v>6</v>
      </c>
      <c r="Y388" s="44">
        <v>6</v>
      </c>
      <c r="Z388" s="44">
        <v>6</v>
      </c>
      <c r="AA388" s="44">
        <v>6</v>
      </c>
      <c r="AB388" s="44">
        <v>6</v>
      </c>
      <c r="AC388" s="44">
        <v>6</v>
      </c>
      <c r="AD388" s="44">
        <v>6</v>
      </c>
      <c r="AE388" s="44">
        <v>6</v>
      </c>
      <c r="AF388" s="44">
        <v>6</v>
      </c>
      <c r="AG388" s="44">
        <v>6</v>
      </c>
      <c r="AH388" s="44">
        <v>6</v>
      </c>
      <c r="AI388" s="44">
        <v>6</v>
      </c>
      <c r="AJ388" s="44">
        <v>6</v>
      </c>
      <c r="AK388" s="44">
        <v>6</v>
      </c>
      <c r="AL388" s="44">
        <v>6</v>
      </c>
      <c r="AM388" s="44">
        <v>6</v>
      </c>
      <c r="AN388" s="44">
        <v>6</v>
      </c>
      <c r="AO388" s="44">
        <v>6</v>
      </c>
      <c r="AP388" s="44">
        <v>6</v>
      </c>
      <c r="AQ388" s="83" t="s">
        <v>138</v>
      </c>
    </row>
    <row r="389" spans="1:43" ht="17.649999999999999" thickBot="1" x14ac:dyDescent="0.5">
      <c r="A389" s="2" t="s">
        <v>14</v>
      </c>
      <c r="C389" s="60" t="s">
        <v>154</v>
      </c>
      <c r="D389" s="43">
        <v>24565</v>
      </c>
      <c r="E389" s="43">
        <v>24346</v>
      </c>
      <c r="F389" s="43">
        <v>24397</v>
      </c>
      <c r="G389" s="43">
        <v>24348</v>
      </c>
      <c r="H389" s="43">
        <v>24482</v>
      </c>
      <c r="I389" s="43">
        <v>24420</v>
      </c>
      <c r="J389" s="43">
        <v>24457</v>
      </c>
      <c r="K389" s="43">
        <v>24520</v>
      </c>
      <c r="L389" s="43">
        <v>24606</v>
      </c>
      <c r="M389" s="43">
        <v>24627</v>
      </c>
      <c r="N389" s="43">
        <v>24671</v>
      </c>
      <c r="O389" s="43">
        <v>24721</v>
      </c>
      <c r="P389" s="43">
        <v>24769</v>
      </c>
      <c r="Q389" s="43">
        <v>24722</v>
      </c>
      <c r="R389" s="43">
        <v>24763</v>
      </c>
      <c r="S389" s="43">
        <v>24810</v>
      </c>
      <c r="T389" s="43">
        <v>24828</v>
      </c>
      <c r="U389" s="43">
        <v>24782</v>
      </c>
      <c r="V389" s="43">
        <v>24825</v>
      </c>
      <c r="W389" s="43">
        <v>25351</v>
      </c>
      <c r="X389" s="43">
        <v>25532</v>
      </c>
      <c r="Y389" s="43">
        <v>25506</v>
      </c>
      <c r="Z389" s="43">
        <v>25513</v>
      </c>
      <c r="AA389" s="43">
        <v>25563</v>
      </c>
      <c r="AB389" s="43">
        <v>25584</v>
      </c>
      <c r="AC389" s="43">
        <v>25579</v>
      </c>
      <c r="AD389" s="43">
        <v>25644</v>
      </c>
      <c r="AE389" s="43">
        <v>25680</v>
      </c>
      <c r="AF389" s="43">
        <v>25732</v>
      </c>
      <c r="AG389" s="43">
        <v>25659</v>
      </c>
      <c r="AH389" s="43">
        <v>25661</v>
      </c>
      <c r="AI389" s="43">
        <v>25707</v>
      </c>
      <c r="AJ389" s="43">
        <v>25747</v>
      </c>
      <c r="AK389" s="43">
        <v>25643</v>
      </c>
      <c r="AL389" s="43">
        <v>25676</v>
      </c>
      <c r="AM389" s="43">
        <v>25714</v>
      </c>
      <c r="AN389" s="43">
        <v>25746</v>
      </c>
      <c r="AO389" s="43">
        <v>25741</v>
      </c>
      <c r="AP389" s="43">
        <v>25802</v>
      </c>
      <c r="AQ389" s="83" t="s">
        <v>138</v>
      </c>
    </row>
    <row r="390" spans="1:43" ht="17.649999999999999" thickBot="1" x14ac:dyDescent="0.5">
      <c r="A390" s="2" t="s">
        <v>14</v>
      </c>
      <c r="C390" s="60" t="s">
        <v>81</v>
      </c>
      <c r="D390" s="43">
        <v>14888</v>
      </c>
      <c r="E390" s="43">
        <v>16173</v>
      </c>
      <c r="F390" s="43">
        <v>17314</v>
      </c>
      <c r="G390" s="43">
        <v>18515</v>
      </c>
      <c r="H390" s="43">
        <v>18931</v>
      </c>
      <c r="I390" s="43">
        <v>19843</v>
      </c>
      <c r="J390" s="43">
        <v>20451</v>
      </c>
      <c r="K390" s="43">
        <v>21969</v>
      </c>
      <c r="L390" s="43">
        <v>21946</v>
      </c>
      <c r="M390" s="43">
        <v>22983</v>
      </c>
      <c r="N390" s="43">
        <v>23146</v>
      </c>
      <c r="O390" s="43">
        <v>25060</v>
      </c>
      <c r="P390" s="43">
        <v>28671</v>
      </c>
      <c r="Q390" s="43">
        <v>28898</v>
      </c>
      <c r="R390" s="43">
        <v>28713</v>
      </c>
      <c r="S390" s="43">
        <v>30005</v>
      </c>
      <c r="T390" s="43">
        <v>30470</v>
      </c>
      <c r="U390" s="43">
        <v>30966</v>
      </c>
      <c r="V390" s="43">
        <v>31263</v>
      </c>
      <c r="W390" s="43">
        <v>32269</v>
      </c>
      <c r="X390" s="43">
        <v>32991</v>
      </c>
      <c r="Y390" s="43">
        <v>32176</v>
      </c>
      <c r="Z390" s="43">
        <v>29326</v>
      </c>
      <c r="AA390" s="43">
        <v>30372</v>
      </c>
      <c r="AB390" s="43">
        <v>30749</v>
      </c>
      <c r="AC390" s="43">
        <v>33110</v>
      </c>
      <c r="AD390" s="43">
        <v>34808</v>
      </c>
      <c r="AE390" s="43">
        <v>35887</v>
      </c>
      <c r="AF390" s="43">
        <v>36652</v>
      </c>
      <c r="AG390" s="43">
        <v>36159</v>
      </c>
      <c r="AH390" s="43">
        <v>35137</v>
      </c>
      <c r="AI390" s="43">
        <v>34399</v>
      </c>
      <c r="AJ390" s="43">
        <v>31714</v>
      </c>
      <c r="AK390" s="43">
        <v>32708</v>
      </c>
      <c r="AL390" s="43">
        <v>32756</v>
      </c>
      <c r="AM390" s="43">
        <v>31493</v>
      </c>
      <c r="AN390" s="43">
        <v>32352</v>
      </c>
      <c r="AO390" s="43">
        <v>33014</v>
      </c>
      <c r="AP390" s="43">
        <v>33737</v>
      </c>
      <c r="AQ390" s="109">
        <f>(1+((AP390^(1/5))/AL390))*AP390</f>
        <v>33745.287754748344</v>
      </c>
    </row>
    <row r="391" spans="1:43" ht="17.649999999999999" thickBot="1" x14ac:dyDescent="0.5">
      <c r="A391" s="2" t="s">
        <v>14</v>
      </c>
      <c r="C391" s="60" t="s">
        <v>155</v>
      </c>
      <c r="D391" s="43">
        <v>-13739</v>
      </c>
      <c r="E391" s="43">
        <v>-13233</v>
      </c>
      <c r="F391" s="43">
        <v>-13398</v>
      </c>
      <c r="G391" s="43">
        <v>-13612</v>
      </c>
      <c r="H391" s="43">
        <v>-13814</v>
      </c>
      <c r="I391" s="43">
        <v>-14093</v>
      </c>
      <c r="J391" s="43">
        <v>-14432</v>
      </c>
      <c r="K391" s="43">
        <v>-14989</v>
      </c>
      <c r="L391" s="43">
        <v>-15316</v>
      </c>
      <c r="M391" s="43">
        <v>-15475</v>
      </c>
      <c r="N391" s="43">
        <v>-15741</v>
      </c>
      <c r="O391" s="43">
        <v>-16012</v>
      </c>
      <c r="P391" s="43">
        <v>-16284</v>
      </c>
      <c r="Q391" s="43">
        <v>-16557</v>
      </c>
      <c r="R391" s="43">
        <v>-16905</v>
      </c>
      <c r="S391" s="43">
        <v>-17246</v>
      </c>
      <c r="T391" s="43">
        <v>-17593</v>
      </c>
      <c r="U391" s="43">
        <v>-17962</v>
      </c>
      <c r="V391" s="43">
        <v>-18416</v>
      </c>
      <c r="W391" s="43">
        <v>-19386</v>
      </c>
      <c r="X391" s="43">
        <v>-19453</v>
      </c>
      <c r="Y391" s="43">
        <v>-19841</v>
      </c>
      <c r="Z391" s="43">
        <v>-19785</v>
      </c>
      <c r="AA391" s="43">
        <v>-19725</v>
      </c>
      <c r="AB391" s="43">
        <v>-19652</v>
      </c>
      <c r="AC391" s="43">
        <v>-19878</v>
      </c>
      <c r="AD391" s="43">
        <v>-20687</v>
      </c>
      <c r="AE391" s="43">
        <v>-21522</v>
      </c>
      <c r="AF391" s="43">
        <v>-21838</v>
      </c>
      <c r="AG391" s="43">
        <v>-22051</v>
      </c>
      <c r="AH391" s="43">
        <v>-22391</v>
      </c>
      <c r="AI391" s="43">
        <v>-22736</v>
      </c>
      <c r="AJ391" s="43">
        <v>-23068</v>
      </c>
      <c r="AK391" s="43">
        <v>-23147</v>
      </c>
      <c r="AL391" s="43">
        <v>-23355</v>
      </c>
      <c r="AM391" s="43">
        <v>-23568</v>
      </c>
      <c r="AN391" s="43">
        <v>-23780</v>
      </c>
      <c r="AO391" s="43">
        <v>-23891</v>
      </c>
      <c r="AP391" s="43">
        <v>-24088</v>
      </c>
      <c r="AQ391" s="83" t="s">
        <v>138</v>
      </c>
    </row>
    <row r="392" spans="1:43" ht="17.649999999999999" thickBot="1" x14ac:dyDescent="0.5">
      <c r="A392" s="2" t="s">
        <v>14</v>
      </c>
      <c r="C392" s="60" t="s">
        <v>178</v>
      </c>
      <c r="D392" s="43">
        <v>16050</v>
      </c>
      <c r="E392" s="43">
        <v>17752</v>
      </c>
      <c r="F392" s="43">
        <v>13404</v>
      </c>
      <c r="G392" s="43">
        <v>13463</v>
      </c>
      <c r="H392" s="43">
        <v>12285</v>
      </c>
      <c r="I392" s="43">
        <v>19066</v>
      </c>
      <c r="J392" s="43">
        <v>24667</v>
      </c>
      <c r="K392" s="43">
        <v>24925</v>
      </c>
      <c r="L392" s="43">
        <v>14621</v>
      </c>
      <c r="M392" s="43">
        <v>14643</v>
      </c>
      <c r="N392" s="43">
        <v>16362</v>
      </c>
      <c r="O392" s="43">
        <v>16598</v>
      </c>
      <c r="P392" s="43">
        <v>17074</v>
      </c>
      <c r="Q392" s="43">
        <v>14761</v>
      </c>
      <c r="R392" s="43">
        <v>11655</v>
      </c>
      <c r="S392" s="43">
        <v>9150</v>
      </c>
      <c r="T392" s="43">
        <v>10906</v>
      </c>
      <c r="U392" s="43">
        <v>17218</v>
      </c>
      <c r="V392" s="43">
        <v>23982</v>
      </c>
      <c r="W392" s="43">
        <v>27558</v>
      </c>
      <c r="X392" s="43">
        <v>24039</v>
      </c>
      <c r="Y392" s="43">
        <v>22600</v>
      </c>
      <c r="Z392" s="43">
        <v>30837</v>
      </c>
      <c r="AA392" s="43">
        <v>30001</v>
      </c>
      <c r="AB392" s="43">
        <v>30738</v>
      </c>
      <c r="AC392" s="43">
        <v>19219</v>
      </c>
      <c r="AD392" s="43">
        <v>23277</v>
      </c>
      <c r="AE392" s="43">
        <v>21836</v>
      </c>
      <c r="AF392" s="43">
        <v>21324</v>
      </c>
      <c r="AG392" s="43">
        <v>4205</v>
      </c>
      <c r="AH392" s="43">
        <v>-10178</v>
      </c>
      <c r="AI392" s="43">
        <v>-20874</v>
      </c>
      <c r="AJ392" s="43">
        <v>-3806</v>
      </c>
      <c r="AK392" s="43">
        <v>-3825</v>
      </c>
      <c r="AL392" s="43">
        <v>-6649</v>
      </c>
      <c r="AM392" s="43">
        <v>-7831</v>
      </c>
      <c r="AN392" s="43">
        <v>-6504</v>
      </c>
      <c r="AO392" s="43">
        <v>-7661</v>
      </c>
      <c r="AP392" s="43">
        <v>-7444</v>
      </c>
      <c r="AQ392" s="45">
        <v>30416</v>
      </c>
    </row>
    <row r="393" spans="1:43" ht="17.649999999999999" thickBot="1" x14ac:dyDescent="0.5">
      <c r="A393" s="2" t="s">
        <v>14</v>
      </c>
      <c r="C393" s="60" t="s">
        <v>157</v>
      </c>
      <c r="D393" s="43">
        <v>41770</v>
      </c>
      <c r="E393" s="43">
        <v>45044</v>
      </c>
      <c r="F393" s="43">
        <v>41723</v>
      </c>
      <c r="G393" s="43">
        <v>42720</v>
      </c>
      <c r="H393" s="43">
        <v>41890</v>
      </c>
      <c r="I393" s="43">
        <v>49242</v>
      </c>
      <c r="J393" s="43">
        <v>55149</v>
      </c>
      <c r="K393" s="43">
        <v>56431</v>
      </c>
      <c r="L393" s="43">
        <v>45863</v>
      </c>
      <c r="M393" s="43">
        <v>46784</v>
      </c>
      <c r="N393" s="43">
        <v>48444</v>
      </c>
      <c r="O393" s="43">
        <v>50373</v>
      </c>
      <c r="P393" s="43">
        <v>54236</v>
      </c>
      <c r="Q393" s="43">
        <v>51830</v>
      </c>
      <c r="R393" s="43">
        <v>48232</v>
      </c>
      <c r="S393" s="43">
        <v>46725</v>
      </c>
      <c r="T393" s="43">
        <v>48617</v>
      </c>
      <c r="U393" s="43">
        <v>55010</v>
      </c>
      <c r="V393" s="43">
        <v>61660</v>
      </c>
      <c r="W393" s="43">
        <v>65798</v>
      </c>
      <c r="X393" s="43">
        <v>63115</v>
      </c>
      <c r="Y393" s="43">
        <v>60447</v>
      </c>
      <c r="Z393" s="43">
        <v>65897</v>
      </c>
      <c r="AA393" s="43">
        <v>66217</v>
      </c>
      <c r="AB393" s="43">
        <v>67425</v>
      </c>
      <c r="AC393" s="43">
        <v>58036</v>
      </c>
      <c r="AD393" s="43">
        <v>63048</v>
      </c>
      <c r="AE393" s="43">
        <v>61887</v>
      </c>
      <c r="AF393" s="43">
        <v>61876</v>
      </c>
      <c r="AG393" s="43">
        <v>43978</v>
      </c>
      <c r="AH393" s="43">
        <v>28235</v>
      </c>
      <c r="AI393" s="43">
        <v>16502</v>
      </c>
      <c r="AJ393" s="43">
        <v>30593</v>
      </c>
      <c r="AK393" s="43">
        <v>31385</v>
      </c>
      <c r="AL393" s="43">
        <v>28434</v>
      </c>
      <c r="AM393" s="43">
        <v>25814</v>
      </c>
      <c r="AN393" s="43">
        <v>27820</v>
      </c>
      <c r="AO393" s="43">
        <v>27209</v>
      </c>
      <c r="AP393" s="43">
        <v>28013</v>
      </c>
      <c r="AQ393" s="45">
        <v>30416</v>
      </c>
    </row>
    <row r="394" spans="1:43" ht="17.649999999999999" thickBot="1" x14ac:dyDescent="0.5">
      <c r="A394" s="2" t="s">
        <v>14</v>
      </c>
      <c r="C394" s="60" t="s">
        <v>158</v>
      </c>
      <c r="D394" s="44">
        <v>579</v>
      </c>
      <c r="E394" s="44">
        <v>530</v>
      </c>
      <c r="F394" s="44">
        <v>569</v>
      </c>
      <c r="G394" s="44">
        <v>50</v>
      </c>
      <c r="H394" s="44">
        <v>33</v>
      </c>
      <c r="I394" s="44">
        <v>23</v>
      </c>
      <c r="J394" s="44">
        <v>29</v>
      </c>
      <c r="K394" s="44">
        <v>543</v>
      </c>
      <c r="L394" s="44">
        <v>225</v>
      </c>
      <c r="M394" s="44">
        <v>190</v>
      </c>
      <c r="N394" s="44">
        <v>196</v>
      </c>
      <c r="O394" s="44">
        <v>192</v>
      </c>
      <c r="P394" s="44">
        <v>275</v>
      </c>
      <c r="Q394" s="44">
        <v>345</v>
      </c>
      <c r="R394" s="44">
        <v>360</v>
      </c>
      <c r="S394" s="44">
        <v>357</v>
      </c>
      <c r="T394" s="44">
        <v>414</v>
      </c>
      <c r="U394" s="44">
        <v>440</v>
      </c>
      <c r="V394" s="44">
        <v>493</v>
      </c>
      <c r="W394" s="44">
        <v>516</v>
      </c>
      <c r="X394" s="44">
        <v>604</v>
      </c>
      <c r="Y394" s="44">
        <v>625</v>
      </c>
      <c r="Z394" s="44">
        <v>611</v>
      </c>
      <c r="AA394" s="44">
        <v>673</v>
      </c>
      <c r="AB394" s="44">
        <v>785</v>
      </c>
      <c r="AC394" s="44">
        <v>740</v>
      </c>
      <c r="AD394" s="44">
        <v>636</v>
      </c>
      <c r="AE394" s="44">
        <v>672</v>
      </c>
      <c r="AF394" s="44">
        <v>732</v>
      </c>
      <c r="AG394" s="44">
        <v>700</v>
      </c>
      <c r="AH394" s="44">
        <v>683</v>
      </c>
      <c r="AI394" s="44">
        <v>678</v>
      </c>
      <c r="AJ394" s="43">
        <v>1326</v>
      </c>
      <c r="AK394" s="43">
        <v>1062</v>
      </c>
      <c r="AL394" s="43">
        <v>1021</v>
      </c>
      <c r="AM394" s="43">
        <v>1133</v>
      </c>
      <c r="AN394" s="43">
        <v>1967</v>
      </c>
      <c r="AO394" s="43">
        <v>2205</v>
      </c>
      <c r="AP394" s="43">
        <v>2092</v>
      </c>
      <c r="AQ394" s="45">
        <v>2159</v>
      </c>
    </row>
    <row r="395" spans="1:43" ht="18" thickBot="1" x14ac:dyDescent="0.5">
      <c r="A395" s="2" t="s">
        <v>14</v>
      </c>
      <c r="C395" s="66" t="s">
        <v>82</v>
      </c>
      <c r="D395" s="67">
        <v>42349</v>
      </c>
      <c r="E395" s="67">
        <v>45574</v>
      </c>
      <c r="F395" s="67">
        <v>42292</v>
      </c>
      <c r="G395" s="67">
        <v>42770</v>
      </c>
      <c r="H395" s="67">
        <v>41923</v>
      </c>
      <c r="I395" s="67">
        <v>49265</v>
      </c>
      <c r="J395" s="67">
        <v>55178</v>
      </c>
      <c r="K395" s="67">
        <v>56974</v>
      </c>
      <c r="L395" s="67">
        <v>46088</v>
      </c>
      <c r="M395" s="67">
        <v>46974</v>
      </c>
      <c r="N395" s="67">
        <v>48640</v>
      </c>
      <c r="O395" s="67">
        <v>50565</v>
      </c>
      <c r="P395" s="67">
        <v>54511</v>
      </c>
      <c r="Q395" s="67">
        <v>52175</v>
      </c>
      <c r="R395" s="67">
        <v>48592</v>
      </c>
      <c r="S395" s="67">
        <v>47082</v>
      </c>
      <c r="T395" s="67">
        <v>49031</v>
      </c>
      <c r="U395" s="67">
        <v>55450</v>
      </c>
      <c r="V395" s="67">
        <v>62153</v>
      </c>
      <c r="W395" s="67">
        <v>66314</v>
      </c>
      <c r="X395" s="67">
        <v>63719</v>
      </c>
      <c r="Y395" s="67">
        <v>61072</v>
      </c>
      <c r="Z395" s="67">
        <v>66508</v>
      </c>
      <c r="AA395" s="67">
        <v>66890</v>
      </c>
      <c r="AB395" s="67">
        <v>68210</v>
      </c>
      <c r="AC395" s="67">
        <v>58776</v>
      </c>
      <c r="AD395" s="67">
        <v>63684</v>
      </c>
      <c r="AE395" s="67">
        <v>62559</v>
      </c>
      <c r="AF395" s="67">
        <v>62608</v>
      </c>
      <c r="AG395" s="67">
        <v>44678</v>
      </c>
      <c r="AH395" s="67">
        <v>28918</v>
      </c>
      <c r="AI395" s="67">
        <v>17180</v>
      </c>
      <c r="AJ395" s="67">
        <v>31919</v>
      </c>
      <c r="AK395" s="67">
        <v>32447</v>
      </c>
      <c r="AL395" s="67">
        <v>29455</v>
      </c>
      <c r="AM395" s="67">
        <v>26947</v>
      </c>
      <c r="AN395" s="67">
        <v>29787</v>
      </c>
      <c r="AO395" s="67">
        <v>29414</v>
      </c>
      <c r="AP395" s="67">
        <v>30105</v>
      </c>
      <c r="AQ395" s="68">
        <v>32575</v>
      </c>
    </row>
    <row r="396" spans="1:43" ht="18" thickTop="1" thickBot="1" x14ac:dyDescent="0.5">
      <c r="A396" s="2" t="s">
        <v>14</v>
      </c>
      <c r="C396" s="60" t="s">
        <v>159</v>
      </c>
      <c r="D396" s="64">
        <v>766655</v>
      </c>
      <c r="E396" s="64">
        <v>778612</v>
      </c>
      <c r="F396" s="64">
        <v>762731</v>
      </c>
      <c r="G396" s="64">
        <v>754527</v>
      </c>
      <c r="H396" s="64">
        <v>757255</v>
      </c>
      <c r="I396" s="64">
        <v>772995</v>
      </c>
      <c r="J396" s="64">
        <v>796490</v>
      </c>
      <c r="K396" s="64">
        <v>819865</v>
      </c>
      <c r="L396" s="64">
        <v>783962</v>
      </c>
      <c r="M396" s="64">
        <v>797365</v>
      </c>
      <c r="N396" s="64">
        <v>812590</v>
      </c>
      <c r="O396" s="64">
        <v>821131</v>
      </c>
      <c r="P396" s="64">
        <v>832136</v>
      </c>
      <c r="Q396" s="64">
        <v>829677</v>
      </c>
      <c r="R396" s="64">
        <v>819860</v>
      </c>
      <c r="S396" s="64">
        <v>822748</v>
      </c>
      <c r="T396" s="64">
        <v>815078</v>
      </c>
      <c r="U396" s="64">
        <v>849324</v>
      </c>
      <c r="V396" s="64">
        <v>873825</v>
      </c>
      <c r="W396" s="64">
        <v>885626</v>
      </c>
      <c r="X396" s="64">
        <v>896552</v>
      </c>
      <c r="Y396" s="64">
        <v>873712</v>
      </c>
      <c r="Z396" s="64">
        <v>915387</v>
      </c>
      <c r="AA396" s="64">
        <v>911589</v>
      </c>
      <c r="AB396" s="64">
        <v>940722</v>
      </c>
      <c r="AC396" s="64">
        <v>907280</v>
      </c>
      <c r="AD396" s="64">
        <v>926461</v>
      </c>
      <c r="AE396" s="64">
        <v>932582</v>
      </c>
      <c r="AF396" s="64">
        <v>937582</v>
      </c>
      <c r="AG396" s="64">
        <v>878066</v>
      </c>
      <c r="AH396" s="64">
        <v>695599</v>
      </c>
      <c r="AI396" s="64">
        <v>677756</v>
      </c>
      <c r="AJ396" s="64">
        <v>689029</v>
      </c>
      <c r="AK396" s="64">
        <v>709269</v>
      </c>
      <c r="AL396" s="64">
        <v>697304</v>
      </c>
      <c r="AM396" s="64">
        <v>681254</v>
      </c>
      <c r="AN396" s="64">
        <v>721123</v>
      </c>
      <c r="AO396" s="64">
        <v>725823</v>
      </c>
      <c r="AP396" s="64">
        <v>715196</v>
      </c>
      <c r="AQ396" s="65">
        <v>760294</v>
      </c>
    </row>
    <row r="397" spans="1:43" ht="17.649999999999999" thickBot="1" x14ac:dyDescent="0.5">
      <c r="A397" s="2" t="s">
        <v>14</v>
      </c>
      <c r="C397" s="60" t="s">
        <v>162</v>
      </c>
      <c r="D397" s="44">
        <v>454.83</v>
      </c>
      <c r="E397" s="44">
        <v>453</v>
      </c>
      <c r="F397" s="44">
        <v>451</v>
      </c>
      <c r="G397" s="44">
        <v>449</v>
      </c>
      <c r="H397" s="44">
        <v>447.1</v>
      </c>
      <c r="I397" s="44">
        <v>442</v>
      </c>
      <c r="J397" s="44">
        <v>437</v>
      </c>
      <c r="K397" s="44">
        <v>430</v>
      </c>
      <c r="L397" s="44">
        <v>429.57</v>
      </c>
      <c r="M397" s="44">
        <v>429</v>
      </c>
      <c r="N397" s="44">
        <v>427</v>
      </c>
      <c r="O397" s="44">
        <v>424</v>
      </c>
      <c r="P397" s="44">
        <v>422.55</v>
      </c>
      <c r="Q397" s="44">
        <v>420</v>
      </c>
      <c r="R397" s="44">
        <v>417</v>
      </c>
      <c r="S397" s="44">
        <v>413</v>
      </c>
      <c r="T397" s="44">
        <v>409</v>
      </c>
      <c r="U397" s="44">
        <v>406</v>
      </c>
      <c r="V397" s="44">
        <v>402</v>
      </c>
      <c r="W397" s="44">
        <v>402</v>
      </c>
      <c r="X397" s="44">
        <v>397</v>
      </c>
      <c r="Y397" s="44">
        <v>395</v>
      </c>
      <c r="Z397" s="44">
        <v>395</v>
      </c>
      <c r="AA397" s="44">
        <v>396</v>
      </c>
      <c r="AB397" s="44">
        <v>397</v>
      </c>
      <c r="AC397" s="44">
        <v>394</v>
      </c>
      <c r="AD397" s="44">
        <v>386</v>
      </c>
      <c r="AE397" s="44">
        <v>378</v>
      </c>
      <c r="AF397" s="44">
        <v>376</v>
      </c>
      <c r="AG397" s="44">
        <v>375</v>
      </c>
      <c r="AH397" s="44">
        <v>372</v>
      </c>
      <c r="AI397" s="44">
        <v>368</v>
      </c>
      <c r="AJ397" s="44">
        <v>366</v>
      </c>
      <c r="AK397" s="44">
        <v>365</v>
      </c>
      <c r="AL397" s="44">
        <v>363</v>
      </c>
      <c r="AM397" s="44">
        <v>361</v>
      </c>
      <c r="AN397" s="44">
        <v>359</v>
      </c>
      <c r="AO397" s="44">
        <v>359</v>
      </c>
      <c r="AP397" s="44">
        <v>357</v>
      </c>
      <c r="AQ397" s="83">
        <v>357</v>
      </c>
    </row>
    <row r="398" spans="1:43" ht="17.649999999999999" thickBot="1" x14ac:dyDescent="0.5">
      <c r="A398" s="2" t="s">
        <v>14</v>
      </c>
      <c r="C398" s="60" t="s">
        <v>163</v>
      </c>
      <c r="D398" s="97">
        <v>454.83</v>
      </c>
      <c r="E398" s="97">
        <v>453.5</v>
      </c>
      <c r="F398" s="97">
        <v>451.9</v>
      </c>
      <c r="G398" s="97">
        <v>449.4</v>
      </c>
      <c r="H398" s="97">
        <v>447.1</v>
      </c>
      <c r="I398" s="97">
        <v>443.15</v>
      </c>
      <c r="J398" s="97">
        <v>438.74</v>
      </c>
      <c r="K398" s="97">
        <v>431.7</v>
      </c>
      <c r="L398" s="97">
        <v>429.57</v>
      </c>
      <c r="M398" s="97">
        <v>429.3</v>
      </c>
      <c r="N398" s="97">
        <v>427.04</v>
      </c>
      <c r="O398" s="97">
        <v>424.73</v>
      </c>
      <c r="P398" s="97">
        <v>422.55</v>
      </c>
      <c r="Q398" s="97">
        <v>421.02</v>
      </c>
      <c r="R398" s="97">
        <v>417.71</v>
      </c>
      <c r="S398" s="97">
        <v>414.39</v>
      </c>
      <c r="T398" s="97">
        <v>410.71</v>
      </c>
      <c r="U398" s="97">
        <v>407.35</v>
      </c>
      <c r="V398" s="97">
        <v>402.98</v>
      </c>
      <c r="W398" s="97">
        <v>398.29</v>
      </c>
      <c r="X398" s="97">
        <v>398.83</v>
      </c>
      <c r="Y398" s="97">
        <v>393.85</v>
      </c>
      <c r="Z398" s="97">
        <v>394.61</v>
      </c>
      <c r="AA398" s="97">
        <v>395.43</v>
      </c>
      <c r="AB398" s="97">
        <v>396.44</v>
      </c>
      <c r="AC398" s="97">
        <v>394.27</v>
      </c>
      <c r="AD398" s="97">
        <v>386.77</v>
      </c>
      <c r="AE398" s="97">
        <v>378.94</v>
      </c>
      <c r="AF398" s="97">
        <v>376.29</v>
      </c>
      <c r="AG398" s="97">
        <v>375.7</v>
      </c>
      <c r="AH398" s="97">
        <v>372.62</v>
      </c>
      <c r="AI398" s="97">
        <v>369.11</v>
      </c>
      <c r="AJ398" s="97">
        <v>365.96</v>
      </c>
      <c r="AK398" s="97">
        <v>365.86</v>
      </c>
      <c r="AL398" s="97">
        <v>363.45</v>
      </c>
      <c r="AM398" s="97">
        <v>361.31</v>
      </c>
      <c r="AN398" s="97">
        <v>359.22</v>
      </c>
      <c r="AO398" s="97">
        <v>359.08</v>
      </c>
      <c r="AP398" s="97">
        <v>357.66</v>
      </c>
      <c r="AQ398" s="98">
        <v>357.66</v>
      </c>
    </row>
    <row r="399" spans="1:43" ht="17.649999999999999" thickBot="1" x14ac:dyDescent="0.5">
      <c r="A399" s="2" t="s">
        <v>14</v>
      </c>
      <c r="C399" s="60" t="s">
        <v>80</v>
      </c>
      <c r="D399" s="43">
        <v>43376</v>
      </c>
      <c r="E399" s="43">
        <v>44458</v>
      </c>
      <c r="F399" s="43">
        <v>45716</v>
      </c>
      <c r="G399" s="43">
        <v>45439</v>
      </c>
      <c r="H399" s="43">
        <v>40785</v>
      </c>
      <c r="I399" s="43">
        <v>35932</v>
      </c>
      <c r="J399" s="43">
        <v>33734</v>
      </c>
      <c r="K399" s="43">
        <v>34254</v>
      </c>
      <c r="L399" s="43">
        <v>33263</v>
      </c>
      <c r="M399" s="43">
        <v>34197</v>
      </c>
      <c r="N399" s="43">
        <v>34434</v>
      </c>
      <c r="O399" s="43">
        <v>33870</v>
      </c>
      <c r="P399" s="43">
        <v>32824</v>
      </c>
      <c r="Q399" s="43">
        <v>33425</v>
      </c>
      <c r="R399" s="43">
        <v>33572</v>
      </c>
      <c r="S399" s="43">
        <v>34576</v>
      </c>
      <c r="T399" s="43">
        <v>34689</v>
      </c>
      <c r="U399" s="43">
        <v>36600</v>
      </c>
      <c r="V399" s="43">
        <v>36311</v>
      </c>
      <c r="W399" s="43">
        <v>36407</v>
      </c>
      <c r="X399" s="43">
        <v>36341</v>
      </c>
      <c r="Y399" s="43">
        <v>37892</v>
      </c>
      <c r="Z399" s="43">
        <v>36424</v>
      </c>
      <c r="AA399" s="43">
        <v>36469</v>
      </c>
      <c r="AB399" s="43">
        <v>35852</v>
      </c>
      <c r="AC399" s="43">
        <v>34939</v>
      </c>
      <c r="AD399" s="43">
        <v>34851</v>
      </c>
      <c r="AE399" s="43">
        <v>34159</v>
      </c>
      <c r="AF399" s="43">
        <v>34486</v>
      </c>
      <c r="AG399" s="43">
        <v>34349</v>
      </c>
      <c r="AH399" s="43">
        <v>34149</v>
      </c>
      <c r="AI399" s="43">
        <v>34971</v>
      </c>
      <c r="AJ399" s="43">
        <v>34116</v>
      </c>
      <c r="AK399" s="43">
        <v>34163</v>
      </c>
      <c r="AL399" s="43">
        <v>31345</v>
      </c>
      <c r="AM399" s="43">
        <v>31897</v>
      </c>
      <c r="AN399" s="43">
        <v>33718</v>
      </c>
      <c r="AO399" s="43">
        <v>37254</v>
      </c>
      <c r="AP399" s="43">
        <v>43158</v>
      </c>
      <c r="AQ399" s="45">
        <v>37408</v>
      </c>
    </row>
    <row r="400" spans="1:43" ht="17.649999999999999" thickBot="1" x14ac:dyDescent="0.5">
      <c r="A400" s="2" t="s">
        <v>14</v>
      </c>
      <c r="C400" s="94" t="s">
        <v>160</v>
      </c>
      <c r="D400" s="99">
        <v>-28458</v>
      </c>
      <c r="E400" s="99">
        <v>-25339</v>
      </c>
      <c r="F400" s="99">
        <v>-28678</v>
      </c>
      <c r="G400" s="99">
        <v>-25232</v>
      </c>
      <c r="H400" s="99">
        <v>-23173</v>
      </c>
      <c r="I400" s="99">
        <v>-13440</v>
      </c>
      <c r="J400" s="99">
        <v>-9592</v>
      </c>
      <c r="K400" s="99">
        <v>-9526</v>
      </c>
      <c r="L400" s="99">
        <v>-19136</v>
      </c>
      <c r="M400" s="99">
        <v>-20889</v>
      </c>
      <c r="N400" s="99">
        <v>-17829</v>
      </c>
      <c r="O400" s="99">
        <v>-19329</v>
      </c>
      <c r="P400" s="99">
        <v>-18334</v>
      </c>
      <c r="Q400" s="99">
        <v>-17749</v>
      </c>
      <c r="R400" s="99">
        <v>-18654</v>
      </c>
      <c r="S400" s="99">
        <v>-22110</v>
      </c>
      <c r="T400" s="99">
        <v>-19336</v>
      </c>
      <c r="U400" s="99">
        <v>-21901</v>
      </c>
      <c r="V400" s="99">
        <v>-20890</v>
      </c>
      <c r="W400" s="99">
        <v>-18118</v>
      </c>
      <c r="X400" s="99">
        <v>-20014</v>
      </c>
      <c r="Y400" s="99">
        <v>-6246</v>
      </c>
      <c r="Z400" s="99">
        <v>-15275</v>
      </c>
      <c r="AA400" s="99">
        <v>-15811</v>
      </c>
      <c r="AB400" s="99">
        <v>-22151</v>
      </c>
      <c r="AC400" s="99">
        <v>-18840</v>
      </c>
      <c r="AD400" s="99">
        <v>-19706</v>
      </c>
      <c r="AE400" s="99">
        <v>-18554</v>
      </c>
      <c r="AF400" s="99">
        <v>-21598</v>
      </c>
      <c r="AG400" s="99">
        <v>-20263</v>
      </c>
      <c r="AH400" s="99">
        <v>-19790</v>
      </c>
      <c r="AI400" s="99">
        <v>-14867</v>
      </c>
      <c r="AJ400" s="99">
        <v>-16865</v>
      </c>
      <c r="AK400" s="99">
        <v>-16738</v>
      </c>
      <c r="AL400" s="99">
        <v>-16693</v>
      </c>
      <c r="AM400" s="99">
        <v>-15005</v>
      </c>
      <c r="AN400" s="99">
        <v>-14299</v>
      </c>
      <c r="AO400" s="99">
        <v>-18519</v>
      </c>
      <c r="AP400" s="99">
        <v>-26047</v>
      </c>
      <c r="AQ400" s="100">
        <v>-17210</v>
      </c>
    </row>
    <row r="401" spans="1:43" ht="17.649999999999999" thickBot="1" x14ac:dyDescent="0.5">
      <c r="A401" s="2" t="s">
        <v>14</v>
      </c>
      <c r="C401" s="60" t="s">
        <v>83</v>
      </c>
      <c r="D401" s="97">
        <v>-62.24</v>
      </c>
      <c r="E401" s="97">
        <v>-54.73</v>
      </c>
      <c r="F401" s="97">
        <v>-62.15</v>
      </c>
      <c r="G401" s="97">
        <v>-54.89</v>
      </c>
      <c r="H401" s="97">
        <v>-50.65</v>
      </c>
      <c r="I401" s="97">
        <v>-29.66</v>
      </c>
      <c r="J401" s="97">
        <v>-21.35</v>
      </c>
      <c r="K401" s="97">
        <v>-21.44</v>
      </c>
      <c r="L401" s="97">
        <v>-43.51</v>
      </c>
      <c r="M401" s="97">
        <v>-47.57</v>
      </c>
      <c r="N401" s="97">
        <v>-40.78</v>
      </c>
      <c r="O401" s="97">
        <v>-44.43</v>
      </c>
      <c r="P401" s="97">
        <v>-42.37</v>
      </c>
      <c r="Q401" s="97">
        <v>-41.18</v>
      </c>
      <c r="R401" s="97">
        <v>-43.58</v>
      </c>
      <c r="S401" s="97">
        <v>-52.06</v>
      </c>
      <c r="T401" s="97">
        <v>-45.91</v>
      </c>
      <c r="U401" s="97">
        <v>-52.44</v>
      </c>
      <c r="V401" s="97">
        <v>-50.47</v>
      </c>
      <c r="W401" s="97">
        <v>-44.35</v>
      </c>
      <c r="X401" s="97">
        <v>-49.58</v>
      </c>
      <c r="Y401" s="97">
        <v>-15.73</v>
      </c>
      <c r="Z401" s="97">
        <v>-38.71</v>
      </c>
      <c r="AA401" s="97">
        <v>-39.82</v>
      </c>
      <c r="AB401" s="97">
        <v>-55.61</v>
      </c>
      <c r="AC401" s="97">
        <v>-47.24</v>
      </c>
      <c r="AD401" s="97">
        <v>-50</v>
      </c>
      <c r="AE401" s="97">
        <v>-47.97</v>
      </c>
      <c r="AF401" s="97">
        <v>-56.7</v>
      </c>
      <c r="AG401" s="97">
        <v>-53.88</v>
      </c>
      <c r="AH401" s="97">
        <v>-52.86</v>
      </c>
      <c r="AI401" s="97">
        <v>-40.07</v>
      </c>
      <c r="AJ401" s="97">
        <v>-45.85</v>
      </c>
      <c r="AK401" s="97">
        <v>-45.52</v>
      </c>
      <c r="AL401" s="97">
        <v>-45.6</v>
      </c>
      <c r="AM401" s="97">
        <v>-41.38</v>
      </c>
      <c r="AN401" s="97">
        <v>-39.61</v>
      </c>
      <c r="AO401" s="97">
        <v>-51.37</v>
      </c>
      <c r="AP401" s="97">
        <v>-72.25</v>
      </c>
      <c r="AQ401" s="98">
        <v>-48.12</v>
      </c>
    </row>
    <row r="402" spans="1:43" ht="17.649999999999999" thickBot="1" x14ac:dyDescent="0.5">
      <c r="A402" s="2" t="s">
        <v>14</v>
      </c>
      <c r="C402" s="60" t="s">
        <v>84</v>
      </c>
      <c r="D402" s="44">
        <v>91.84</v>
      </c>
      <c r="E402" s="44">
        <v>99.33</v>
      </c>
      <c r="F402" s="44">
        <v>92.33</v>
      </c>
      <c r="G402" s="44">
        <v>95.06</v>
      </c>
      <c r="H402" s="44">
        <v>93.69</v>
      </c>
      <c r="I402" s="44">
        <v>111.12</v>
      </c>
      <c r="J402" s="44">
        <v>125.7</v>
      </c>
      <c r="K402" s="44">
        <v>130.72</v>
      </c>
      <c r="L402" s="44">
        <v>106.76</v>
      </c>
      <c r="M402" s="44">
        <v>108.98</v>
      </c>
      <c r="N402" s="44">
        <v>113.44</v>
      </c>
      <c r="O402" s="44">
        <v>118.6</v>
      </c>
      <c r="P402" s="44">
        <v>128.35</v>
      </c>
      <c r="Q402" s="44">
        <v>123.1</v>
      </c>
      <c r="R402" s="44">
        <v>115.47</v>
      </c>
      <c r="S402" s="44">
        <v>112.76</v>
      </c>
      <c r="T402" s="44">
        <v>118.37</v>
      </c>
      <c r="U402" s="44">
        <v>135.04</v>
      </c>
      <c r="V402" s="44">
        <v>153.01</v>
      </c>
      <c r="W402" s="44">
        <v>165.2</v>
      </c>
      <c r="X402" s="44">
        <v>158.25</v>
      </c>
      <c r="Y402" s="44">
        <v>153.47999999999999</v>
      </c>
      <c r="Z402" s="44">
        <v>166.99</v>
      </c>
      <c r="AA402" s="44">
        <v>167.45</v>
      </c>
      <c r="AB402" s="44">
        <v>170.08</v>
      </c>
      <c r="AC402" s="44">
        <v>147.19999999999999</v>
      </c>
      <c r="AD402" s="44">
        <v>163.01</v>
      </c>
      <c r="AE402" s="44">
        <v>163.31</v>
      </c>
      <c r="AF402" s="44">
        <v>164.44</v>
      </c>
      <c r="AG402" s="44">
        <v>117.06</v>
      </c>
      <c r="AH402" s="44">
        <v>75.77</v>
      </c>
      <c r="AI402" s="44">
        <v>44.71</v>
      </c>
      <c r="AJ402" s="44">
        <v>83.6</v>
      </c>
      <c r="AK402" s="44">
        <v>85.78</v>
      </c>
      <c r="AL402" s="44">
        <v>78.23</v>
      </c>
      <c r="AM402" s="44">
        <v>71.44</v>
      </c>
      <c r="AN402" s="44">
        <v>77.45</v>
      </c>
      <c r="AO402" s="44">
        <v>75.78</v>
      </c>
      <c r="AP402" s="44">
        <v>78.319999999999993</v>
      </c>
      <c r="AQ402" s="83">
        <v>85.04</v>
      </c>
    </row>
    <row r="403" spans="1:43" ht="17.649999999999999" thickBot="1" x14ac:dyDescent="0.5">
      <c r="A403" s="2" t="s">
        <v>14</v>
      </c>
      <c r="C403" s="60" t="s">
        <v>164</v>
      </c>
      <c r="D403" s="43">
        <v>40842</v>
      </c>
      <c r="E403" s="43">
        <v>45044</v>
      </c>
      <c r="F403" s="43">
        <v>41723</v>
      </c>
      <c r="G403" s="43">
        <v>42720</v>
      </c>
      <c r="H403" s="43">
        <v>40961</v>
      </c>
      <c r="I403" s="43">
        <v>49242</v>
      </c>
      <c r="J403" s="43">
        <v>55149</v>
      </c>
      <c r="K403" s="43">
        <v>56431</v>
      </c>
      <c r="L403" s="43">
        <v>44927</v>
      </c>
      <c r="M403" s="43">
        <v>46784</v>
      </c>
      <c r="N403" s="43">
        <v>48444</v>
      </c>
      <c r="O403" s="43">
        <v>50373</v>
      </c>
      <c r="P403" s="43">
        <v>53292</v>
      </c>
      <c r="Q403" s="43">
        <v>51830</v>
      </c>
      <c r="R403" s="43">
        <v>48232</v>
      </c>
      <c r="S403" s="43">
        <v>46725</v>
      </c>
      <c r="T403" s="43">
        <v>47672</v>
      </c>
      <c r="U403" s="43">
        <v>55010</v>
      </c>
      <c r="V403" s="43">
        <v>61660</v>
      </c>
      <c r="W403" s="43">
        <v>65798</v>
      </c>
      <c r="X403" s="43">
        <v>59779</v>
      </c>
      <c r="Y403" s="43">
        <v>60447</v>
      </c>
      <c r="Z403" s="43">
        <v>65897</v>
      </c>
      <c r="AA403" s="43">
        <v>66217</v>
      </c>
      <c r="AB403" s="43">
        <v>64117</v>
      </c>
      <c r="AC403" s="43">
        <v>58036</v>
      </c>
      <c r="AD403" s="43">
        <v>63048</v>
      </c>
      <c r="AE403" s="43">
        <v>61887</v>
      </c>
      <c r="AF403" s="43">
        <v>60072</v>
      </c>
      <c r="AG403" s="43">
        <v>43978</v>
      </c>
      <c r="AH403" s="43">
        <v>28235</v>
      </c>
      <c r="AI403" s="43">
        <v>16502</v>
      </c>
      <c r="AJ403" s="43">
        <v>29717</v>
      </c>
      <c r="AK403" s="43">
        <v>31385</v>
      </c>
      <c r="AL403" s="43">
        <v>28434</v>
      </c>
      <c r="AM403" s="43">
        <v>25814</v>
      </c>
      <c r="AN403" s="43">
        <v>26749</v>
      </c>
      <c r="AO403" s="43">
        <v>27209</v>
      </c>
      <c r="AP403" s="43">
        <v>28013</v>
      </c>
      <c r="AQ403" s="45">
        <v>30416</v>
      </c>
    </row>
    <row r="404" spans="1:43" ht="17.649999999999999" thickBot="1" x14ac:dyDescent="0.5">
      <c r="A404" s="2" t="s">
        <v>14</v>
      </c>
      <c r="C404" s="60" t="s">
        <v>165</v>
      </c>
      <c r="D404" s="97">
        <v>89.8</v>
      </c>
      <c r="E404" s="97">
        <v>99.33</v>
      </c>
      <c r="F404" s="97">
        <v>92.33</v>
      </c>
      <c r="G404" s="97">
        <v>95.06</v>
      </c>
      <c r="H404" s="97">
        <v>91.61</v>
      </c>
      <c r="I404" s="97">
        <v>111.12</v>
      </c>
      <c r="J404" s="97">
        <v>125.7</v>
      </c>
      <c r="K404" s="97">
        <v>130.72</v>
      </c>
      <c r="L404" s="97">
        <v>104.58</v>
      </c>
      <c r="M404" s="97">
        <v>108.98</v>
      </c>
      <c r="N404" s="97">
        <v>113.44</v>
      </c>
      <c r="O404" s="97">
        <v>118.6</v>
      </c>
      <c r="P404" s="97">
        <v>126.12</v>
      </c>
      <c r="Q404" s="97">
        <v>123.1</v>
      </c>
      <c r="R404" s="97">
        <v>115.47</v>
      </c>
      <c r="S404" s="97">
        <v>112.76</v>
      </c>
      <c r="T404" s="97">
        <v>116.07</v>
      </c>
      <c r="U404" s="97">
        <v>135.04</v>
      </c>
      <c r="V404" s="97">
        <v>153.01</v>
      </c>
      <c r="W404" s="97">
        <v>165.2</v>
      </c>
      <c r="X404" s="97">
        <v>149.88999999999999</v>
      </c>
      <c r="Y404" s="97">
        <v>153.47999999999999</v>
      </c>
      <c r="Z404" s="97">
        <v>166.99</v>
      </c>
      <c r="AA404" s="97">
        <v>167.45</v>
      </c>
      <c r="AB404" s="97">
        <v>161.72999999999999</v>
      </c>
      <c r="AC404" s="97">
        <v>147.19999999999999</v>
      </c>
      <c r="AD404" s="97">
        <v>163.01</v>
      </c>
      <c r="AE404" s="97">
        <v>163.31</v>
      </c>
      <c r="AF404" s="97">
        <v>159.63999999999999</v>
      </c>
      <c r="AG404" s="97">
        <v>117.06</v>
      </c>
      <c r="AH404" s="97">
        <v>75.77</v>
      </c>
      <c r="AI404" s="97">
        <v>44.71</v>
      </c>
      <c r="AJ404" s="97">
        <v>81.2</v>
      </c>
      <c r="AK404" s="97">
        <v>85.78</v>
      </c>
      <c r="AL404" s="97">
        <v>78.23</v>
      </c>
      <c r="AM404" s="97">
        <v>71.44</v>
      </c>
      <c r="AN404" s="97">
        <v>74.459999999999994</v>
      </c>
      <c r="AO404" s="97">
        <v>75.78</v>
      </c>
      <c r="AP404" s="97">
        <v>78.319999999999993</v>
      </c>
      <c r="AQ404" s="98">
        <v>85.04</v>
      </c>
    </row>
    <row r="405" spans="1:43" ht="18" thickBot="1" x14ac:dyDescent="0.5">
      <c r="A405" s="2" t="s">
        <v>14</v>
      </c>
      <c r="C405" s="66" t="s">
        <v>93</v>
      </c>
      <c r="D405" s="101">
        <f>SUM(D362,D364,D365,D370,D371)-SUM(D378,D379,D381,D380,D381,D385)</f>
        <v>-1843</v>
      </c>
      <c r="E405" s="101">
        <f t="shared" ref="E405:AQ405" si="3">SUM(E362,E364,E365,E370,E371)-SUM(E378,E379,E381,E380,E381,E385)</f>
        <v>-8267</v>
      </c>
      <c r="F405" s="101">
        <f t="shared" si="3"/>
        <v>-1258</v>
      </c>
      <c r="G405" s="101">
        <f t="shared" si="3"/>
        <v>-1797</v>
      </c>
      <c r="H405" s="101">
        <f t="shared" si="3"/>
        <v>8692</v>
      </c>
      <c r="I405" s="101">
        <f t="shared" si="3"/>
        <v>-6099</v>
      </c>
      <c r="J405" s="101">
        <f t="shared" si="3"/>
        <v>-13063</v>
      </c>
      <c r="K405" s="101">
        <f t="shared" si="3"/>
        <v>-11187</v>
      </c>
      <c r="L405" s="101">
        <f t="shared" si="3"/>
        <v>1393</v>
      </c>
      <c r="M405" s="101">
        <f t="shared" si="3"/>
        <v>-9056</v>
      </c>
      <c r="N405" s="101">
        <f t="shared" si="3"/>
        <v>-9965</v>
      </c>
      <c r="O405" s="101">
        <f t="shared" si="3"/>
        <v>-12221</v>
      </c>
      <c r="P405" s="101">
        <f t="shared" si="3"/>
        <v>4657</v>
      </c>
      <c r="Q405" s="101">
        <f t="shared" si="3"/>
        <v>-660</v>
      </c>
      <c r="R405" s="101">
        <f t="shared" si="3"/>
        <v>484</v>
      </c>
      <c r="S405" s="101">
        <f t="shared" si="3"/>
        <v>862</v>
      </c>
      <c r="T405" s="101">
        <f t="shared" si="3"/>
        <v>8369</v>
      </c>
      <c r="U405" s="101">
        <f t="shared" si="3"/>
        <v>-7405</v>
      </c>
      <c r="V405" s="101">
        <f t="shared" si="3"/>
        <v>-12766</v>
      </c>
      <c r="W405" s="101">
        <f t="shared" si="3"/>
        <v>-14168</v>
      </c>
      <c r="X405" s="101">
        <f t="shared" si="3"/>
        <v>1896</v>
      </c>
      <c r="Y405" s="101">
        <f t="shared" si="3"/>
        <v>-9573</v>
      </c>
      <c r="Z405" s="101">
        <f t="shared" si="3"/>
        <v>-22545</v>
      </c>
      <c r="AA405" s="101">
        <f t="shared" si="3"/>
        <v>-20179</v>
      </c>
      <c r="AB405" s="101">
        <f t="shared" si="3"/>
        <v>-1397</v>
      </c>
      <c r="AC405" s="101">
        <f t="shared" si="3"/>
        <v>-7609</v>
      </c>
      <c r="AD405" s="101">
        <f t="shared" si="3"/>
        <v>-12359</v>
      </c>
      <c r="AE405" s="101">
        <f t="shared" si="3"/>
        <v>-5447</v>
      </c>
      <c r="AF405" s="101">
        <f t="shared" si="3"/>
        <v>3814</v>
      </c>
      <c r="AG405" s="101">
        <f t="shared" si="3"/>
        <v>5400</v>
      </c>
      <c r="AH405" s="101">
        <f t="shared" si="3"/>
        <v>13775</v>
      </c>
      <c r="AI405" s="101">
        <f t="shared" si="3"/>
        <v>21670</v>
      </c>
      <c r="AJ405" s="101">
        <f t="shared" si="3"/>
        <v>16454</v>
      </c>
      <c r="AK405" s="101">
        <f t="shared" si="3"/>
        <v>16369</v>
      </c>
      <c r="AL405" s="101">
        <f t="shared" si="3"/>
        <v>14508</v>
      </c>
      <c r="AM405" s="101">
        <f t="shared" si="3"/>
        <v>14710</v>
      </c>
      <c r="AN405" s="101">
        <f t="shared" si="3"/>
        <v>15533</v>
      </c>
      <c r="AO405" s="101">
        <f t="shared" si="3"/>
        <v>12411</v>
      </c>
      <c r="AP405" s="101">
        <f t="shared" si="3"/>
        <v>8347</v>
      </c>
      <c r="AQ405" s="101">
        <f t="shared" si="3"/>
        <v>28549</v>
      </c>
    </row>
    <row r="406" spans="1:43" ht="17.25" x14ac:dyDescent="0.45">
      <c r="A406" s="2" t="s">
        <v>14</v>
      </c>
      <c r="C406" s="30" t="s">
        <v>173</v>
      </c>
      <c r="D406" s="99">
        <v>2666</v>
      </c>
      <c r="E406" s="99">
        <v>2725</v>
      </c>
      <c r="F406" s="99">
        <v>1998</v>
      </c>
      <c r="G406" s="99">
        <v>2176</v>
      </c>
      <c r="H406" s="99">
        <v>2150</v>
      </c>
      <c r="I406" s="99">
        <v>1732</v>
      </c>
      <c r="J406" s="99">
        <v>1343</v>
      </c>
      <c r="K406" s="99">
        <v>2315</v>
      </c>
      <c r="L406" s="99">
        <v>1795</v>
      </c>
      <c r="M406" s="99">
        <v>1745</v>
      </c>
      <c r="N406" s="108">
        <v>607</v>
      </c>
      <c r="O406" s="99">
        <v>3021</v>
      </c>
      <c r="P406" s="99">
        <v>2587</v>
      </c>
      <c r="Q406" s="99">
        <v>1693</v>
      </c>
      <c r="R406" s="108">
        <v>251</v>
      </c>
      <c r="S406" s="99">
        <v>1838</v>
      </c>
      <c r="T406" s="99">
        <v>1342</v>
      </c>
      <c r="U406" s="99">
        <v>1140</v>
      </c>
      <c r="V406" s="108">
        <v>877</v>
      </c>
      <c r="W406" s="99">
        <v>1727</v>
      </c>
      <c r="X406" s="99">
        <v>1368</v>
      </c>
      <c r="Y406" s="108">
        <v>-336</v>
      </c>
      <c r="Z406" s="99">
        <v>-2332</v>
      </c>
      <c r="AA406" s="99">
        <v>1491</v>
      </c>
      <c r="AB406" s="108">
        <v>919</v>
      </c>
      <c r="AC406" s="99">
        <v>3412</v>
      </c>
      <c r="AD406" s="99">
        <v>2713</v>
      </c>
      <c r="AE406" s="99">
        <v>1806</v>
      </c>
      <c r="AF406" s="99">
        <v>2448</v>
      </c>
      <c r="AG406" s="108">
        <v>-657</v>
      </c>
      <c r="AH406" s="99">
        <v>-1061</v>
      </c>
      <c r="AI406" s="108">
        <v>-126</v>
      </c>
      <c r="AJ406" s="99">
        <v>-1435</v>
      </c>
      <c r="AK406" s="99">
        <v>1847</v>
      </c>
      <c r="AL406" s="108">
        <v>621</v>
      </c>
      <c r="AM406" s="99">
        <v>-1058</v>
      </c>
      <c r="AN406" s="99">
        <v>4167</v>
      </c>
      <c r="AO406" s="99">
        <v>1390</v>
      </c>
      <c r="AP406" s="99">
        <v>1415</v>
      </c>
      <c r="AQ406" s="100">
        <v>1038</v>
      </c>
    </row>
    <row r="407" spans="1:43" ht="15" x14ac:dyDescent="0.45">
      <c r="A407" s="2" t="s">
        <v>14</v>
      </c>
      <c r="C407" s="30" t="s">
        <v>170</v>
      </c>
      <c r="D407" s="47" cm="1">
        <f t="array" ref="D407">_xlfn.XLOOKUP("WORKING CAPITAL"&amp;D$412,$C:$C&amp;$A:$A,D:D)/_xlfn.XLOOKUP("Total Assets"&amp;D$412,$C:$C&amp;$A:$A,D:D)</f>
        <v>-2.4039496253203852E-3</v>
      </c>
      <c r="E407" s="48">
        <v>-1.0617611852886932E-2</v>
      </c>
      <c r="F407" s="48">
        <v>-1.649336397760154E-3</v>
      </c>
      <c r="G407" s="48">
        <v>-2.3816245144308952E-3</v>
      </c>
      <c r="H407" s="48">
        <v>1.1478299912182818E-2</v>
      </c>
      <c r="I407" s="48">
        <v>-7.8900898453418203E-3</v>
      </c>
      <c r="J407" s="48">
        <v>-1.6400708106818668E-2</v>
      </c>
      <c r="K407" s="48">
        <v>-1.3644929348124387E-2</v>
      </c>
      <c r="L407" s="48">
        <v>1.7768718381758299E-3</v>
      </c>
      <c r="M407" s="48">
        <v>-1.1357408464128724E-2</v>
      </c>
      <c r="N407" s="48">
        <v>-1.2263256993071537E-2</v>
      </c>
      <c r="O407" s="48">
        <v>-1.4883130706306301E-2</v>
      </c>
      <c r="P407" s="48">
        <v>5.5964409663804959E-3</v>
      </c>
      <c r="Q407" s="48">
        <v>-7.9549029321049033E-4</v>
      </c>
      <c r="R407" s="48">
        <v>5.9034469299636529E-4</v>
      </c>
      <c r="S407" s="48">
        <v>1.047708411324002E-3</v>
      </c>
      <c r="T407" s="48">
        <v>1.0267728978085533E-2</v>
      </c>
      <c r="U407" s="48">
        <v>-8.7186986356207995E-3</v>
      </c>
      <c r="V407" s="48">
        <v>-1.4609332532257603E-2</v>
      </c>
      <c r="W407" s="48">
        <v>-1.5997723644066458E-2</v>
      </c>
      <c r="X407" s="48">
        <v>2.1147685800712063E-3</v>
      </c>
      <c r="Y407" s="48">
        <v>-1.0956699690515869E-2</v>
      </c>
      <c r="Z407" s="48">
        <v>-2.4628927437247851E-2</v>
      </c>
      <c r="AA407" s="48">
        <v>-2.2136072286962655E-2</v>
      </c>
      <c r="AB407" s="48">
        <v>-1.4850295836602099E-3</v>
      </c>
      <c r="AC407" s="48">
        <v>-8.386606119389824E-3</v>
      </c>
      <c r="AD407" s="48">
        <v>-1.3340011074400325E-2</v>
      </c>
      <c r="AE407" s="48">
        <v>-5.8407732510385143E-3</v>
      </c>
      <c r="AF407" s="48">
        <v>4.0679108600634398E-3</v>
      </c>
      <c r="AG407" s="48">
        <v>6.149879394031884E-3</v>
      </c>
      <c r="AH407" s="48">
        <v>1.9803076197636858E-2</v>
      </c>
      <c r="AI407" s="48">
        <v>3.1973158481813514E-2</v>
      </c>
      <c r="AJ407" s="48">
        <v>2.3879981829502097E-2</v>
      </c>
      <c r="AK407" s="48">
        <v>2.3078690877509099E-2</v>
      </c>
      <c r="AL407" s="48">
        <v>2.080584651744433E-2</v>
      </c>
      <c r="AM407" s="48">
        <v>2.1592533768609066E-2</v>
      </c>
      <c r="AN407" s="48">
        <v>2.1540014671560886E-2</v>
      </c>
      <c r="AO407" s="48">
        <v>1.7099210138008854E-2</v>
      </c>
      <c r="AP407" s="48">
        <v>1.1670926571177692E-2</v>
      </c>
      <c r="AQ407" s="48">
        <v>3.754994778335749E-2</v>
      </c>
    </row>
    <row r="408" spans="1:43" ht="15" x14ac:dyDescent="0.45">
      <c r="A408" s="2" t="s">
        <v>14</v>
      </c>
      <c r="C408" s="30" t="s">
        <v>171</v>
      </c>
      <c r="D408" s="47" cm="1">
        <f t="array" ref="D408">_xlfn.XLOOKUP("Retained Earnings"&amp;D$412,$C:$C&amp;$A:$A,D:D)/_xlfn.XLOOKUP("Total Assets"&amp;D$412,$C:$C&amp;$A:$A,D:D)</f>
        <v>1.9419425947786163E-2</v>
      </c>
      <c r="E408" s="48">
        <v>2.0771578141616107E-2</v>
      </c>
      <c r="F408" s="48">
        <v>2.2700008259792771E-2</v>
      </c>
      <c r="G408" s="48">
        <v>2.453855196699389E-2</v>
      </c>
      <c r="H408" s="48">
        <v>2.4999504790328225E-2</v>
      </c>
      <c r="I408" s="48">
        <v>2.5670282472719744E-2</v>
      </c>
      <c r="J408" s="48">
        <v>2.5676405227937574E-2</v>
      </c>
      <c r="K408" s="48">
        <v>2.6795874930628821E-2</v>
      </c>
      <c r="L408" s="48">
        <v>2.7993703776458552E-2</v>
      </c>
      <c r="M408" s="48">
        <v>2.8823688022423858E-2</v>
      </c>
      <c r="N408" s="48">
        <v>2.8484229439200582E-2</v>
      </c>
      <c r="O408" s="48">
        <v>3.0518881883645849E-2</v>
      </c>
      <c r="P408" s="48">
        <v>3.4454704519453552E-2</v>
      </c>
      <c r="Q408" s="48">
        <v>3.4830421959389013E-2</v>
      </c>
      <c r="R408" s="48">
        <v>3.5021832995877342E-2</v>
      </c>
      <c r="S408" s="48">
        <v>3.6469246962617961E-2</v>
      </c>
      <c r="T408" s="48">
        <v>3.7382925315123217E-2</v>
      </c>
      <c r="U408" s="48">
        <v>3.6459584328242228E-2</v>
      </c>
      <c r="V408" s="48">
        <v>3.5777186507595912E-2</v>
      </c>
      <c r="W408" s="48">
        <v>3.6436373819196816E-2</v>
      </c>
      <c r="X408" s="48">
        <v>3.6797642523802299E-2</v>
      </c>
      <c r="Y408" s="48">
        <v>3.6826780449392936E-2</v>
      </c>
      <c r="Z408" s="48">
        <v>3.2036723265678885E-2</v>
      </c>
      <c r="AA408" s="48">
        <v>3.3317646439349313E-2</v>
      </c>
      <c r="AB408" s="48">
        <v>3.2686596040062847E-2</v>
      </c>
      <c r="AC408" s="48">
        <v>3.6493695441319106E-2</v>
      </c>
      <c r="AD408" s="48">
        <v>3.7570928511831581E-2</v>
      </c>
      <c r="AE408" s="48">
        <v>3.8481334617224007E-2</v>
      </c>
      <c r="AF408" s="48">
        <v>3.909204741558605E-2</v>
      </c>
      <c r="AG408" s="48">
        <v>4.1180275742370161E-2</v>
      </c>
      <c r="AH408" s="48">
        <v>5.0513298610262519E-2</v>
      </c>
      <c r="AI408" s="48">
        <v>5.0754253743235028E-2</v>
      </c>
      <c r="AJ408" s="48">
        <v>4.6027090296634827E-2</v>
      </c>
      <c r="AK408" s="48">
        <v>4.6115084685782119E-2</v>
      </c>
      <c r="AL408" s="48">
        <v>4.6975207370099699E-2</v>
      </c>
      <c r="AM408" s="48">
        <v>4.6227985450360658E-2</v>
      </c>
      <c r="AN408" s="48">
        <v>4.4863358955407051E-2</v>
      </c>
      <c r="AO408" s="48">
        <v>4.5484918499413766E-2</v>
      </c>
      <c r="AP408" s="48">
        <v>4.7171684405393766E-2</v>
      </c>
      <c r="AQ408" s="48">
        <v>4.4384524611200855E-2</v>
      </c>
    </row>
    <row r="409" spans="1:43" ht="15" x14ac:dyDescent="0.45">
      <c r="A409" s="2" t="s">
        <v>14</v>
      </c>
      <c r="C409" s="30" t="s">
        <v>172</v>
      </c>
      <c r="D409" s="47" cm="1">
        <f t="array" ref="D409">_xlfn.XLOOKUP("ebit"&amp;D$412,$C:$C&amp;$A:$A,D:D)/_xlfn.XLOOKUP("Total Assets"&amp;D$412,$C:$C&amp;$A:$A,D:D)</f>
        <v>3.4774442219772908E-3</v>
      </c>
      <c r="E409" s="48">
        <v>3.4998176241825196E-3</v>
      </c>
      <c r="F409" s="48">
        <v>2.6195342787955385E-3</v>
      </c>
      <c r="G409" s="48">
        <v>2.8839259562613399E-3</v>
      </c>
      <c r="H409" s="48">
        <v>2.8392021181768362E-3</v>
      </c>
      <c r="I409" s="48">
        <v>2.2406354504233535E-3</v>
      </c>
      <c r="J409" s="48">
        <v>1.6861479742369646E-3</v>
      </c>
      <c r="K409" s="48">
        <v>2.8236355985436627E-3</v>
      </c>
      <c r="L409" s="48">
        <v>2.289651794347175E-3</v>
      </c>
      <c r="M409" s="48">
        <v>2.1884582343092559E-3</v>
      </c>
      <c r="N409" s="48">
        <v>7.4699417910631437E-4</v>
      </c>
      <c r="O409" s="48">
        <v>3.6790719142256231E-3</v>
      </c>
      <c r="P409" s="48">
        <v>3.1088668198467556E-3</v>
      </c>
      <c r="Q409" s="48">
        <v>2.0405531309172125E-3</v>
      </c>
      <c r="R409" s="48">
        <v>3.0614983045885882E-4</v>
      </c>
      <c r="S409" s="48">
        <v>2.2339768677650993E-3</v>
      </c>
      <c r="T409" s="48">
        <v>1.6464681907743799E-3</v>
      </c>
      <c r="U409" s="48">
        <v>1.3422439493055653E-3</v>
      </c>
      <c r="V409" s="48">
        <v>1.0036334506337082E-3</v>
      </c>
      <c r="W409" s="48">
        <v>1.9500330839428833E-3</v>
      </c>
      <c r="X409" s="48">
        <v>1.5258456843551739E-3</v>
      </c>
      <c r="Y409" s="48">
        <v>-3.8456608127163182E-4</v>
      </c>
      <c r="Z409" s="48">
        <v>-2.5475563887186513E-3</v>
      </c>
      <c r="AA409" s="48">
        <v>1.6356055195927111E-3</v>
      </c>
      <c r="AB409" s="48">
        <v>9.7690922504204227E-4</v>
      </c>
      <c r="AC409" s="48">
        <v>3.7606912970637508E-3</v>
      </c>
      <c r="AD409" s="48">
        <v>2.928347766392757E-3</v>
      </c>
      <c r="AE409" s="48">
        <v>1.9365589299386006E-3</v>
      </c>
      <c r="AF409" s="48">
        <v>2.6109716270150238E-3</v>
      </c>
      <c r="AG409" s="48">
        <v>-7.4823532627387921E-4</v>
      </c>
      <c r="AH409" s="48">
        <v>-1.5253040904314123E-3</v>
      </c>
      <c r="AI409" s="48">
        <v>-1.8590761276919717E-4</v>
      </c>
      <c r="AJ409" s="48">
        <v>-2.0826409338358764E-3</v>
      </c>
      <c r="AK409" s="48">
        <v>2.6040895626342053E-3</v>
      </c>
      <c r="AL409" s="48">
        <v>8.9057283480375852E-4</v>
      </c>
      <c r="AM409" s="48">
        <v>-1.5530184042956078E-3</v>
      </c>
      <c r="AN409" s="48">
        <v>5.778487165157678E-3</v>
      </c>
      <c r="AO409" s="48">
        <v>1.9150674475733064E-3</v>
      </c>
      <c r="AP409" s="48">
        <v>1.9784786268379575E-3</v>
      </c>
      <c r="AQ409" s="48">
        <v>1.3652613331158736E-3</v>
      </c>
    </row>
    <row r="410" spans="1:43" ht="15" x14ac:dyDescent="0.45">
      <c r="A410" s="2" t="s">
        <v>14</v>
      </c>
      <c r="C410" s="30" t="s">
        <v>174</v>
      </c>
      <c r="D410" s="47" cm="1">
        <f t="array" ref="D410">_xlfn.XLOOKUP("Shareholders' Equity"&amp;D$412,$C:$C&amp;$A:$A,D:D)/_xlfn.XLOOKUP("Total Liabilities"&amp;D$412,$C:$C&amp;$A:$A,D:D)</f>
        <v>5.8468382147876724E-2</v>
      </c>
      <c r="E410" s="48">
        <v>6.2171401755434237E-2</v>
      </c>
      <c r="F410" s="48">
        <v>5.8703096306557533E-2</v>
      </c>
      <c r="G410" s="48">
        <v>6.009073321372322E-2</v>
      </c>
      <c r="H410" s="48">
        <v>5.8606353413519878E-2</v>
      </c>
      <c r="I410" s="48">
        <v>6.8070965691625324E-2</v>
      </c>
      <c r="J410" s="48">
        <v>7.4432897349564014E-2</v>
      </c>
      <c r="K410" s="48">
        <v>7.4681704201517651E-2</v>
      </c>
      <c r="L410" s="48">
        <v>6.2460528491314234E-2</v>
      </c>
      <c r="M410" s="48">
        <v>6.2599364864450668E-2</v>
      </c>
      <c r="N410" s="48">
        <v>6.3669088291118531E-2</v>
      </c>
      <c r="O410" s="48">
        <v>6.5620595769862677E-2</v>
      </c>
      <c r="P410" s="48">
        <v>7.0099340941970747E-2</v>
      </c>
      <c r="Q410" s="48">
        <v>6.7105936704985963E-2</v>
      </c>
      <c r="R410" s="48">
        <v>6.3002743534024491E-2</v>
      </c>
      <c r="S410" s="48">
        <v>6.0698805929356191E-2</v>
      </c>
      <c r="T410" s="48">
        <v>6.4005211168505327E-2</v>
      </c>
      <c r="U410" s="48">
        <v>6.9847356129562124E-2</v>
      </c>
      <c r="V410" s="48">
        <v>7.6574034831803986E-2</v>
      </c>
      <c r="W410" s="48">
        <v>8.0938641201398251E-2</v>
      </c>
      <c r="X410" s="48">
        <v>7.6508735845001341E-2</v>
      </c>
      <c r="Y410" s="48">
        <v>7.5152589092341016E-2</v>
      </c>
      <c r="Z410" s="48">
        <v>7.8348033111904053E-2</v>
      </c>
      <c r="AA410" s="48">
        <v>7.9187971099764526E-2</v>
      </c>
      <c r="AB410" s="48">
        <v>7.8176575221888062E-2</v>
      </c>
      <c r="AC410" s="48">
        <v>6.927015075945428E-2</v>
      </c>
      <c r="AD410" s="48">
        <v>7.3812816057915315E-2</v>
      </c>
      <c r="AE410" s="48">
        <v>7.1904995615058448E-2</v>
      </c>
      <c r="AF410" s="48">
        <v>7.1554126179749336E-2</v>
      </c>
      <c r="AG410" s="48">
        <v>5.3610083178543488E-2</v>
      </c>
      <c r="AH410" s="48">
        <v>4.3376067414550586E-2</v>
      </c>
      <c r="AI410" s="48">
        <v>2.6007605483699073E-2</v>
      </c>
      <c r="AJ410" s="48">
        <v>4.8574820045350096E-2</v>
      </c>
      <c r="AK410" s="48">
        <v>4.7940226529279484E-2</v>
      </c>
      <c r="AL410" s="48">
        <v>4.4104281057544444E-2</v>
      </c>
      <c r="AM410" s="48">
        <v>4.1184031349198465E-2</v>
      </c>
      <c r="AN410" s="48">
        <v>4.3086140458474607E-2</v>
      </c>
      <c r="AO410" s="48">
        <v>4.2236674138329634E-2</v>
      </c>
      <c r="AP410" s="48">
        <v>4.3943067417321201E-2</v>
      </c>
      <c r="AQ410" s="48">
        <v>4.4763157207658451E-2</v>
      </c>
    </row>
    <row r="411" spans="1:43" ht="15" x14ac:dyDescent="0.45">
      <c r="A411" s="2" t="s">
        <v>14</v>
      </c>
      <c r="C411" s="30" t="s">
        <v>175</v>
      </c>
      <c r="D411" s="49">
        <f>(D407*$B$63)+(D408*$B$64)+(D409*$B$65)+(D410*$B$66)</f>
        <v>0.13229764547463913</v>
      </c>
      <c r="E411" s="50">
        <v>8.6862557264442725E-2</v>
      </c>
      <c r="F411" s="50">
        <v>0.14242390163300925</v>
      </c>
      <c r="G411" s="50">
        <v>0.14684747489821898</v>
      </c>
      <c r="H411" s="50">
        <v>0.23741214235873354</v>
      </c>
      <c r="I411" s="50">
        <v>0.11845771567867555</v>
      </c>
      <c r="J411" s="50">
        <v>6.5601892466260664E-2</v>
      </c>
      <c r="K411" s="50">
        <v>9.5234436383960938E-2</v>
      </c>
      <c r="L411" s="50">
        <v>0.1838857685435813</v>
      </c>
      <c r="M411" s="50">
        <v>9.9896395870648746E-2</v>
      </c>
      <c r="N411" s="50">
        <v>8.4283965686513501E-2</v>
      </c>
      <c r="O411" s="50">
        <v>9.5483206329268128E-2</v>
      </c>
      <c r="P411" s="50">
        <v>0.2435308824913141</v>
      </c>
      <c r="Q411" s="50">
        <v>0.1925025098441463</v>
      </c>
      <c r="R411" s="50">
        <v>0.18625404432402554</v>
      </c>
      <c r="S411" s="50">
        <v>0.20450878305362546</v>
      </c>
      <c r="T411" s="50">
        <v>0.26749437659247721</v>
      </c>
      <c r="U411" s="50">
        <v>0.14402318513577084</v>
      </c>
      <c r="V411" s="50">
        <v>0.10794355996480549</v>
      </c>
      <c r="W411" s="50">
        <v>0.11192730713106999</v>
      </c>
      <c r="X411" s="50">
        <v>0.22442105214898078</v>
      </c>
      <c r="Y411" s="50">
        <v>0.12450528877604958</v>
      </c>
      <c r="Z411" s="50">
        <v>8.0198096930771956E-3</v>
      </c>
      <c r="AA411" s="50">
        <v>5.7541531936219512E-2</v>
      </c>
      <c r="AB411" s="50">
        <v>0.1854667429970589</v>
      </c>
      <c r="AC411" s="50">
        <v>0.16195881480919844</v>
      </c>
      <c r="AD411" s="50">
        <v>0.13215270815147523</v>
      </c>
      <c r="AE411" s="50">
        <v>0.17564759973033636</v>
      </c>
      <c r="AF411" s="50">
        <v>0.24680313163910444</v>
      </c>
      <c r="AG411" s="50">
        <v>0.22585335368988607</v>
      </c>
      <c r="AH411" s="50">
        <v>0.32987636062353265</v>
      </c>
      <c r="AI411" s="50">
        <v>0.40126147344371782</v>
      </c>
      <c r="AJ411" s="50">
        <v>0.34370920914080383</v>
      </c>
      <c r="AK411" s="50">
        <v>0.36956810794875466</v>
      </c>
      <c r="AL411" s="50">
        <v>0.34191967374126275</v>
      </c>
      <c r="AM411" s="50">
        <v>0.32515720333004305</v>
      </c>
      <c r="AN411" s="50">
        <v>0.37162892767132433</v>
      </c>
      <c r="AO411" s="50">
        <v>0.31766941390636572</v>
      </c>
      <c r="AP411" s="50">
        <v>0.2897765666290476</v>
      </c>
      <c r="AQ411" s="50">
        <v>0.44719707891791999</v>
      </c>
    </row>
    <row r="412" spans="1:43" x14ac:dyDescent="0.45">
      <c r="A412" s="2" t="s">
        <v>14</v>
      </c>
      <c r="B412" s="2" t="s">
        <v>14</v>
      </c>
      <c r="C412" s="2" t="s">
        <v>14</v>
      </c>
      <c r="D412" s="2" t="s">
        <v>14</v>
      </c>
      <c r="E412" s="2" t="s">
        <v>14</v>
      </c>
      <c r="F412" s="2" t="s">
        <v>14</v>
      </c>
      <c r="G412" s="2" t="s">
        <v>14</v>
      </c>
      <c r="H412" s="2" t="s">
        <v>14</v>
      </c>
      <c r="I412" s="2" t="s">
        <v>14</v>
      </c>
      <c r="J412" s="2" t="s">
        <v>14</v>
      </c>
      <c r="K412" s="2" t="s">
        <v>14</v>
      </c>
      <c r="L412" s="2" t="s">
        <v>14</v>
      </c>
      <c r="M412" s="2" t="s">
        <v>14</v>
      </c>
      <c r="N412" s="2" t="s">
        <v>14</v>
      </c>
      <c r="O412" s="2" t="s">
        <v>14</v>
      </c>
      <c r="P412" s="2" t="s">
        <v>14</v>
      </c>
      <c r="Q412" s="2" t="s">
        <v>14</v>
      </c>
      <c r="R412" s="2" t="s">
        <v>14</v>
      </c>
      <c r="S412" s="2" t="s">
        <v>14</v>
      </c>
      <c r="T412" s="2" t="s">
        <v>14</v>
      </c>
      <c r="U412" s="2" t="s">
        <v>14</v>
      </c>
      <c r="V412" s="2" t="s">
        <v>14</v>
      </c>
      <c r="W412" s="2" t="s">
        <v>14</v>
      </c>
      <c r="X412" s="2" t="s">
        <v>14</v>
      </c>
      <c r="Y412" s="2" t="s">
        <v>14</v>
      </c>
      <c r="Z412" s="2" t="s">
        <v>14</v>
      </c>
      <c r="AA412" s="2" t="s">
        <v>14</v>
      </c>
      <c r="AB412" s="2" t="s">
        <v>14</v>
      </c>
      <c r="AC412" s="2" t="s">
        <v>14</v>
      </c>
      <c r="AD412" s="2" t="s">
        <v>14</v>
      </c>
      <c r="AE412" s="2" t="s">
        <v>14</v>
      </c>
      <c r="AF412" s="2" t="s">
        <v>14</v>
      </c>
      <c r="AG412" s="2" t="s">
        <v>14</v>
      </c>
      <c r="AH412" s="2" t="s">
        <v>14</v>
      </c>
      <c r="AI412" s="2" t="s">
        <v>14</v>
      </c>
      <c r="AJ412" s="2" t="s">
        <v>14</v>
      </c>
      <c r="AK412" s="2" t="s">
        <v>14</v>
      </c>
      <c r="AL412" s="2" t="s">
        <v>14</v>
      </c>
      <c r="AM412" s="2" t="s">
        <v>14</v>
      </c>
      <c r="AN412" s="2" t="s">
        <v>14</v>
      </c>
      <c r="AO412" s="2" t="s">
        <v>14</v>
      </c>
      <c r="AP412" s="2" t="s">
        <v>14</v>
      </c>
      <c r="AQ412" s="2" t="s">
        <v>14</v>
      </c>
    </row>
    <row r="413" spans="1:43" ht="17.649999999999999" thickBot="1" x14ac:dyDescent="0.5">
      <c r="A413" s="42" t="s">
        <v>15</v>
      </c>
      <c r="C413" s="89" t="s">
        <v>95</v>
      </c>
      <c r="E413" s="90" t="s">
        <v>97</v>
      </c>
      <c r="F413" s="90" t="s">
        <v>98</v>
      </c>
      <c r="G413" s="90" t="s">
        <v>99</v>
      </c>
      <c r="H413" s="90" t="s">
        <v>100</v>
      </c>
      <c r="I413" s="90" t="s">
        <v>101</v>
      </c>
      <c r="J413" s="90" t="s">
        <v>102</v>
      </c>
      <c r="K413" s="90" t="s">
        <v>103</v>
      </c>
      <c r="L413" s="90" t="s">
        <v>104</v>
      </c>
      <c r="M413" s="90" t="s">
        <v>105</v>
      </c>
      <c r="N413" s="90" t="s">
        <v>106</v>
      </c>
      <c r="O413" s="90" t="s">
        <v>107</v>
      </c>
      <c r="P413" s="90" t="s">
        <v>108</v>
      </c>
      <c r="Q413" s="90" t="s">
        <v>109</v>
      </c>
      <c r="R413" s="90" t="s">
        <v>110</v>
      </c>
      <c r="S413" s="90" t="s">
        <v>111</v>
      </c>
      <c r="T413" s="90" t="s">
        <v>112</v>
      </c>
      <c r="U413" s="90" t="s">
        <v>113</v>
      </c>
      <c r="V413" s="90" t="s">
        <v>114</v>
      </c>
      <c r="W413" s="90" t="s">
        <v>115</v>
      </c>
      <c r="X413" s="90" t="s">
        <v>116</v>
      </c>
      <c r="Y413" s="90" t="s">
        <v>117</v>
      </c>
      <c r="Z413" s="90" t="s">
        <v>118</v>
      </c>
      <c r="AA413" s="90" t="s">
        <v>119</v>
      </c>
      <c r="AB413" s="90" t="s">
        <v>120</v>
      </c>
      <c r="AC413" s="90" t="s">
        <v>121</v>
      </c>
      <c r="AD413" s="90" t="s">
        <v>122</v>
      </c>
      <c r="AE413" s="90" t="s">
        <v>123</v>
      </c>
      <c r="AF413" s="90" t="s">
        <v>124</v>
      </c>
      <c r="AG413" s="90" t="s">
        <v>125</v>
      </c>
      <c r="AH413" s="90" t="s">
        <v>126</v>
      </c>
      <c r="AI413" s="90" t="s">
        <v>127</v>
      </c>
      <c r="AJ413" s="90" t="s">
        <v>128</v>
      </c>
      <c r="AK413" s="90" t="s">
        <v>129</v>
      </c>
      <c r="AL413" s="90" t="s">
        <v>130</v>
      </c>
      <c r="AM413" s="90" t="s">
        <v>131</v>
      </c>
      <c r="AN413" s="90" t="s">
        <v>132</v>
      </c>
      <c r="AO413" s="90" t="s">
        <v>133</v>
      </c>
      <c r="AP413" s="90" t="s">
        <v>134</v>
      </c>
      <c r="AQ413" s="90" t="s">
        <v>135</v>
      </c>
    </row>
    <row r="414" spans="1:43" ht="17.649999999999999" thickBot="1" x14ac:dyDescent="0.5">
      <c r="A414" s="42" t="s">
        <v>15</v>
      </c>
      <c r="C414" s="89" t="s">
        <v>136</v>
      </c>
      <c r="D414" t="s">
        <v>180</v>
      </c>
      <c r="E414" s="92">
        <v>42004</v>
      </c>
      <c r="F414" s="92">
        <v>42094</v>
      </c>
      <c r="G414" s="92">
        <v>42185</v>
      </c>
      <c r="H414" s="92">
        <v>42277</v>
      </c>
      <c r="I414" s="92">
        <v>42369</v>
      </c>
      <c r="J414" s="92">
        <v>42460</v>
      </c>
      <c r="K414" s="92">
        <v>42551</v>
      </c>
      <c r="L414" s="92">
        <v>42643</v>
      </c>
      <c r="M414" s="92">
        <v>42735</v>
      </c>
      <c r="N414" s="92">
        <v>42825</v>
      </c>
      <c r="O414" s="92">
        <v>42916</v>
      </c>
      <c r="P414" s="92">
        <v>43008</v>
      </c>
      <c r="Q414" s="92">
        <v>43100</v>
      </c>
      <c r="R414" s="92">
        <v>43190</v>
      </c>
      <c r="S414" s="92">
        <v>43281</v>
      </c>
      <c r="T414" s="92">
        <v>43373</v>
      </c>
      <c r="U414" s="92">
        <v>43465</v>
      </c>
      <c r="V414" s="92">
        <v>43555</v>
      </c>
      <c r="W414" s="92">
        <v>43646</v>
      </c>
      <c r="X414" s="92">
        <v>43738</v>
      </c>
      <c r="Y414" s="92">
        <v>43830</v>
      </c>
      <c r="Z414" s="92">
        <v>43921</v>
      </c>
      <c r="AA414" s="92">
        <v>44012</v>
      </c>
      <c r="AB414" s="92">
        <v>44104</v>
      </c>
      <c r="AC414" s="92">
        <v>44196</v>
      </c>
      <c r="AD414" s="92">
        <v>44286</v>
      </c>
      <c r="AE414" s="92">
        <v>44377</v>
      </c>
      <c r="AF414" s="92">
        <v>44469</v>
      </c>
      <c r="AG414" s="92">
        <v>44561</v>
      </c>
      <c r="AH414" s="92">
        <v>44651</v>
      </c>
      <c r="AI414" s="92">
        <v>44742</v>
      </c>
      <c r="AJ414" s="92">
        <v>44834</v>
      </c>
      <c r="AK414" s="92">
        <v>44926</v>
      </c>
      <c r="AL414" s="92">
        <v>45016</v>
      </c>
      <c r="AM414" s="92">
        <v>45107</v>
      </c>
      <c r="AN414" s="92">
        <v>45199</v>
      </c>
      <c r="AO414" s="92">
        <v>45291</v>
      </c>
      <c r="AP414" s="92">
        <v>45382</v>
      </c>
      <c r="AQ414" s="92">
        <v>45473</v>
      </c>
    </row>
    <row r="415" spans="1:43" ht="17.649999999999999" thickBot="1" x14ac:dyDescent="0.5">
      <c r="A415" s="42" t="s">
        <v>15</v>
      </c>
      <c r="C415" s="60" t="s">
        <v>181</v>
      </c>
      <c r="D415" t="s">
        <v>180</v>
      </c>
      <c r="E415" s="43">
        <v>63342</v>
      </c>
      <c r="F415" s="43">
        <v>62645</v>
      </c>
      <c r="G415" s="43">
        <v>61810</v>
      </c>
      <c r="H415" s="43">
        <v>61556</v>
      </c>
      <c r="I415" s="43">
        <v>60548</v>
      </c>
      <c r="J415" s="43">
        <v>61871</v>
      </c>
      <c r="K415" s="43">
        <v>63207</v>
      </c>
      <c r="L415" s="43">
        <v>62933</v>
      </c>
      <c r="M415" s="43">
        <v>60422</v>
      </c>
      <c r="N415" s="43">
        <v>61174</v>
      </c>
      <c r="O415" s="43">
        <v>61812</v>
      </c>
      <c r="P415" s="43">
        <v>62061</v>
      </c>
      <c r="Q415" s="43">
        <v>62599</v>
      </c>
      <c r="R415" s="43">
        <v>62174</v>
      </c>
      <c r="S415" s="43">
        <v>62446</v>
      </c>
      <c r="T415" s="43">
        <v>62335</v>
      </c>
      <c r="U415" s="43">
        <v>63385</v>
      </c>
      <c r="V415" s="43">
        <v>65419</v>
      </c>
      <c r="W415" s="43">
        <v>67119</v>
      </c>
      <c r="X415" s="43">
        <v>67959</v>
      </c>
      <c r="Y415" s="43">
        <v>68084</v>
      </c>
      <c r="Z415" s="43">
        <v>67851</v>
      </c>
      <c r="AA415" s="43">
        <v>70031</v>
      </c>
      <c r="AB415" s="43">
        <v>72550</v>
      </c>
      <c r="AC415" s="43">
        <v>73978</v>
      </c>
      <c r="AD415" s="43">
        <v>73836</v>
      </c>
      <c r="AE415" s="43">
        <v>75562</v>
      </c>
      <c r="AF415" s="43">
        <v>77026</v>
      </c>
      <c r="AG415" s="43">
        <v>77810</v>
      </c>
      <c r="AH415" s="43">
        <v>74386</v>
      </c>
      <c r="AI415" s="43">
        <v>71074</v>
      </c>
      <c r="AJ415" s="43">
        <v>68450</v>
      </c>
      <c r="AK415" s="43">
        <v>71160</v>
      </c>
      <c r="AL415" s="43">
        <v>72914</v>
      </c>
      <c r="AM415" s="43">
        <v>73212</v>
      </c>
      <c r="AN415" s="43">
        <v>72584</v>
      </c>
      <c r="AO415" s="43">
        <v>77807</v>
      </c>
      <c r="AP415" s="43">
        <v>77991</v>
      </c>
      <c r="AQ415" s="43">
        <v>79188</v>
      </c>
    </row>
    <row r="416" spans="1:43" ht="17.649999999999999" thickBot="1" x14ac:dyDescent="0.5">
      <c r="A416" s="42" t="s">
        <v>15</v>
      </c>
      <c r="C416" s="60" t="s">
        <v>182</v>
      </c>
      <c r="D416" t="s">
        <v>180</v>
      </c>
      <c r="E416" s="43">
        <v>1031</v>
      </c>
      <c r="F416" s="44">
        <v>990</v>
      </c>
      <c r="G416" s="44">
        <v>951</v>
      </c>
      <c r="H416" s="44">
        <v>834</v>
      </c>
      <c r="I416" s="44">
        <v>815</v>
      </c>
      <c r="J416" s="44">
        <v>824</v>
      </c>
      <c r="K416" s="44">
        <v>856</v>
      </c>
      <c r="L416" s="44">
        <v>847</v>
      </c>
      <c r="M416" s="44">
        <v>825</v>
      </c>
      <c r="N416" s="44">
        <v>845</v>
      </c>
      <c r="O416" s="44">
        <v>795</v>
      </c>
      <c r="P416" s="44">
        <v>697</v>
      </c>
      <c r="Q416" s="44">
        <v>548</v>
      </c>
      <c r="R416" s="44">
        <v>522</v>
      </c>
      <c r="S416" s="44">
        <v>514</v>
      </c>
      <c r="T416" s="44">
        <v>515</v>
      </c>
      <c r="U416" s="44">
        <v>447</v>
      </c>
      <c r="V416" s="44">
        <v>481</v>
      </c>
      <c r="W416" s="44">
        <v>459</v>
      </c>
      <c r="X416" s="44">
        <v>464</v>
      </c>
      <c r="Y416" s="44">
        <v>475</v>
      </c>
      <c r="Z416" s="44">
        <v>388</v>
      </c>
      <c r="AA416" s="44">
        <v>413</v>
      </c>
      <c r="AB416" s="44">
        <v>434</v>
      </c>
      <c r="AC416" s="44">
        <v>509</v>
      </c>
      <c r="AD416" s="44">
        <v>502</v>
      </c>
      <c r="AE416" s="44">
        <v>527</v>
      </c>
      <c r="AF416" s="44">
        <v>523</v>
      </c>
      <c r="AG416" s="44">
        <v>893</v>
      </c>
      <c r="AH416" s="44">
        <v>880</v>
      </c>
      <c r="AI416" s="44">
        <v>825</v>
      </c>
      <c r="AJ416" s="44">
        <v>774</v>
      </c>
      <c r="AK416" s="43">
        <v>1096</v>
      </c>
      <c r="AL416" s="44">
        <v>649</v>
      </c>
      <c r="AM416" s="44">
        <v>587</v>
      </c>
      <c r="AN416" s="44">
        <v>573</v>
      </c>
      <c r="AO416" s="44">
        <v>608</v>
      </c>
      <c r="AP416" s="44">
        <v>689</v>
      </c>
      <c r="AQ416" s="44">
        <v>644</v>
      </c>
    </row>
    <row r="417" spans="1:43" ht="17.649999999999999" thickBot="1" x14ac:dyDescent="0.5">
      <c r="A417" s="42" t="s">
        <v>15</v>
      </c>
      <c r="C417" s="60" t="s">
        <v>183</v>
      </c>
      <c r="D417" t="s">
        <v>180</v>
      </c>
      <c r="E417" s="43">
        <v>7926</v>
      </c>
      <c r="F417" s="43">
        <v>8055</v>
      </c>
      <c r="G417" s="43">
        <v>7489</v>
      </c>
      <c r="H417" s="43">
        <v>8658</v>
      </c>
      <c r="I417" s="43">
        <v>8095</v>
      </c>
      <c r="J417" s="43">
        <v>8056</v>
      </c>
      <c r="K417" s="43">
        <v>7478</v>
      </c>
      <c r="L417" s="43">
        <v>8255</v>
      </c>
      <c r="M417" s="43">
        <v>8309</v>
      </c>
      <c r="N417" s="43">
        <v>8312</v>
      </c>
      <c r="O417" s="43">
        <v>8804</v>
      </c>
      <c r="P417" s="43">
        <v>9411</v>
      </c>
      <c r="Q417" s="43">
        <v>8421</v>
      </c>
      <c r="R417" s="43">
        <v>8074</v>
      </c>
      <c r="S417" s="43">
        <v>7247</v>
      </c>
      <c r="T417" s="43">
        <v>8052</v>
      </c>
      <c r="U417" s="43">
        <v>7540</v>
      </c>
      <c r="V417" s="43">
        <v>7648</v>
      </c>
      <c r="W417" s="43">
        <v>6953</v>
      </c>
      <c r="X417" s="43">
        <v>8034</v>
      </c>
      <c r="Y417" s="43">
        <v>8359</v>
      </c>
      <c r="Z417" s="43">
        <v>7445</v>
      </c>
      <c r="AA417" s="43">
        <v>9195</v>
      </c>
      <c r="AB417" s="43">
        <v>9620</v>
      </c>
      <c r="AC417" s="43">
        <v>8908</v>
      </c>
      <c r="AD417" s="43">
        <v>8531</v>
      </c>
      <c r="AE417" s="43">
        <v>9441</v>
      </c>
      <c r="AF417" s="43">
        <v>8953</v>
      </c>
      <c r="AG417" s="43">
        <v>7692</v>
      </c>
      <c r="AH417" s="43">
        <v>7423</v>
      </c>
      <c r="AI417" s="43">
        <v>7590</v>
      </c>
      <c r="AJ417" s="43">
        <v>7935</v>
      </c>
      <c r="AK417" s="43">
        <v>7245</v>
      </c>
      <c r="AL417" s="43">
        <v>7519</v>
      </c>
      <c r="AM417" s="43">
        <v>8221</v>
      </c>
      <c r="AN417" s="43">
        <v>8839</v>
      </c>
      <c r="AO417" s="43">
        <v>9435</v>
      </c>
      <c r="AP417" s="43">
        <v>9019</v>
      </c>
      <c r="AQ417" s="43">
        <v>8723</v>
      </c>
    </row>
    <row r="418" spans="1:43" ht="17.649999999999999" thickBot="1" x14ac:dyDescent="0.5">
      <c r="A418" s="42" t="s">
        <v>15</v>
      </c>
      <c r="C418" s="94" t="s">
        <v>184</v>
      </c>
      <c r="D418" t="s">
        <v>180</v>
      </c>
      <c r="E418" s="95">
        <v>73237</v>
      </c>
      <c r="F418" s="95">
        <v>72619</v>
      </c>
      <c r="G418" s="95">
        <v>71230</v>
      </c>
      <c r="H418" s="95">
        <v>72059</v>
      </c>
      <c r="I418" s="95">
        <v>70447</v>
      </c>
      <c r="J418" s="95">
        <v>71678</v>
      </c>
      <c r="K418" s="95">
        <v>72470</v>
      </c>
      <c r="L418" s="95">
        <v>72964</v>
      </c>
      <c r="M418" s="95">
        <v>70484</v>
      </c>
      <c r="N418" s="95">
        <v>71257</v>
      </c>
      <c r="O418" s="95">
        <v>72331</v>
      </c>
      <c r="P418" s="95">
        <v>73092</v>
      </c>
      <c r="Q418" s="95">
        <v>72500</v>
      </c>
      <c r="R418" s="95">
        <v>71724</v>
      </c>
      <c r="S418" s="95">
        <v>71161</v>
      </c>
      <c r="T418" s="95">
        <v>71853</v>
      </c>
      <c r="U418" s="95">
        <v>72276</v>
      </c>
      <c r="V418" s="95">
        <v>74517</v>
      </c>
      <c r="W418" s="95">
        <v>75496</v>
      </c>
      <c r="X418" s="95">
        <v>77420</v>
      </c>
      <c r="Y418" s="95">
        <v>77881</v>
      </c>
      <c r="Z418" s="95">
        <v>76650</v>
      </c>
      <c r="AA418" s="95">
        <v>80601</v>
      </c>
      <c r="AB418" s="95">
        <v>83561</v>
      </c>
      <c r="AC418" s="95">
        <v>84421</v>
      </c>
      <c r="AD418" s="95">
        <v>83887</v>
      </c>
      <c r="AE418" s="95">
        <v>86545</v>
      </c>
      <c r="AF418" s="95">
        <v>87506</v>
      </c>
      <c r="AG418" s="95">
        <v>87374</v>
      </c>
      <c r="AH418" s="95">
        <v>83664</v>
      </c>
      <c r="AI418" s="95">
        <v>80459</v>
      </c>
      <c r="AJ418" s="95">
        <v>78113</v>
      </c>
      <c r="AK418" s="95">
        <v>80453</v>
      </c>
      <c r="AL418" s="95">
        <v>82035</v>
      </c>
      <c r="AM418" s="95">
        <v>82973</v>
      </c>
      <c r="AN418" s="95">
        <v>82956</v>
      </c>
      <c r="AO418" s="95">
        <v>88809</v>
      </c>
      <c r="AP418" s="95">
        <v>88657</v>
      </c>
      <c r="AQ418" s="95">
        <v>89511</v>
      </c>
    </row>
    <row r="419" spans="1:43" ht="17.649999999999999" thickBot="1" x14ac:dyDescent="0.5">
      <c r="A419" s="42" t="s">
        <v>15</v>
      </c>
      <c r="C419" s="60" t="s">
        <v>72</v>
      </c>
      <c r="D419" t="s">
        <v>180</v>
      </c>
      <c r="E419" s="44">
        <v>374</v>
      </c>
      <c r="F419" s="44">
        <v>308</v>
      </c>
      <c r="G419" s="44">
        <v>317</v>
      </c>
      <c r="H419" s="44">
        <v>344</v>
      </c>
      <c r="I419" s="44">
        <v>380</v>
      </c>
      <c r="J419" s="44">
        <v>361</v>
      </c>
      <c r="K419" s="44">
        <v>265</v>
      </c>
      <c r="L419" s="44">
        <v>269</v>
      </c>
      <c r="M419" s="44">
        <v>307</v>
      </c>
      <c r="N419" s="44">
        <v>249</v>
      </c>
      <c r="O419" s="44">
        <v>328</v>
      </c>
      <c r="P419" s="44">
        <v>379</v>
      </c>
      <c r="Q419" s="44">
        <v>344</v>
      </c>
      <c r="R419" s="44">
        <v>397</v>
      </c>
      <c r="S419" s="44">
        <v>415</v>
      </c>
      <c r="T419" s="44">
        <v>359</v>
      </c>
      <c r="U419" s="44">
        <v>373</v>
      </c>
      <c r="V419" s="44">
        <v>357</v>
      </c>
      <c r="W419" s="44">
        <v>416</v>
      </c>
      <c r="X419" s="44">
        <v>508</v>
      </c>
      <c r="Y419" s="44">
        <v>494</v>
      </c>
      <c r="Z419" s="44">
        <v>544</v>
      </c>
      <c r="AA419" s="44">
        <v>623</v>
      </c>
      <c r="AB419" s="44">
        <v>583</v>
      </c>
      <c r="AC419" s="44">
        <v>721</v>
      </c>
      <c r="AD419" s="44">
        <v>663</v>
      </c>
      <c r="AE419" s="44">
        <v>689</v>
      </c>
      <c r="AF419" s="44">
        <v>818</v>
      </c>
      <c r="AG419" s="44">
        <v>761</v>
      </c>
      <c r="AH419" s="44">
        <v>752</v>
      </c>
      <c r="AI419" s="44">
        <v>710</v>
      </c>
      <c r="AJ419" s="44">
        <v>773</v>
      </c>
      <c r="AK419" s="44">
        <v>799</v>
      </c>
      <c r="AL419" s="44">
        <v>767</v>
      </c>
      <c r="AM419" s="44">
        <v>605</v>
      </c>
      <c r="AN419" s="44">
        <v>593</v>
      </c>
      <c r="AO419" s="44">
        <v>650</v>
      </c>
      <c r="AP419" s="44">
        <v>667</v>
      </c>
      <c r="AQ419" s="44">
        <v>729</v>
      </c>
    </row>
    <row r="420" spans="1:43" ht="17.649999999999999" thickBot="1" x14ac:dyDescent="0.5">
      <c r="A420" s="42" t="s">
        <v>15</v>
      </c>
      <c r="C420" s="60" t="s">
        <v>185</v>
      </c>
      <c r="D420" t="s">
        <v>180</v>
      </c>
      <c r="E420" s="43">
        <v>9260</v>
      </c>
      <c r="F420" s="43">
        <v>9142</v>
      </c>
      <c r="G420" s="43">
        <v>8965</v>
      </c>
      <c r="H420" s="43">
        <v>8949</v>
      </c>
      <c r="I420" s="43">
        <v>8910</v>
      </c>
      <c r="J420" s="43">
        <v>8803</v>
      </c>
      <c r="K420" s="43">
        <v>8603</v>
      </c>
      <c r="L420" s="43">
        <v>8665</v>
      </c>
      <c r="M420" s="43">
        <v>8287</v>
      </c>
      <c r="N420" s="43">
        <v>8199</v>
      </c>
      <c r="O420" s="43">
        <v>8150</v>
      </c>
      <c r="P420" s="43">
        <v>8345</v>
      </c>
      <c r="Q420" s="43">
        <v>8309</v>
      </c>
      <c r="R420" s="43">
        <v>8298</v>
      </c>
      <c r="S420" s="43">
        <v>8258</v>
      </c>
      <c r="T420" s="43">
        <v>8314</v>
      </c>
      <c r="U420" s="43">
        <v>8370</v>
      </c>
      <c r="V420" s="43">
        <v>8281</v>
      </c>
      <c r="W420" s="43">
        <v>8234</v>
      </c>
      <c r="X420" s="43">
        <v>8162</v>
      </c>
      <c r="Y420" s="43">
        <v>8235</v>
      </c>
      <c r="Z420" s="43">
        <v>8152</v>
      </c>
      <c r="AA420" s="43">
        <v>8093</v>
      </c>
      <c r="AB420" s="43">
        <v>8317</v>
      </c>
      <c r="AC420" s="43">
        <v>8350</v>
      </c>
      <c r="AD420" s="43">
        <v>8345</v>
      </c>
      <c r="AE420" s="43">
        <v>8209</v>
      </c>
      <c r="AF420" s="43">
        <v>8329</v>
      </c>
      <c r="AG420" s="43">
        <v>8452</v>
      </c>
      <c r="AH420" s="43">
        <v>8734</v>
      </c>
      <c r="AI420" s="43">
        <v>8509</v>
      </c>
      <c r="AJ420" s="43">
        <v>8202</v>
      </c>
      <c r="AK420" s="43">
        <v>8063</v>
      </c>
      <c r="AL420" s="43">
        <v>8091</v>
      </c>
      <c r="AM420" s="43">
        <v>8121</v>
      </c>
      <c r="AN420" s="43">
        <v>8267</v>
      </c>
      <c r="AO420" s="43">
        <v>8143</v>
      </c>
      <c r="AP420" s="43">
        <v>8100</v>
      </c>
      <c r="AQ420" s="43">
        <v>8132</v>
      </c>
    </row>
    <row r="421" spans="1:43" ht="17.649999999999999" thickBot="1" x14ac:dyDescent="0.5">
      <c r="A421" s="42" t="s">
        <v>15</v>
      </c>
      <c r="C421" s="60" t="s">
        <v>141</v>
      </c>
      <c r="D421" t="s">
        <v>180</v>
      </c>
      <c r="E421" s="43">
        <v>6983</v>
      </c>
      <c r="F421" s="43">
        <v>11552</v>
      </c>
      <c r="G421" s="43">
        <v>11892</v>
      </c>
      <c r="H421" s="43">
        <v>11562</v>
      </c>
      <c r="I421" s="43">
        <v>7079</v>
      </c>
      <c r="J421" s="43">
        <v>7444</v>
      </c>
      <c r="K421" s="43">
        <v>7641</v>
      </c>
      <c r="L421" s="43">
        <v>7371</v>
      </c>
      <c r="M421" s="43">
        <v>7352</v>
      </c>
      <c r="N421" s="43">
        <v>7587</v>
      </c>
      <c r="O421" s="43">
        <v>7947</v>
      </c>
      <c r="P421" s="43">
        <v>7835</v>
      </c>
      <c r="Q421" s="43">
        <v>7815</v>
      </c>
      <c r="R421" s="43">
        <v>8103</v>
      </c>
      <c r="S421" s="43">
        <v>8396</v>
      </c>
      <c r="T421" s="43">
        <v>8222</v>
      </c>
      <c r="U421" s="43">
        <v>8142</v>
      </c>
      <c r="V421" s="43">
        <v>8538</v>
      </c>
      <c r="W421" s="43">
        <v>8912</v>
      </c>
      <c r="X421" s="43">
        <v>8697</v>
      </c>
      <c r="Y421" s="43">
        <v>8527</v>
      </c>
      <c r="Z421" s="43">
        <v>8769</v>
      </c>
      <c r="AA421" s="43">
        <v>9055</v>
      </c>
      <c r="AB421" s="43">
        <v>8779</v>
      </c>
      <c r="AC421" s="43">
        <v>8432</v>
      </c>
      <c r="AD421" s="43">
        <v>8736</v>
      </c>
      <c r="AE421" s="43">
        <v>9163</v>
      </c>
      <c r="AF421" s="43">
        <v>8854</v>
      </c>
      <c r="AG421" s="43">
        <v>8700</v>
      </c>
      <c r="AH421" s="43">
        <v>9163</v>
      </c>
      <c r="AI421" s="43">
        <v>9744</v>
      </c>
      <c r="AJ421" s="43">
        <v>9469</v>
      </c>
      <c r="AK421" s="43">
        <v>9604</v>
      </c>
      <c r="AL421" s="43">
        <v>10077</v>
      </c>
      <c r="AM421" s="43">
        <v>10976</v>
      </c>
      <c r="AN421" s="43">
        <v>10968</v>
      </c>
      <c r="AO421" s="43">
        <v>10970</v>
      </c>
      <c r="AP421" s="43">
        <v>11477</v>
      </c>
      <c r="AQ421" s="43">
        <v>12181</v>
      </c>
    </row>
    <row r="422" spans="1:43" ht="17.649999999999999" thickBot="1" x14ac:dyDescent="0.5">
      <c r="A422" s="42" t="s">
        <v>15</v>
      </c>
      <c r="C422" s="60" t="s">
        <v>186</v>
      </c>
      <c r="D422" t="s">
        <v>180</v>
      </c>
      <c r="E422" s="43">
        <v>1835</v>
      </c>
      <c r="F422" s="43">
        <v>1847</v>
      </c>
      <c r="G422" s="43">
        <v>1891</v>
      </c>
      <c r="H422" s="43">
        <v>1904</v>
      </c>
      <c r="I422" s="43">
        <v>1849</v>
      </c>
      <c r="J422" s="43">
        <v>1899</v>
      </c>
      <c r="K422" s="43">
        <v>1954</v>
      </c>
      <c r="L422" s="43">
        <v>1975</v>
      </c>
      <c r="M422" s="43">
        <v>1923</v>
      </c>
      <c r="N422" s="43">
        <v>1987</v>
      </c>
      <c r="O422" s="43">
        <v>2051</v>
      </c>
      <c r="P422" s="43">
        <v>2077</v>
      </c>
      <c r="Q422" s="43">
        <v>2025</v>
      </c>
      <c r="R422" s="43">
        <v>2086</v>
      </c>
      <c r="S422" s="43">
        <v>2161</v>
      </c>
      <c r="T422" s="43">
        <v>2186</v>
      </c>
      <c r="U422" s="43">
        <v>2120</v>
      </c>
      <c r="V422" s="43">
        <v>2190</v>
      </c>
      <c r="W422" s="43">
        <v>2281</v>
      </c>
      <c r="X422" s="43">
        <v>2321</v>
      </c>
      <c r="Y422" s="43">
        <v>2273</v>
      </c>
      <c r="Z422" s="43">
        <v>2298</v>
      </c>
      <c r="AA422" s="43">
        <v>2367</v>
      </c>
      <c r="AB422" s="43">
        <v>2406</v>
      </c>
      <c r="AC422" s="43">
        <v>2358</v>
      </c>
      <c r="AD422" s="43">
        <v>2411</v>
      </c>
      <c r="AE422" s="43">
        <v>2501</v>
      </c>
      <c r="AF422" s="43">
        <v>2570</v>
      </c>
      <c r="AG422" s="43">
        <v>2542</v>
      </c>
      <c r="AH422" s="43">
        <v>2645</v>
      </c>
      <c r="AI422" s="43">
        <v>2776</v>
      </c>
      <c r="AJ422" s="43">
        <v>2858</v>
      </c>
      <c r="AK422" s="43">
        <v>2836</v>
      </c>
      <c r="AL422" s="43">
        <v>3005</v>
      </c>
      <c r="AM422" s="43">
        <v>3212</v>
      </c>
      <c r="AN422" s="43">
        <v>3330</v>
      </c>
      <c r="AO422" s="43">
        <v>3306</v>
      </c>
      <c r="AP422" s="43">
        <v>3380</v>
      </c>
      <c r="AQ422" s="43">
        <v>3508</v>
      </c>
    </row>
    <row r="423" spans="1:43" ht="17.649999999999999" thickBot="1" x14ac:dyDescent="0.5">
      <c r="A423" s="42" t="s">
        <v>15</v>
      </c>
      <c r="C423" s="60" t="s">
        <v>76</v>
      </c>
      <c r="D423" t="s">
        <v>180</v>
      </c>
      <c r="E423" s="44" t="s">
        <v>138</v>
      </c>
      <c r="F423" s="44" t="s">
        <v>138</v>
      </c>
      <c r="G423" s="44" t="s">
        <v>138</v>
      </c>
      <c r="H423" s="44" t="s">
        <v>138</v>
      </c>
      <c r="I423" s="44" t="s">
        <v>138</v>
      </c>
      <c r="J423" s="44" t="s">
        <v>138</v>
      </c>
      <c r="K423" s="44" t="s">
        <v>138</v>
      </c>
      <c r="L423" s="44" t="s">
        <v>138</v>
      </c>
      <c r="M423" s="44" t="s">
        <v>138</v>
      </c>
      <c r="N423" s="44" t="s">
        <v>138</v>
      </c>
      <c r="O423" s="44" t="s">
        <v>138</v>
      </c>
      <c r="P423" s="44" t="s">
        <v>138</v>
      </c>
      <c r="Q423" s="44" t="s">
        <v>138</v>
      </c>
      <c r="R423" s="44" t="s">
        <v>138</v>
      </c>
      <c r="S423" s="44" t="s">
        <v>138</v>
      </c>
      <c r="T423" s="44" t="s">
        <v>138</v>
      </c>
      <c r="U423" s="44" t="s">
        <v>138</v>
      </c>
      <c r="V423" s="44">
        <v>320</v>
      </c>
      <c r="W423" s="44" t="s">
        <v>138</v>
      </c>
      <c r="X423" s="44" t="s">
        <v>138</v>
      </c>
      <c r="Y423" s="44" t="s">
        <v>138</v>
      </c>
      <c r="Z423" s="44" t="s">
        <v>138</v>
      </c>
      <c r="AA423" s="44" t="s">
        <v>138</v>
      </c>
      <c r="AB423" s="44" t="s">
        <v>138</v>
      </c>
      <c r="AC423" s="44" t="s">
        <v>138</v>
      </c>
      <c r="AD423" s="44" t="s">
        <v>138</v>
      </c>
      <c r="AE423" s="44" t="s">
        <v>138</v>
      </c>
      <c r="AF423" s="44" t="s">
        <v>138</v>
      </c>
      <c r="AG423" s="44" t="s">
        <v>138</v>
      </c>
      <c r="AH423" s="44" t="s">
        <v>138</v>
      </c>
      <c r="AI423" s="44" t="s">
        <v>138</v>
      </c>
      <c r="AJ423" s="44" t="s">
        <v>138</v>
      </c>
      <c r="AK423" s="44" t="s">
        <v>138</v>
      </c>
      <c r="AL423" s="44" t="s">
        <v>138</v>
      </c>
      <c r="AM423" s="44" t="s">
        <v>138</v>
      </c>
      <c r="AN423" s="44" t="s">
        <v>138</v>
      </c>
      <c r="AO423" s="44" t="s">
        <v>138</v>
      </c>
      <c r="AP423" s="44" t="s">
        <v>138</v>
      </c>
      <c r="AQ423" s="44" t="s">
        <v>138</v>
      </c>
    </row>
    <row r="424" spans="1:43" ht="17.649999999999999" thickBot="1" x14ac:dyDescent="0.5">
      <c r="A424" s="42" t="s">
        <v>15</v>
      </c>
      <c r="C424" s="60" t="s">
        <v>143</v>
      </c>
      <c r="D424" t="s">
        <v>180</v>
      </c>
      <c r="E424" s="43">
        <v>3611</v>
      </c>
      <c r="F424" s="43">
        <v>3590</v>
      </c>
      <c r="G424" s="43">
        <v>3594</v>
      </c>
      <c r="H424" s="43">
        <v>3579</v>
      </c>
      <c r="I424" s="43">
        <v>3573</v>
      </c>
      <c r="J424" s="43">
        <v>3588</v>
      </c>
      <c r="K424" s="43">
        <v>3588</v>
      </c>
      <c r="L424" s="43">
        <v>3585</v>
      </c>
      <c r="M424" s="43">
        <v>3580</v>
      </c>
      <c r="N424" s="43">
        <v>3584</v>
      </c>
      <c r="O424" s="43">
        <v>3589</v>
      </c>
      <c r="P424" s="43">
        <v>3946</v>
      </c>
      <c r="Q424" s="43">
        <v>3951</v>
      </c>
      <c r="R424" s="43">
        <v>3959</v>
      </c>
      <c r="S424" s="43">
        <v>3931</v>
      </c>
      <c r="T424" s="43">
        <v>3958</v>
      </c>
      <c r="U424" s="43">
        <v>3937</v>
      </c>
      <c r="V424" s="43">
        <v>3949</v>
      </c>
      <c r="W424" s="43">
        <v>3943</v>
      </c>
      <c r="X424" s="43">
        <v>3929</v>
      </c>
      <c r="Y424" s="43">
        <v>3961</v>
      </c>
      <c r="Z424" s="43">
        <v>3915</v>
      </c>
      <c r="AA424" s="43">
        <v>3925</v>
      </c>
      <c r="AB424" s="43">
        <v>3945</v>
      </c>
      <c r="AC424" s="43">
        <v>3976</v>
      </c>
      <c r="AD424" s="43">
        <v>4017</v>
      </c>
      <c r="AE424" s="43">
        <v>4020</v>
      </c>
      <c r="AF424" s="43">
        <v>4005</v>
      </c>
      <c r="AG424" s="43">
        <v>4008</v>
      </c>
      <c r="AH424" s="43">
        <v>4001</v>
      </c>
      <c r="AI424" s="43">
        <v>3967</v>
      </c>
      <c r="AJ424" s="43">
        <v>3922</v>
      </c>
      <c r="AK424" s="43">
        <v>3952</v>
      </c>
      <c r="AL424" s="43">
        <v>3959</v>
      </c>
      <c r="AM424" s="43">
        <v>3975</v>
      </c>
      <c r="AN424" s="43">
        <v>3955</v>
      </c>
      <c r="AO424" s="43">
        <v>3976</v>
      </c>
      <c r="AP424" s="43">
        <v>4251</v>
      </c>
      <c r="AQ424" s="43">
        <v>4250</v>
      </c>
    </row>
    <row r="425" spans="1:43" ht="17.649999999999999" thickBot="1" x14ac:dyDescent="0.5">
      <c r="A425" s="42" t="s">
        <v>15</v>
      </c>
      <c r="C425" s="60" t="s">
        <v>144</v>
      </c>
      <c r="D425" t="s">
        <v>180</v>
      </c>
      <c r="E425" s="44">
        <v>304</v>
      </c>
      <c r="F425" s="44">
        <v>292</v>
      </c>
      <c r="G425" s="44">
        <v>284</v>
      </c>
      <c r="H425" s="44">
        <v>280</v>
      </c>
      <c r="I425" s="44">
        <v>279</v>
      </c>
      <c r="J425" s="44">
        <v>275</v>
      </c>
      <c r="K425" s="44">
        <v>274</v>
      </c>
      <c r="L425" s="44">
        <v>271</v>
      </c>
      <c r="M425" s="44">
        <v>268</v>
      </c>
      <c r="N425" s="44">
        <v>266</v>
      </c>
      <c r="O425" s="44">
        <v>264</v>
      </c>
      <c r="P425" s="44">
        <v>345</v>
      </c>
      <c r="Q425" s="44">
        <v>342</v>
      </c>
      <c r="R425" s="44">
        <v>341</v>
      </c>
      <c r="S425" s="44">
        <v>356</v>
      </c>
      <c r="T425" s="44">
        <v>351</v>
      </c>
      <c r="U425" s="44">
        <v>345</v>
      </c>
      <c r="V425" s="44">
        <v>341</v>
      </c>
      <c r="W425" s="44">
        <v>335</v>
      </c>
      <c r="X425" s="44">
        <v>329</v>
      </c>
      <c r="Y425" s="44">
        <v>330</v>
      </c>
      <c r="Z425" s="44">
        <v>322</v>
      </c>
      <c r="AA425" s="44">
        <v>319</v>
      </c>
      <c r="AB425" s="44">
        <v>318</v>
      </c>
      <c r="AC425" s="44">
        <v>317</v>
      </c>
      <c r="AD425" s="44">
        <v>318</v>
      </c>
      <c r="AE425" s="44">
        <v>314</v>
      </c>
      <c r="AF425" s="44">
        <v>309</v>
      </c>
      <c r="AG425" s="44">
        <v>306</v>
      </c>
      <c r="AH425" s="44">
        <v>301</v>
      </c>
      <c r="AI425" s="44">
        <v>294</v>
      </c>
      <c r="AJ425" s="44">
        <v>287</v>
      </c>
      <c r="AK425" s="44">
        <v>287</v>
      </c>
      <c r="AL425" s="44">
        <v>285</v>
      </c>
      <c r="AM425" s="44">
        <v>283</v>
      </c>
      <c r="AN425" s="44">
        <v>278</v>
      </c>
      <c r="AO425" s="44">
        <v>277</v>
      </c>
      <c r="AP425" s="44">
        <v>376</v>
      </c>
      <c r="AQ425" s="44">
        <v>371</v>
      </c>
    </row>
    <row r="426" spans="1:43" ht="17.649999999999999" thickBot="1" x14ac:dyDescent="0.5">
      <c r="A426" s="42" t="s">
        <v>15</v>
      </c>
      <c r="C426" s="60" t="s">
        <v>85</v>
      </c>
      <c r="D426" t="s">
        <v>180</v>
      </c>
      <c r="E426" s="43">
        <v>4362</v>
      </c>
      <c r="F426" s="44" t="s">
        <v>138</v>
      </c>
      <c r="G426" s="44" t="s">
        <v>138</v>
      </c>
      <c r="H426" s="44" t="s">
        <v>138</v>
      </c>
      <c r="I426" s="43">
        <v>4374</v>
      </c>
      <c r="J426" s="43">
        <v>4419</v>
      </c>
      <c r="K426" s="43">
        <v>4541</v>
      </c>
      <c r="L426" s="43">
        <v>4580</v>
      </c>
      <c r="M426" s="43">
        <v>4609</v>
      </c>
      <c r="N426" s="43">
        <v>4668</v>
      </c>
      <c r="O426" s="43">
        <v>4700</v>
      </c>
      <c r="P426" s="43">
        <v>4757</v>
      </c>
      <c r="Q426" s="43">
        <v>4775</v>
      </c>
      <c r="R426" s="43">
        <v>4835</v>
      </c>
      <c r="S426" s="43">
        <v>4830</v>
      </c>
      <c r="T426" s="43">
        <v>4887</v>
      </c>
      <c r="U426" s="43">
        <v>4785</v>
      </c>
      <c r="V426" s="43">
        <v>4811</v>
      </c>
      <c r="W426" s="43">
        <v>4776</v>
      </c>
      <c r="X426" s="43">
        <v>4802</v>
      </c>
      <c r="Y426" s="43">
        <v>4599</v>
      </c>
      <c r="Z426" s="43">
        <v>4634</v>
      </c>
      <c r="AA426" s="43">
        <v>4314</v>
      </c>
      <c r="AB426" s="43">
        <v>4347</v>
      </c>
      <c r="AC426" s="43">
        <v>4242</v>
      </c>
      <c r="AD426" s="43">
        <v>4271</v>
      </c>
      <c r="AE426" s="43">
        <v>4016</v>
      </c>
      <c r="AF426" s="43">
        <v>4024</v>
      </c>
      <c r="AG426" s="43">
        <v>3890</v>
      </c>
      <c r="AH426" s="43">
        <v>3901</v>
      </c>
      <c r="AI426" s="43">
        <v>3735</v>
      </c>
      <c r="AJ426" s="43">
        <v>3749</v>
      </c>
      <c r="AK426" s="43">
        <v>3579</v>
      </c>
      <c r="AL426" s="43">
        <v>3598</v>
      </c>
      <c r="AM426" s="43">
        <v>3449</v>
      </c>
      <c r="AN426" s="43">
        <v>3467</v>
      </c>
      <c r="AO426" s="43">
        <v>3249</v>
      </c>
      <c r="AP426" s="43">
        <v>3266</v>
      </c>
      <c r="AQ426" s="43">
        <v>3274</v>
      </c>
    </row>
    <row r="427" spans="1:43" ht="17.649999999999999" thickBot="1" x14ac:dyDescent="0.5">
      <c r="A427" s="42" t="s">
        <v>15</v>
      </c>
      <c r="C427" s="60" t="s">
        <v>176</v>
      </c>
      <c r="D427" t="s">
        <v>180</v>
      </c>
      <c r="E427" s="44">
        <v>33</v>
      </c>
      <c r="F427" s="44" t="s">
        <v>138</v>
      </c>
      <c r="G427" s="44">
        <v>216</v>
      </c>
      <c r="H427" s="44">
        <v>241</v>
      </c>
      <c r="I427" s="44">
        <v>296</v>
      </c>
      <c r="J427" s="44" t="s">
        <v>138</v>
      </c>
      <c r="K427" s="44" t="s">
        <v>138</v>
      </c>
      <c r="L427" s="44" t="s">
        <v>138</v>
      </c>
      <c r="M427" s="44">
        <v>465</v>
      </c>
      <c r="N427" s="44">
        <v>261</v>
      </c>
      <c r="O427" s="44">
        <v>201</v>
      </c>
      <c r="P427" s="44">
        <v>243</v>
      </c>
      <c r="Q427" s="44">
        <v>70</v>
      </c>
      <c r="R427" s="44">
        <v>368</v>
      </c>
      <c r="S427" s="44">
        <v>463</v>
      </c>
      <c r="T427" s="44">
        <v>521</v>
      </c>
      <c r="U427" s="44">
        <v>445</v>
      </c>
      <c r="V427" s="44">
        <v>115</v>
      </c>
      <c r="W427" s="44" t="s">
        <v>138</v>
      </c>
      <c r="X427" s="44" t="s">
        <v>138</v>
      </c>
      <c r="Y427" s="44" t="s">
        <v>138</v>
      </c>
      <c r="Z427" s="44">
        <v>9</v>
      </c>
      <c r="AA427" s="44" t="s">
        <v>138</v>
      </c>
      <c r="AB427" s="44" t="s">
        <v>138</v>
      </c>
      <c r="AC427" s="44" t="s">
        <v>138</v>
      </c>
      <c r="AD427" s="44" t="s">
        <v>138</v>
      </c>
      <c r="AE427" s="44" t="s">
        <v>138</v>
      </c>
      <c r="AF427" s="44" t="s">
        <v>138</v>
      </c>
      <c r="AG427" s="44" t="s">
        <v>138</v>
      </c>
      <c r="AH427" s="44">
        <v>662</v>
      </c>
      <c r="AI427" s="43">
        <v>1374</v>
      </c>
      <c r="AJ427" s="43">
        <v>2175</v>
      </c>
      <c r="AK427" s="43">
        <v>1877</v>
      </c>
      <c r="AL427" s="43">
        <v>1568</v>
      </c>
      <c r="AM427" s="43">
        <v>1846</v>
      </c>
      <c r="AN427" s="43">
        <v>2393</v>
      </c>
      <c r="AO427" s="43">
        <v>1504</v>
      </c>
      <c r="AP427" s="43">
        <v>1639</v>
      </c>
      <c r="AQ427" s="43">
        <v>1788</v>
      </c>
    </row>
    <row r="428" spans="1:43" ht="17.649999999999999" thickBot="1" x14ac:dyDescent="0.5">
      <c r="A428" s="42" t="s">
        <v>15</v>
      </c>
      <c r="C428" s="60" t="s">
        <v>88</v>
      </c>
      <c r="D428" t="s">
        <v>180</v>
      </c>
      <c r="E428" s="43">
        <v>3079</v>
      </c>
      <c r="F428" s="43">
        <v>3341</v>
      </c>
      <c r="G428" s="43">
        <v>3275</v>
      </c>
      <c r="H428" s="43">
        <v>3192</v>
      </c>
      <c r="I428" s="43">
        <v>2997</v>
      </c>
      <c r="J428" s="43">
        <v>3213</v>
      </c>
      <c r="K428" s="43">
        <v>3110</v>
      </c>
      <c r="L428" s="43">
        <v>3107</v>
      </c>
      <c r="M428" s="43">
        <v>2970</v>
      </c>
      <c r="N428" s="43">
        <v>3188</v>
      </c>
      <c r="O428" s="43">
        <v>3108</v>
      </c>
      <c r="P428" s="43">
        <v>3292</v>
      </c>
      <c r="Q428" s="43">
        <v>3352</v>
      </c>
      <c r="R428" s="43">
        <v>3565</v>
      </c>
      <c r="S428" s="43">
        <v>3552</v>
      </c>
      <c r="T428" s="43">
        <v>3739</v>
      </c>
      <c r="U428" s="43">
        <v>3440</v>
      </c>
      <c r="V428" s="43">
        <v>3827</v>
      </c>
      <c r="W428" s="43">
        <v>4179</v>
      </c>
      <c r="X428" s="43">
        <v>4073</v>
      </c>
      <c r="Y428" s="43">
        <v>3822</v>
      </c>
      <c r="Z428" s="43">
        <v>4143</v>
      </c>
      <c r="AA428" s="43">
        <v>4040</v>
      </c>
      <c r="AB428" s="43">
        <v>4128</v>
      </c>
      <c r="AC428" s="43">
        <v>3947</v>
      </c>
      <c r="AD428" s="43">
        <v>4384</v>
      </c>
      <c r="AE428" s="43">
        <v>4302</v>
      </c>
      <c r="AF428" s="43">
        <v>4291</v>
      </c>
      <c r="AG428" s="43">
        <v>4433</v>
      </c>
      <c r="AH428" s="43">
        <v>4769</v>
      </c>
      <c r="AI428" s="43">
        <v>5019</v>
      </c>
      <c r="AJ428" s="43">
        <v>4769</v>
      </c>
      <c r="AK428" s="43">
        <v>4267</v>
      </c>
      <c r="AL428" s="43">
        <v>4967</v>
      </c>
      <c r="AM428" s="43">
        <v>5133</v>
      </c>
      <c r="AN428" s="43">
        <v>5177</v>
      </c>
      <c r="AO428" s="43">
        <v>5094</v>
      </c>
      <c r="AP428" s="43">
        <v>5597</v>
      </c>
      <c r="AQ428" s="43">
        <v>5571</v>
      </c>
    </row>
    <row r="429" spans="1:43" ht="18" thickBot="1" x14ac:dyDescent="0.5">
      <c r="A429" s="42" t="s">
        <v>15</v>
      </c>
      <c r="C429" s="66" t="s">
        <v>77</v>
      </c>
      <c r="D429" t="s">
        <v>180</v>
      </c>
      <c r="E429" s="67">
        <v>103078</v>
      </c>
      <c r="F429" s="67">
        <v>102691</v>
      </c>
      <c r="G429" s="67">
        <v>101664</v>
      </c>
      <c r="H429" s="67">
        <v>102110</v>
      </c>
      <c r="I429" s="67">
        <v>100184</v>
      </c>
      <c r="J429" s="67">
        <v>101680</v>
      </c>
      <c r="K429" s="67">
        <v>102446</v>
      </c>
      <c r="L429" s="67">
        <v>102787</v>
      </c>
      <c r="M429" s="67">
        <v>100245</v>
      </c>
      <c r="N429" s="67">
        <v>101246</v>
      </c>
      <c r="O429" s="67">
        <v>102669</v>
      </c>
      <c r="P429" s="67">
        <v>104311</v>
      </c>
      <c r="Q429" s="67">
        <v>103483</v>
      </c>
      <c r="R429" s="67">
        <v>103676</v>
      </c>
      <c r="S429" s="67">
        <v>103523</v>
      </c>
      <c r="T429" s="67">
        <v>104390</v>
      </c>
      <c r="U429" s="67">
        <v>104233</v>
      </c>
      <c r="V429" s="67">
        <v>107246</v>
      </c>
      <c r="W429" s="67">
        <v>108572</v>
      </c>
      <c r="X429" s="67">
        <v>110241</v>
      </c>
      <c r="Y429" s="67">
        <v>110122</v>
      </c>
      <c r="Z429" s="67">
        <v>109436</v>
      </c>
      <c r="AA429" s="67">
        <v>113337</v>
      </c>
      <c r="AB429" s="67">
        <v>116384</v>
      </c>
      <c r="AC429" s="67">
        <v>116764</v>
      </c>
      <c r="AD429" s="67">
        <v>117032</v>
      </c>
      <c r="AE429" s="67">
        <v>119759</v>
      </c>
      <c r="AF429" s="67">
        <v>120706</v>
      </c>
      <c r="AG429" s="67">
        <v>120466</v>
      </c>
      <c r="AH429" s="67">
        <v>118592</v>
      </c>
      <c r="AI429" s="67">
        <v>116587</v>
      </c>
      <c r="AJ429" s="67">
        <v>114317</v>
      </c>
      <c r="AK429" s="67">
        <v>115717</v>
      </c>
      <c r="AL429" s="67">
        <v>118352</v>
      </c>
      <c r="AM429" s="67">
        <v>120573</v>
      </c>
      <c r="AN429" s="67">
        <v>121384</v>
      </c>
      <c r="AO429" s="67">
        <v>125978</v>
      </c>
      <c r="AP429" s="67">
        <v>127410</v>
      </c>
      <c r="AQ429" s="67">
        <v>129315</v>
      </c>
    </row>
    <row r="430" spans="1:43" ht="18" thickTop="1" thickBot="1" x14ac:dyDescent="0.5">
      <c r="A430" s="42" t="s">
        <v>15</v>
      </c>
      <c r="C430" s="60" t="s">
        <v>187</v>
      </c>
      <c r="D430" t="s">
        <v>180</v>
      </c>
      <c r="E430" s="44">
        <v>299</v>
      </c>
      <c r="F430" s="44" t="s">
        <v>138</v>
      </c>
      <c r="G430" s="44" t="s">
        <v>138</v>
      </c>
      <c r="H430" s="44" t="s">
        <v>138</v>
      </c>
      <c r="I430" s="44">
        <v>298</v>
      </c>
      <c r="J430" s="44" t="s">
        <v>138</v>
      </c>
      <c r="K430" s="44" t="s">
        <v>138</v>
      </c>
      <c r="L430" s="44" t="s">
        <v>138</v>
      </c>
      <c r="M430" s="44">
        <v>304</v>
      </c>
      <c r="N430" s="44" t="s">
        <v>138</v>
      </c>
      <c r="O430" s="44" t="s">
        <v>138</v>
      </c>
      <c r="P430" s="44" t="s">
        <v>138</v>
      </c>
      <c r="Q430" s="44">
        <v>298</v>
      </c>
      <c r="R430" s="44" t="s">
        <v>138</v>
      </c>
      <c r="S430" s="44" t="s">
        <v>138</v>
      </c>
      <c r="T430" s="44" t="s">
        <v>138</v>
      </c>
      <c r="U430" s="44">
        <v>289</v>
      </c>
      <c r="V430" s="44" t="s">
        <v>138</v>
      </c>
      <c r="W430" s="44" t="s">
        <v>138</v>
      </c>
      <c r="X430" s="44" t="s">
        <v>138</v>
      </c>
      <c r="Y430" s="44">
        <v>255</v>
      </c>
      <c r="Z430" s="44" t="s">
        <v>138</v>
      </c>
      <c r="AA430" s="44" t="s">
        <v>138</v>
      </c>
      <c r="AB430" s="44" t="s">
        <v>138</v>
      </c>
      <c r="AC430" s="44">
        <v>247</v>
      </c>
      <c r="AD430" s="44" t="s">
        <v>138</v>
      </c>
      <c r="AE430" s="44" t="s">
        <v>138</v>
      </c>
      <c r="AF430" s="44" t="s">
        <v>138</v>
      </c>
      <c r="AG430" s="44">
        <v>245</v>
      </c>
      <c r="AH430" s="44" t="s">
        <v>138</v>
      </c>
      <c r="AI430" s="44" t="s">
        <v>138</v>
      </c>
      <c r="AJ430" s="44" t="s">
        <v>138</v>
      </c>
      <c r="AK430" s="44">
        <v>246</v>
      </c>
      <c r="AL430" s="44" t="s">
        <v>138</v>
      </c>
      <c r="AM430" s="44" t="s">
        <v>138</v>
      </c>
      <c r="AN430" s="44" t="s">
        <v>138</v>
      </c>
      <c r="AO430" s="44">
        <v>260</v>
      </c>
      <c r="AP430" s="44" t="s">
        <v>138</v>
      </c>
      <c r="AQ430" s="44" t="s">
        <v>138</v>
      </c>
    </row>
    <row r="431" spans="1:43" ht="17.649999999999999" thickBot="1" x14ac:dyDescent="0.5">
      <c r="A431" s="42" t="s">
        <v>15</v>
      </c>
      <c r="C431" s="60" t="s">
        <v>188</v>
      </c>
      <c r="D431" t="s">
        <v>180</v>
      </c>
      <c r="E431" s="43">
        <v>49850</v>
      </c>
      <c r="F431" s="43">
        <v>53390</v>
      </c>
      <c r="G431" s="43">
        <v>53306</v>
      </c>
      <c r="H431" s="43">
        <v>52986</v>
      </c>
      <c r="I431" s="43">
        <v>48295</v>
      </c>
      <c r="J431" s="43">
        <v>48640</v>
      </c>
      <c r="K431" s="43">
        <v>47953</v>
      </c>
      <c r="L431" s="43">
        <v>48168</v>
      </c>
      <c r="M431" s="43">
        <v>47949</v>
      </c>
      <c r="N431" s="43">
        <v>48320</v>
      </c>
      <c r="O431" s="43">
        <v>48574</v>
      </c>
      <c r="P431" s="43">
        <v>49750</v>
      </c>
      <c r="Q431" s="43">
        <v>49650</v>
      </c>
      <c r="R431" s="43">
        <v>49810</v>
      </c>
      <c r="S431" s="43">
        <v>49961</v>
      </c>
      <c r="T431" s="43">
        <v>50430</v>
      </c>
      <c r="U431" s="43">
        <v>50668</v>
      </c>
      <c r="V431" s="43">
        <v>50718</v>
      </c>
      <c r="W431" s="43">
        <v>51073</v>
      </c>
      <c r="X431" s="43">
        <v>51612</v>
      </c>
      <c r="Y431" s="43">
        <v>51849</v>
      </c>
      <c r="Z431" s="43">
        <v>51957</v>
      </c>
      <c r="AA431" s="43">
        <v>53109</v>
      </c>
      <c r="AB431" s="43">
        <v>54418</v>
      </c>
      <c r="AC431" s="43">
        <v>54521</v>
      </c>
      <c r="AD431" s="43">
        <v>55340</v>
      </c>
      <c r="AE431" s="43">
        <v>55906</v>
      </c>
      <c r="AF431" s="43">
        <v>56805</v>
      </c>
      <c r="AG431" s="43">
        <v>56907</v>
      </c>
      <c r="AH431" s="43">
        <v>57572</v>
      </c>
      <c r="AI431" s="43">
        <v>57983</v>
      </c>
      <c r="AJ431" s="43">
        <v>58138</v>
      </c>
      <c r="AK431" s="43">
        <v>58649</v>
      </c>
      <c r="AL431" s="43">
        <v>59064</v>
      </c>
      <c r="AM431" s="43">
        <v>60571</v>
      </c>
      <c r="AN431" s="43">
        <v>61709</v>
      </c>
      <c r="AO431" s="43">
        <v>61627</v>
      </c>
      <c r="AP431" s="43">
        <v>62487</v>
      </c>
      <c r="AQ431" s="43">
        <v>63857</v>
      </c>
    </row>
    <row r="432" spans="1:43" ht="17.649999999999999" thickBot="1" x14ac:dyDescent="0.5">
      <c r="A432" s="42" t="s">
        <v>15</v>
      </c>
      <c r="C432" s="60" t="s">
        <v>189</v>
      </c>
      <c r="D432" t="s">
        <v>180</v>
      </c>
      <c r="E432" s="43">
        <v>11839</v>
      </c>
      <c r="F432" s="43">
        <v>11954</v>
      </c>
      <c r="G432" s="43">
        <v>12153</v>
      </c>
      <c r="H432" s="43">
        <v>12284</v>
      </c>
      <c r="I432" s="43">
        <v>11971</v>
      </c>
      <c r="J432" s="43">
        <v>12331</v>
      </c>
      <c r="K432" s="43">
        <v>12520</v>
      </c>
      <c r="L432" s="43">
        <v>12706</v>
      </c>
      <c r="M432" s="43">
        <v>12329</v>
      </c>
      <c r="N432" s="43">
        <v>12814</v>
      </c>
      <c r="O432" s="43">
        <v>13052</v>
      </c>
      <c r="P432" s="43">
        <v>13247</v>
      </c>
      <c r="Q432" s="43">
        <v>12915</v>
      </c>
      <c r="R432" s="43">
        <v>13424</v>
      </c>
      <c r="S432" s="43">
        <v>13755</v>
      </c>
      <c r="T432" s="43">
        <v>13979</v>
      </c>
      <c r="U432" s="43">
        <v>13555</v>
      </c>
      <c r="V432" s="43">
        <v>14122</v>
      </c>
      <c r="W432" s="43">
        <v>14538</v>
      </c>
      <c r="X432" s="43">
        <v>14912</v>
      </c>
      <c r="Y432" s="43">
        <v>14604</v>
      </c>
      <c r="Z432" s="43">
        <v>14941</v>
      </c>
      <c r="AA432" s="43">
        <v>15198</v>
      </c>
      <c r="AB432" s="43">
        <v>15542</v>
      </c>
      <c r="AC432" s="43">
        <v>15222</v>
      </c>
      <c r="AD432" s="43">
        <v>15742</v>
      </c>
      <c r="AE432" s="43">
        <v>16210</v>
      </c>
      <c r="AF432" s="43">
        <v>16677</v>
      </c>
      <c r="AG432" s="43">
        <v>16469</v>
      </c>
      <c r="AH432" s="43">
        <v>17193</v>
      </c>
      <c r="AI432" s="43">
        <v>17811</v>
      </c>
      <c r="AJ432" s="43">
        <v>18364</v>
      </c>
      <c r="AK432" s="43">
        <v>18240</v>
      </c>
      <c r="AL432" s="43">
        <v>19143</v>
      </c>
      <c r="AM432" s="43">
        <v>20214</v>
      </c>
      <c r="AN432" s="43">
        <v>21058</v>
      </c>
      <c r="AO432" s="43">
        <v>20872</v>
      </c>
      <c r="AP432" s="43">
        <v>21307</v>
      </c>
      <c r="AQ432" s="43">
        <v>22090</v>
      </c>
    </row>
    <row r="433" spans="1:43" ht="17.649999999999999" thickBot="1" x14ac:dyDescent="0.5">
      <c r="A433" s="42" t="s">
        <v>15</v>
      </c>
      <c r="C433" s="60" t="s">
        <v>200</v>
      </c>
      <c r="D433" t="s">
        <v>180</v>
      </c>
      <c r="E433" s="44">
        <v>336</v>
      </c>
      <c r="F433" s="44">
        <v>485</v>
      </c>
      <c r="G433" s="44">
        <v>428</v>
      </c>
      <c r="H433" s="44">
        <v>439</v>
      </c>
      <c r="I433" s="44">
        <v>296</v>
      </c>
      <c r="J433" s="44">
        <v>438</v>
      </c>
      <c r="K433" s="44">
        <v>401</v>
      </c>
      <c r="L433" s="44">
        <v>431</v>
      </c>
      <c r="M433" s="44">
        <v>273</v>
      </c>
      <c r="N433" s="44">
        <v>429</v>
      </c>
      <c r="O433" s="44">
        <v>364</v>
      </c>
      <c r="P433" s="44">
        <v>423</v>
      </c>
      <c r="Q433" s="44">
        <v>274</v>
      </c>
      <c r="R433" s="44">
        <v>498</v>
      </c>
      <c r="S433" s="44">
        <v>396</v>
      </c>
      <c r="T433" s="44">
        <v>418</v>
      </c>
      <c r="U433" s="44">
        <v>289</v>
      </c>
      <c r="V433" s="44">
        <v>635</v>
      </c>
      <c r="W433" s="44">
        <v>591</v>
      </c>
      <c r="X433" s="44">
        <v>573</v>
      </c>
      <c r="Y433" s="44">
        <v>363</v>
      </c>
      <c r="Z433" s="44">
        <v>634</v>
      </c>
      <c r="AA433" s="44">
        <v>567</v>
      </c>
      <c r="AB433" s="44">
        <v>555</v>
      </c>
      <c r="AC433" s="44">
        <v>356</v>
      </c>
      <c r="AD433" s="44">
        <v>702</v>
      </c>
      <c r="AE433" s="44">
        <v>638</v>
      </c>
      <c r="AF433" s="44">
        <v>621</v>
      </c>
      <c r="AG433" s="44">
        <v>384</v>
      </c>
      <c r="AH433" s="44">
        <v>694</v>
      </c>
      <c r="AI433" s="44">
        <v>620</v>
      </c>
      <c r="AJ433" s="44">
        <v>629</v>
      </c>
      <c r="AK433" s="44">
        <v>419</v>
      </c>
      <c r="AL433" s="44">
        <v>761</v>
      </c>
      <c r="AM433" s="44">
        <v>726</v>
      </c>
      <c r="AN433" s="44">
        <v>807</v>
      </c>
      <c r="AO433" s="44">
        <v>518</v>
      </c>
      <c r="AP433" s="44">
        <v>887</v>
      </c>
      <c r="AQ433" s="44">
        <v>869</v>
      </c>
    </row>
    <row r="434" spans="1:43" ht="17.649999999999999" thickBot="1" x14ac:dyDescent="0.5">
      <c r="A434" s="42" t="s">
        <v>15</v>
      </c>
      <c r="C434" s="60" t="s">
        <v>148</v>
      </c>
      <c r="D434" t="s">
        <v>180</v>
      </c>
      <c r="E434" s="44" t="s">
        <v>138</v>
      </c>
      <c r="F434" s="44" t="s">
        <v>138</v>
      </c>
      <c r="G434" s="44" t="s">
        <v>138</v>
      </c>
      <c r="H434" s="44" t="s">
        <v>138</v>
      </c>
      <c r="I434" s="44" t="s">
        <v>138</v>
      </c>
      <c r="J434" s="44" t="s">
        <v>138</v>
      </c>
      <c r="K434" s="44" t="s">
        <v>138</v>
      </c>
      <c r="L434" s="44" t="s">
        <v>138</v>
      </c>
      <c r="M434" s="44" t="s">
        <v>138</v>
      </c>
      <c r="N434" s="44" t="s">
        <v>138</v>
      </c>
      <c r="O434" s="44" t="s">
        <v>138</v>
      </c>
      <c r="P434" s="44" t="s">
        <v>138</v>
      </c>
      <c r="Q434" s="44" t="s">
        <v>138</v>
      </c>
      <c r="R434" s="44" t="s">
        <v>138</v>
      </c>
      <c r="S434" s="44" t="s">
        <v>138</v>
      </c>
      <c r="T434" s="44" t="s">
        <v>138</v>
      </c>
      <c r="U434" s="44" t="s">
        <v>138</v>
      </c>
      <c r="V434" s="44">
        <v>73</v>
      </c>
      <c r="W434" s="44">
        <v>51</v>
      </c>
      <c r="X434" s="44">
        <v>26</v>
      </c>
      <c r="Y434" s="44" t="s">
        <v>138</v>
      </c>
      <c r="Z434" s="44">
        <v>81</v>
      </c>
      <c r="AA434" s="44">
        <v>53</v>
      </c>
      <c r="AB434" s="44">
        <v>27</v>
      </c>
      <c r="AC434" s="44" t="s">
        <v>138</v>
      </c>
      <c r="AD434" s="44" t="s">
        <v>138</v>
      </c>
      <c r="AE434" s="44" t="s">
        <v>138</v>
      </c>
      <c r="AF434" s="44" t="s">
        <v>138</v>
      </c>
      <c r="AG434" s="44" t="s">
        <v>138</v>
      </c>
      <c r="AH434" s="44" t="s">
        <v>138</v>
      </c>
      <c r="AI434" s="44" t="s">
        <v>138</v>
      </c>
      <c r="AJ434" s="44" t="s">
        <v>138</v>
      </c>
      <c r="AK434" s="44" t="s">
        <v>138</v>
      </c>
      <c r="AL434" s="44" t="s">
        <v>138</v>
      </c>
      <c r="AM434" s="44" t="s">
        <v>138</v>
      </c>
      <c r="AN434" s="44" t="s">
        <v>138</v>
      </c>
      <c r="AO434" s="44">
        <v>81</v>
      </c>
      <c r="AP434" s="44" t="s">
        <v>138</v>
      </c>
      <c r="AQ434" s="44" t="s">
        <v>138</v>
      </c>
    </row>
    <row r="435" spans="1:43" ht="17.649999999999999" thickBot="1" x14ac:dyDescent="0.5">
      <c r="A435" s="42" t="s">
        <v>15</v>
      </c>
      <c r="C435" s="60" t="s">
        <v>146</v>
      </c>
      <c r="D435" t="s">
        <v>180</v>
      </c>
      <c r="E435" s="44">
        <v>100</v>
      </c>
      <c r="F435" s="44" t="s">
        <v>138</v>
      </c>
      <c r="G435" s="44">
        <v>100</v>
      </c>
      <c r="H435" s="44">
        <v>100</v>
      </c>
      <c r="I435" s="44">
        <v>100</v>
      </c>
      <c r="J435" s="44" t="s">
        <v>138</v>
      </c>
      <c r="K435" s="44">
        <v>100</v>
      </c>
      <c r="L435" s="44">
        <v>100</v>
      </c>
      <c r="M435" s="44">
        <v>100</v>
      </c>
      <c r="N435" s="44">
        <v>100</v>
      </c>
      <c r="O435" s="44" t="s">
        <v>138</v>
      </c>
      <c r="P435" s="44" t="s">
        <v>138</v>
      </c>
      <c r="Q435" s="44">
        <v>100</v>
      </c>
      <c r="R435" s="44" t="s">
        <v>138</v>
      </c>
      <c r="S435" s="44" t="s">
        <v>138</v>
      </c>
      <c r="T435" s="44">
        <v>100</v>
      </c>
      <c r="U435" s="44">
        <v>100</v>
      </c>
      <c r="V435" s="44">
        <v>100</v>
      </c>
      <c r="W435" s="44">
        <v>100</v>
      </c>
      <c r="X435" s="44">
        <v>100</v>
      </c>
      <c r="Y435" s="44">
        <v>100</v>
      </c>
      <c r="Z435" s="44">
        <v>100</v>
      </c>
      <c r="AA435" s="44">
        <v>100</v>
      </c>
      <c r="AB435" s="44">
        <v>100</v>
      </c>
      <c r="AC435" s="44">
        <v>100</v>
      </c>
      <c r="AD435" s="44">
        <v>100</v>
      </c>
      <c r="AE435" s="44">
        <v>100</v>
      </c>
      <c r="AF435" s="44">
        <v>100</v>
      </c>
      <c r="AG435" s="44">
        <v>100</v>
      </c>
      <c r="AH435" s="44">
        <v>100</v>
      </c>
      <c r="AI435" s="44">
        <v>100</v>
      </c>
      <c r="AJ435" s="44">
        <v>100</v>
      </c>
      <c r="AK435" s="44">
        <v>100</v>
      </c>
      <c r="AL435" s="44">
        <v>100</v>
      </c>
      <c r="AM435" s="44">
        <v>100</v>
      </c>
      <c r="AN435" s="44">
        <v>100</v>
      </c>
      <c r="AO435" s="44">
        <v>100</v>
      </c>
      <c r="AP435" s="44">
        <v>100</v>
      </c>
      <c r="AQ435" s="44">
        <v>100</v>
      </c>
    </row>
    <row r="436" spans="1:43" ht="17.649999999999999" thickBot="1" x14ac:dyDescent="0.5">
      <c r="A436" s="42" t="s">
        <v>15</v>
      </c>
      <c r="C436" s="60" t="s">
        <v>149</v>
      </c>
      <c r="D436" t="s">
        <v>180</v>
      </c>
      <c r="E436" s="44">
        <v>139</v>
      </c>
      <c r="F436" s="44" t="s">
        <v>138</v>
      </c>
      <c r="G436" s="44" t="s">
        <v>138</v>
      </c>
      <c r="H436" s="44" t="s">
        <v>138</v>
      </c>
      <c r="I436" s="44">
        <v>50</v>
      </c>
      <c r="J436" s="44" t="s">
        <v>138</v>
      </c>
      <c r="K436" s="44" t="s">
        <v>138</v>
      </c>
      <c r="L436" s="44" t="s">
        <v>138</v>
      </c>
      <c r="M436" s="44">
        <v>72</v>
      </c>
      <c r="N436" s="44" t="s">
        <v>138</v>
      </c>
      <c r="O436" s="44" t="s">
        <v>138</v>
      </c>
      <c r="P436" s="44" t="s">
        <v>138</v>
      </c>
      <c r="Q436" s="44" t="s">
        <v>138</v>
      </c>
      <c r="R436" s="44" t="s">
        <v>138</v>
      </c>
      <c r="S436" s="44" t="s">
        <v>138</v>
      </c>
      <c r="T436" s="44" t="s">
        <v>138</v>
      </c>
      <c r="U436" s="44" t="s">
        <v>138</v>
      </c>
      <c r="V436" s="44" t="s">
        <v>138</v>
      </c>
      <c r="W436" s="44" t="s">
        <v>138</v>
      </c>
      <c r="X436" s="44" t="s">
        <v>138</v>
      </c>
      <c r="Y436" s="44">
        <v>126</v>
      </c>
      <c r="Z436" s="44" t="s">
        <v>138</v>
      </c>
      <c r="AA436" s="44" t="s">
        <v>138</v>
      </c>
      <c r="AB436" s="44" t="s">
        <v>138</v>
      </c>
      <c r="AC436" s="44">
        <v>131</v>
      </c>
      <c r="AD436" s="44" t="s">
        <v>138</v>
      </c>
      <c r="AE436" s="44" t="s">
        <v>138</v>
      </c>
      <c r="AF436" s="44" t="s">
        <v>138</v>
      </c>
      <c r="AG436" s="44">
        <v>119</v>
      </c>
      <c r="AH436" s="44" t="s">
        <v>138</v>
      </c>
      <c r="AI436" s="44" t="s">
        <v>138</v>
      </c>
      <c r="AJ436" s="44" t="s">
        <v>138</v>
      </c>
      <c r="AK436" s="44" t="s">
        <v>138</v>
      </c>
      <c r="AL436" s="44" t="s">
        <v>138</v>
      </c>
      <c r="AM436" s="44" t="s">
        <v>138</v>
      </c>
      <c r="AN436" s="44" t="s">
        <v>138</v>
      </c>
      <c r="AO436" s="44">
        <v>285</v>
      </c>
      <c r="AP436" s="44" t="s">
        <v>138</v>
      </c>
      <c r="AQ436" s="44" t="s">
        <v>138</v>
      </c>
    </row>
    <row r="437" spans="1:43" ht="17.649999999999999" thickBot="1" x14ac:dyDescent="0.5">
      <c r="A437" s="42" t="s">
        <v>15</v>
      </c>
      <c r="C437" s="60" t="s">
        <v>91</v>
      </c>
      <c r="D437" t="s">
        <v>180</v>
      </c>
      <c r="E437" s="43">
        <v>6249</v>
      </c>
      <c r="F437" s="43">
        <v>6349</v>
      </c>
      <c r="G437" s="43">
        <v>6250</v>
      </c>
      <c r="H437" s="43">
        <v>6643</v>
      </c>
      <c r="I437" s="43">
        <v>6244</v>
      </c>
      <c r="J437" s="43">
        <v>6344</v>
      </c>
      <c r="K437" s="43">
        <v>6336</v>
      </c>
      <c r="L437" s="43">
        <v>6336</v>
      </c>
      <c r="M437" s="43">
        <v>6337</v>
      </c>
      <c r="N437" s="43">
        <v>6338</v>
      </c>
      <c r="O437" s="43">
        <v>6920</v>
      </c>
      <c r="P437" s="43">
        <v>6921</v>
      </c>
      <c r="Q437" s="43">
        <v>6471</v>
      </c>
      <c r="R437" s="43">
        <v>6963</v>
      </c>
      <c r="S437" s="43">
        <v>6464</v>
      </c>
      <c r="T437" s="43">
        <v>6464</v>
      </c>
      <c r="U437" s="43">
        <v>6464</v>
      </c>
      <c r="V437" s="43">
        <v>6957</v>
      </c>
      <c r="W437" s="43">
        <v>6458</v>
      </c>
      <c r="X437" s="43">
        <v>6458</v>
      </c>
      <c r="Y437" s="43">
        <v>6458</v>
      </c>
      <c r="Z437" s="43">
        <v>6459</v>
      </c>
      <c r="AA437" s="43">
        <v>6949</v>
      </c>
      <c r="AB437" s="43">
        <v>6950</v>
      </c>
      <c r="AC437" s="43">
        <v>6450</v>
      </c>
      <c r="AD437" s="43">
        <v>6450</v>
      </c>
      <c r="AE437" s="43">
        <v>7190</v>
      </c>
      <c r="AF437" s="43">
        <v>7190</v>
      </c>
      <c r="AG437" s="43">
        <v>7190</v>
      </c>
      <c r="AH437" s="43">
        <v>7191</v>
      </c>
      <c r="AI437" s="43">
        <v>7191</v>
      </c>
      <c r="AJ437" s="43">
        <v>7191</v>
      </c>
      <c r="AK437" s="43">
        <v>7192</v>
      </c>
      <c r="AL437" s="43">
        <v>7192</v>
      </c>
      <c r="AM437" s="43">
        <v>7931</v>
      </c>
      <c r="AN437" s="43">
        <v>7931</v>
      </c>
      <c r="AO437" s="43">
        <v>7931</v>
      </c>
      <c r="AP437" s="43">
        <v>7932</v>
      </c>
      <c r="AQ437" s="43">
        <v>7932</v>
      </c>
    </row>
    <row r="438" spans="1:43" ht="17.649999999999999" thickBot="1" x14ac:dyDescent="0.5">
      <c r="A438" s="42" t="s">
        <v>15</v>
      </c>
      <c r="C438" s="60" t="s">
        <v>150</v>
      </c>
      <c r="D438" t="s">
        <v>180</v>
      </c>
      <c r="E438" s="44" t="s">
        <v>138</v>
      </c>
      <c r="F438" s="44" t="s">
        <v>138</v>
      </c>
      <c r="G438" s="44" t="s">
        <v>138</v>
      </c>
      <c r="H438" s="44" t="s">
        <v>138</v>
      </c>
      <c r="I438" s="44" t="s">
        <v>138</v>
      </c>
      <c r="J438" s="44" t="s">
        <v>138</v>
      </c>
      <c r="K438" s="44" t="s">
        <v>138</v>
      </c>
      <c r="L438" s="44" t="s">
        <v>138</v>
      </c>
      <c r="M438" s="44" t="s">
        <v>138</v>
      </c>
      <c r="N438" s="44" t="s">
        <v>138</v>
      </c>
      <c r="O438" s="44" t="s">
        <v>138</v>
      </c>
      <c r="P438" s="44" t="s">
        <v>138</v>
      </c>
      <c r="Q438" s="44" t="s">
        <v>138</v>
      </c>
      <c r="R438" s="44" t="s">
        <v>138</v>
      </c>
      <c r="S438" s="44" t="s">
        <v>138</v>
      </c>
      <c r="T438" s="44" t="s">
        <v>138</v>
      </c>
      <c r="U438" s="44" t="s">
        <v>138</v>
      </c>
      <c r="V438" s="44">
        <v>311</v>
      </c>
      <c r="W438" s="44">
        <v>344</v>
      </c>
      <c r="X438" s="44">
        <v>365</v>
      </c>
      <c r="Y438" s="44" t="s">
        <v>138</v>
      </c>
      <c r="Z438" s="44">
        <v>285</v>
      </c>
      <c r="AA438" s="44">
        <v>293</v>
      </c>
      <c r="AB438" s="44">
        <v>310</v>
      </c>
      <c r="AC438" s="44" t="s">
        <v>138</v>
      </c>
      <c r="AD438" s="44" t="s">
        <v>138</v>
      </c>
      <c r="AE438" s="44" t="s">
        <v>138</v>
      </c>
      <c r="AF438" s="44" t="s">
        <v>138</v>
      </c>
      <c r="AG438" s="44" t="s">
        <v>138</v>
      </c>
      <c r="AH438" s="44" t="s">
        <v>138</v>
      </c>
      <c r="AI438" s="44" t="s">
        <v>138</v>
      </c>
      <c r="AJ438" s="44" t="s">
        <v>138</v>
      </c>
      <c r="AK438" s="44" t="s">
        <v>138</v>
      </c>
      <c r="AL438" s="44" t="s">
        <v>138</v>
      </c>
      <c r="AM438" s="44" t="s">
        <v>138</v>
      </c>
      <c r="AN438" s="44" t="s">
        <v>138</v>
      </c>
      <c r="AO438" s="44">
        <v>162</v>
      </c>
      <c r="AP438" s="44" t="s">
        <v>138</v>
      </c>
      <c r="AQ438" s="44" t="s">
        <v>138</v>
      </c>
    </row>
    <row r="439" spans="1:43" ht="17.649999999999999" thickBot="1" x14ac:dyDescent="0.5">
      <c r="A439" s="42" t="s">
        <v>15</v>
      </c>
      <c r="C439" s="60" t="s">
        <v>152</v>
      </c>
      <c r="D439" t="s">
        <v>180</v>
      </c>
      <c r="E439" s="44" t="s">
        <v>138</v>
      </c>
      <c r="F439" s="44">
        <v>126</v>
      </c>
      <c r="G439" s="44" t="s">
        <v>138</v>
      </c>
      <c r="H439" s="44" t="s">
        <v>138</v>
      </c>
      <c r="I439" s="44" t="s">
        <v>138</v>
      </c>
      <c r="J439" s="44">
        <v>82</v>
      </c>
      <c r="K439" s="44">
        <v>370</v>
      </c>
      <c r="L439" s="44">
        <v>171</v>
      </c>
      <c r="M439" s="44" t="s">
        <v>138</v>
      </c>
      <c r="N439" s="44" t="s">
        <v>138</v>
      </c>
      <c r="O439" s="44" t="s">
        <v>138</v>
      </c>
      <c r="P439" s="44" t="s">
        <v>138</v>
      </c>
      <c r="Q439" s="44" t="s">
        <v>138</v>
      </c>
      <c r="R439" s="44" t="s">
        <v>138</v>
      </c>
      <c r="S439" s="44" t="s">
        <v>138</v>
      </c>
      <c r="T439" s="44" t="s">
        <v>138</v>
      </c>
      <c r="U439" s="44" t="s">
        <v>138</v>
      </c>
      <c r="V439" s="44" t="s">
        <v>138</v>
      </c>
      <c r="W439" s="44">
        <v>87</v>
      </c>
      <c r="X439" s="44">
        <v>188</v>
      </c>
      <c r="Y439" s="44">
        <v>137</v>
      </c>
      <c r="Z439" s="44" t="s">
        <v>138</v>
      </c>
      <c r="AA439" s="44">
        <v>409</v>
      </c>
      <c r="AB439" s="44">
        <v>448</v>
      </c>
      <c r="AC439" s="44">
        <v>558</v>
      </c>
      <c r="AD439" s="44">
        <v>293</v>
      </c>
      <c r="AE439" s="44">
        <v>415</v>
      </c>
      <c r="AF439" s="44">
        <v>274</v>
      </c>
      <c r="AG439" s="44">
        <v>289</v>
      </c>
      <c r="AH439" s="44" t="s">
        <v>138</v>
      </c>
      <c r="AI439" s="44" t="s">
        <v>138</v>
      </c>
      <c r="AJ439" s="44" t="s">
        <v>138</v>
      </c>
      <c r="AK439" s="44" t="s">
        <v>138</v>
      </c>
      <c r="AL439" s="44" t="s">
        <v>138</v>
      </c>
      <c r="AM439" s="44" t="s">
        <v>138</v>
      </c>
      <c r="AN439" s="44" t="s">
        <v>138</v>
      </c>
      <c r="AO439" s="44" t="s">
        <v>138</v>
      </c>
      <c r="AP439" s="44" t="s">
        <v>138</v>
      </c>
      <c r="AQ439" s="44" t="s">
        <v>138</v>
      </c>
    </row>
    <row r="440" spans="1:43" ht="17.649999999999999" thickBot="1" x14ac:dyDescent="0.5">
      <c r="A440" s="42" t="s">
        <v>15</v>
      </c>
      <c r="C440" s="60" t="s">
        <v>90</v>
      </c>
      <c r="D440" t="s">
        <v>180</v>
      </c>
      <c r="E440" s="44" t="s">
        <v>138</v>
      </c>
      <c r="F440" s="44" t="s">
        <v>138</v>
      </c>
      <c r="G440" s="44" t="s">
        <v>138</v>
      </c>
      <c r="H440" s="44" t="s">
        <v>138</v>
      </c>
      <c r="I440" s="44" t="s">
        <v>138</v>
      </c>
      <c r="J440" s="44" t="s">
        <v>138</v>
      </c>
      <c r="K440" s="44" t="s">
        <v>138</v>
      </c>
      <c r="L440" s="44" t="s">
        <v>138</v>
      </c>
      <c r="M440" s="44" t="s">
        <v>138</v>
      </c>
      <c r="N440" s="44" t="s">
        <v>138</v>
      </c>
      <c r="O440" s="44" t="s">
        <v>138</v>
      </c>
      <c r="P440" s="44" t="s">
        <v>138</v>
      </c>
      <c r="Q440" s="44" t="s">
        <v>138</v>
      </c>
      <c r="R440" s="44" t="s">
        <v>138</v>
      </c>
      <c r="S440" s="44" t="s">
        <v>138</v>
      </c>
      <c r="T440" s="44" t="s">
        <v>138</v>
      </c>
      <c r="U440" s="44">
        <v>10</v>
      </c>
      <c r="V440" s="44">
        <v>10</v>
      </c>
      <c r="W440" s="44">
        <v>7</v>
      </c>
      <c r="X440" s="44">
        <v>7</v>
      </c>
      <c r="Y440" s="44">
        <v>8</v>
      </c>
      <c r="Z440" s="44">
        <v>7</v>
      </c>
      <c r="AA440" s="44">
        <v>7</v>
      </c>
      <c r="AB440" s="44">
        <v>7</v>
      </c>
      <c r="AC440" s="44">
        <v>5</v>
      </c>
      <c r="AD440" s="44">
        <v>5</v>
      </c>
      <c r="AE440" s="44">
        <v>4</v>
      </c>
      <c r="AF440" s="44">
        <v>4</v>
      </c>
      <c r="AG440" s="44">
        <v>3</v>
      </c>
      <c r="AH440" s="44">
        <v>3</v>
      </c>
      <c r="AI440" s="44" t="s">
        <v>138</v>
      </c>
      <c r="AJ440" s="44" t="s">
        <v>138</v>
      </c>
      <c r="AK440" s="44" t="s">
        <v>138</v>
      </c>
      <c r="AL440" s="44" t="s">
        <v>138</v>
      </c>
      <c r="AM440" s="44" t="s">
        <v>138</v>
      </c>
      <c r="AN440" s="44" t="s">
        <v>138</v>
      </c>
      <c r="AO440" s="43">
        <v>1024</v>
      </c>
      <c r="AP440" s="44" t="s">
        <v>138</v>
      </c>
      <c r="AQ440" s="44" t="s">
        <v>138</v>
      </c>
    </row>
    <row r="441" spans="1:43" ht="17.649999999999999" thickBot="1" x14ac:dyDescent="0.5">
      <c r="A441" s="42" t="s">
        <v>15</v>
      </c>
      <c r="C441" s="60" t="s">
        <v>92</v>
      </c>
      <c r="D441" t="s">
        <v>180</v>
      </c>
      <c r="E441" s="43">
        <v>9430</v>
      </c>
      <c r="F441" s="43">
        <v>5540</v>
      </c>
      <c r="G441" s="43">
        <v>5306</v>
      </c>
      <c r="H441" s="43">
        <v>5625</v>
      </c>
      <c r="I441" s="43">
        <v>9332</v>
      </c>
      <c r="J441" s="43">
        <v>9679</v>
      </c>
      <c r="K441" s="43">
        <v>10052</v>
      </c>
      <c r="L441" s="43">
        <v>10436</v>
      </c>
      <c r="M441" s="43">
        <v>9660</v>
      </c>
      <c r="N441" s="43">
        <v>9633</v>
      </c>
      <c r="O441" s="43">
        <v>9901</v>
      </c>
      <c r="P441" s="43">
        <v>10232</v>
      </c>
      <c r="Q441" s="43">
        <v>10044</v>
      </c>
      <c r="R441" s="43">
        <v>10002</v>
      </c>
      <c r="S441" s="43">
        <v>10324</v>
      </c>
      <c r="T441" s="43">
        <v>10539</v>
      </c>
      <c r="U441" s="43">
        <v>9964</v>
      </c>
      <c r="V441" s="43">
        <v>9980</v>
      </c>
      <c r="W441" s="43">
        <v>10002</v>
      </c>
      <c r="X441" s="43">
        <v>10393</v>
      </c>
      <c r="Y441" s="43">
        <v>10279</v>
      </c>
      <c r="Z441" s="43">
        <v>9768</v>
      </c>
      <c r="AA441" s="43">
        <v>9709</v>
      </c>
      <c r="AB441" s="43">
        <v>10178</v>
      </c>
      <c r="AC441" s="43">
        <v>9973</v>
      </c>
      <c r="AD441" s="43">
        <v>10131</v>
      </c>
      <c r="AE441" s="43">
        <v>10140</v>
      </c>
      <c r="AF441" s="43">
        <v>10561</v>
      </c>
      <c r="AG441" s="43">
        <v>9873</v>
      </c>
      <c r="AH441" s="43">
        <v>10308</v>
      </c>
      <c r="AI441" s="43">
        <v>10008</v>
      </c>
      <c r="AJ441" s="43">
        <v>9989</v>
      </c>
      <c r="AK441" s="43">
        <v>9311</v>
      </c>
      <c r="AL441" s="43">
        <v>9040</v>
      </c>
      <c r="AM441" s="43">
        <v>9176</v>
      </c>
      <c r="AN441" s="43">
        <v>9801</v>
      </c>
      <c r="AO441" s="43">
        <v>8197</v>
      </c>
      <c r="AP441" s="43">
        <v>9675</v>
      </c>
      <c r="AQ441" s="43">
        <v>9605</v>
      </c>
    </row>
    <row r="442" spans="1:43" ht="18" thickBot="1" x14ac:dyDescent="0.5">
      <c r="A442" s="42" t="s">
        <v>15</v>
      </c>
      <c r="C442" s="66" t="s">
        <v>79</v>
      </c>
      <c r="D442" t="s">
        <v>180</v>
      </c>
      <c r="E442" s="67">
        <v>78242</v>
      </c>
      <c r="F442" s="67">
        <v>77844</v>
      </c>
      <c r="G442" s="67">
        <v>77543</v>
      </c>
      <c r="H442" s="67">
        <v>78077</v>
      </c>
      <c r="I442" s="67">
        <v>76586</v>
      </c>
      <c r="J442" s="67">
        <v>77514</v>
      </c>
      <c r="K442" s="67">
        <v>77732</v>
      </c>
      <c r="L442" s="67">
        <v>78348</v>
      </c>
      <c r="M442" s="67">
        <v>77024</v>
      </c>
      <c r="N442" s="67">
        <v>77634</v>
      </c>
      <c r="O442" s="67">
        <v>78811</v>
      </c>
      <c r="P442" s="67">
        <v>80573</v>
      </c>
      <c r="Q442" s="67">
        <v>79752</v>
      </c>
      <c r="R442" s="67">
        <v>80697</v>
      </c>
      <c r="S442" s="67">
        <v>80900</v>
      </c>
      <c r="T442" s="67">
        <v>81930</v>
      </c>
      <c r="U442" s="67">
        <v>81339</v>
      </c>
      <c r="V442" s="67">
        <v>82906</v>
      </c>
      <c r="W442" s="67">
        <v>83251</v>
      </c>
      <c r="X442" s="67">
        <v>84634</v>
      </c>
      <c r="Y442" s="67">
        <v>84179</v>
      </c>
      <c r="Z442" s="67">
        <v>84232</v>
      </c>
      <c r="AA442" s="67">
        <v>86394</v>
      </c>
      <c r="AB442" s="67">
        <v>88535</v>
      </c>
      <c r="AC442" s="67">
        <v>87563</v>
      </c>
      <c r="AD442" s="67">
        <v>88763</v>
      </c>
      <c r="AE442" s="67">
        <v>90603</v>
      </c>
      <c r="AF442" s="67">
        <v>92232</v>
      </c>
      <c r="AG442" s="67">
        <v>91579</v>
      </c>
      <c r="AH442" s="67">
        <v>93061</v>
      </c>
      <c r="AI442" s="67">
        <v>93713</v>
      </c>
      <c r="AJ442" s="67">
        <v>94411</v>
      </c>
      <c r="AK442" s="67">
        <v>94157</v>
      </c>
      <c r="AL442" s="67">
        <v>95300</v>
      </c>
      <c r="AM442" s="67">
        <v>98718</v>
      </c>
      <c r="AN442" s="67">
        <v>101406</v>
      </c>
      <c r="AO442" s="67">
        <v>101057</v>
      </c>
      <c r="AP442" s="67">
        <v>102388</v>
      </c>
      <c r="AQ442" s="67">
        <v>104453</v>
      </c>
    </row>
    <row r="443" spans="1:43" ht="18" thickTop="1" thickBot="1" x14ac:dyDescent="0.5">
      <c r="A443" s="42" t="s">
        <v>15</v>
      </c>
      <c r="C443" s="60" t="s">
        <v>153</v>
      </c>
      <c r="D443" t="s">
        <v>180</v>
      </c>
      <c r="E443" s="43">
        <v>21843</v>
      </c>
      <c r="F443" s="43">
        <v>21982</v>
      </c>
      <c r="G443" s="43">
        <v>22039</v>
      </c>
      <c r="H443" s="43">
        <v>22099</v>
      </c>
      <c r="I443" s="43">
        <v>22172</v>
      </c>
      <c r="J443" s="43">
        <v>22269</v>
      </c>
      <c r="K443" s="43">
        <v>22349</v>
      </c>
      <c r="L443" s="43">
        <v>22419</v>
      </c>
      <c r="M443" s="43">
        <v>22614</v>
      </c>
      <c r="N443" s="43">
        <v>22724</v>
      </c>
      <c r="O443" s="43">
        <v>22781</v>
      </c>
      <c r="P443" s="43">
        <v>22836</v>
      </c>
      <c r="Q443" s="43">
        <v>22886</v>
      </c>
      <c r="R443" s="43">
        <v>22995</v>
      </c>
      <c r="S443" s="43">
        <v>23040</v>
      </c>
      <c r="T443" s="43">
        <v>23089</v>
      </c>
      <c r="U443" s="43">
        <v>23144</v>
      </c>
      <c r="V443" s="43">
        <v>23243</v>
      </c>
      <c r="W443" s="43">
        <v>23372</v>
      </c>
      <c r="X443" s="43">
        <v>23432</v>
      </c>
      <c r="Y443" s="43">
        <v>23469</v>
      </c>
      <c r="Z443" s="43">
        <v>23542</v>
      </c>
      <c r="AA443" s="43">
        <v>23606</v>
      </c>
      <c r="AB443" s="43">
        <v>23646</v>
      </c>
      <c r="AC443" s="43">
        <v>23743</v>
      </c>
      <c r="AD443" s="43">
        <v>23905</v>
      </c>
      <c r="AE443" s="43">
        <v>24002</v>
      </c>
      <c r="AF443" s="43">
        <v>24084</v>
      </c>
      <c r="AG443" s="43">
        <v>24154</v>
      </c>
      <c r="AH443" s="43">
        <v>24348</v>
      </c>
      <c r="AI443" s="43">
        <v>24419</v>
      </c>
      <c r="AJ443" s="43">
        <v>24472</v>
      </c>
      <c r="AK443" s="43">
        <v>24565</v>
      </c>
      <c r="AL443" s="43">
        <v>24703</v>
      </c>
      <c r="AM443" s="43">
        <v>24776</v>
      </c>
      <c r="AN443" s="43">
        <v>24831</v>
      </c>
      <c r="AO443" s="43">
        <v>24906</v>
      </c>
      <c r="AP443" s="43">
        <v>25163</v>
      </c>
      <c r="AQ443" s="43">
        <v>25245</v>
      </c>
    </row>
    <row r="444" spans="1:43" ht="17.649999999999999" thickBot="1" x14ac:dyDescent="0.5">
      <c r="A444" s="42" t="s">
        <v>15</v>
      </c>
      <c r="C444" s="60" t="s">
        <v>81</v>
      </c>
      <c r="D444" t="s">
        <v>180</v>
      </c>
      <c r="E444" s="43">
        <v>27251</v>
      </c>
      <c r="F444" s="43">
        <v>27906</v>
      </c>
      <c r="G444" s="43">
        <v>28524</v>
      </c>
      <c r="H444" s="43">
        <v>29263</v>
      </c>
      <c r="I444" s="43">
        <v>29945</v>
      </c>
      <c r="J444" s="43">
        <v>30454</v>
      </c>
      <c r="K444" s="43">
        <v>30921</v>
      </c>
      <c r="L444" s="43">
        <v>31443</v>
      </c>
      <c r="M444" s="43">
        <v>32196</v>
      </c>
      <c r="N444" s="43">
        <v>32623</v>
      </c>
      <c r="O444" s="43">
        <v>33016</v>
      </c>
      <c r="P444" s="43">
        <v>33110</v>
      </c>
      <c r="Q444" s="43">
        <v>33462</v>
      </c>
      <c r="R444" s="43">
        <v>33981</v>
      </c>
      <c r="S444" s="43">
        <v>34296</v>
      </c>
      <c r="T444" s="43">
        <v>34799</v>
      </c>
      <c r="U444" s="43">
        <v>35204</v>
      </c>
      <c r="V444" s="43">
        <v>35795</v>
      </c>
      <c r="W444" s="43">
        <v>36135</v>
      </c>
      <c r="X444" s="43">
        <v>36317</v>
      </c>
      <c r="Y444" s="43">
        <v>36977</v>
      </c>
      <c r="Z444" s="43">
        <v>37325</v>
      </c>
      <c r="AA444" s="43">
        <v>37069</v>
      </c>
      <c r="AB444" s="43">
        <v>37679</v>
      </c>
      <c r="AC444" s="43">
        <v>38771</v>
      </c>
      <c r="AD444" s="43">
        <v>39285</v>
      </c>
      <c r="AE444" s="43">
        <v>39998</v>
      </c>
      <c r="AF444" s="43">
        <v>40438</v>
      </c>
      <c r="AG444" s="43">
        <v>41555</v>
      </c>
      <c r="AH444" s="43">
        <v>42359</v>
      </c>
      <c r="AI444" s="43">
        <v>42684</v>
      </c>
      <c r="AJ444" s="43">
        <v>42917</v>
      </c>
      <c r="AK444" s="43">
        <v>43516</v>
      </c>
      <c r="AL444" s="43">
        <v>44273</v>
      </c>
      <c r="AM444" s="43">
        <v>44026</v>
      </c>
      <c r="AN444" s="43">
        <v>44198</v>
      </c>
      <c r="AO444" s="43">
        <v>45591</v>
      </c>
      <c r="AP444" s="43">
        <v>46483</v>
      </c>
      <c r="AQ444" s="43">
        <v>46773</v>
      </c>
    </row>
    <row r="445" spans="1:43" ht="17.649999999999999" thickBot="1" x14ac:dyDescent="0.5">
      <c r="A445" s="42" t="s">
        <v>15</v>
      </c>
      <c r="C445" s="60" t="s">
        <v>155</v>
      </c>
      <c r="D445" t="s">
        <v>180</v>
      </c>
      <c r="E445" s="43">
        <v>-25138</v>
      </c>
      <c r="F445" s="43">
        <v>-25810</v>
      </c>
      <c r="G445" s="43">
        <v>-26611</v>
      </c>
      <c r="H445" s="43">
        <v>-27361</v>
      </c>
      <c r="I445" s="43">
        <v>-28362</v>
      </c>
      <c r="J445" s="43">
        <v>-28971</v>
      </c>
      <c r="K445" s="43">
        <v>-29521</v>
      </c>
      <c r="L445" s="43">
        <v>-30083</v>
      </c>
      <c r="M445" s="43">
        <v>-30834</v>
      </c>
      <c r="N445" s="43">
        <v>-31120</v>
      </c>
      <c r="O445" s="43">
        <v>-31595</v>
      </c>
      <c r="P445" s="43">
        <v>-31923</v>
      </c>
      <c r="Q445" s="43">
        <v>-32274</v>
      </c>
      <c r="R445" s="43">
        <v>-32675</v>
      </c>
      <c r="S445" s="43">
        <v>-33025</v>
      </c>
      <c r="T445" s="43">
        <v>-33425</v>
      </c>
      <c r="U445" s="43">
        <v>-33595</v>
      </c>
      <c r="V445" s="43">
        <v>-34016</v>
      </c>
      <c r="W445" s="43">
        <v>-34392</v>
      </c>
      <c r="X445" s="43">
        <v>-34767</v>
      </c>
      <c r="Y445" s="43">
        <v>-35143</v>
      </c>
      <c r="Z445" s="43">
        <v>-35614</v>
      </c>
      <c r="AA445" s="43">
        <v>-35614</v>
      </c>
      <c r="AB445" s="43">
        <v>-35614</v>
      </c>
      <c r="AC445" s="43">
        <v>-35815</v>
      </c>
      <c r="AD445" s="43">
        <v>-36212</v>
      </c>
      <c r="AE445" s="43">
        <v>-36613</v>
      </c>
      <c r="AF445" s="43">
        <v>-37214</v>
      </c>
      <c r="AG445" s="43">
        <v>-38015</v>
      </c>
      <c r="AH445" s="43">
        <v>-38574</v>
      </c>
      <c r="AI445" s="43">
        <v>-39074</v>
      </c>
      <c r="AJ445" s="43">
        <v>-39575</v>
      </c>
      <c r="AK445" s="43">
        <v>-40076</v>
      </c>
      <c r="AL445" s="43">
        <v>-40538</v>
      </c>
      <c r="AM445" s="43">
        <v>-40938</v>
      </c>
      <c r="AN445" s="43">
        <v>-41039</v>
      </c>
      <c r="AO445" s="43">
        <v>-41105</v>
      </c>
      <c r="AP445" s="43">
        <v>-41493</v>
      </c>
      <c r="AQ445" s="43">
        <v>-41746</v>
      </c>
    </row>
    <row r="446" spans="1:43" ht="17.649999999999999" thickBot="1" x14ac:dyDescent="0.5">
      <c r="A446" s="42" t="s">
        <v>15</v>
      </c>
      <c r="C446" s="60" t="s">
        <v>178</v>
      </c>
      <c r="D446" t="s">
        <v>180</v>
      </c>
      <c r="E446" s="44">
        <v>880</v>
      </c>
      <c r="F446" s="44">
        <v>769</v>
      </c>
      <c r="G446" s="44">
        <v>169</v>
      </c>
      <c r="H446" s="44">
        <v>32</v>
      </c>
      <c r="I446" s="44">
        <v>-157</v>
      </c>
      <c r="J446" s="44">
        <v>414</v>
      </c>
      <c r="K446" s="44">
        <v>965</v>
      </c>
      <c r="L446" s="44">
        <v>660</v>
      </c>
      <c r="M446" s="44">
        <v>-755</v>
      </c>
      <c r="N446" s="44">
        <v>-615</v>
      </c>
      <c r="O446" s="44">
        <v>-344</v>
      </c>
      <c r="P446" s="44">
        <v>-285</v>
      </c>
      <c r="Q446" s="44">
        <v>-343</v>
      </c>
      <c r="R446" s="43">
        <v>-1322</v>
      </c>
      <c r="S446" s="43">
        <v>-1688</v>
      </c>
      <c r="T446" s="43">
        <v>-2003</v>
      </c>
      <c r="U446" s="43">
        <v>-1859</v>
      </c>
      <c r="V446" s="44">
        <v>-682</v>
      </c>
      <c r="W446" s="44">
        <v>206</v>
      </c>
      <c r="X446" s="44">
        <v>625</v>
      </c>
      <c r="Y446" s="44">
        <v>640</v>
      </c>
      <c r="Z446" s="44">
        <v>-49</v>
      </c>
      <c r="AA446" s="43">
        <v>1882</v>
      </c>
      <c r="AB446" s="43">
        <v>2138</v>
      </c>
      <c r="AC446" s="43">
        <v>2502</v>
      </c>
      <c r="AD446" s="43">
        <v>1291</v>
      </c>
      <c r="AE446" s="43">
        <v>1769</v>
      </c>
      <c r="AF446" s="43">
        <v>1166</v>
      </c>
      <c r="AG446" s="43">
        <v>1193</v>
      </c>
      <c r="AH446" s="43">
        <v>-2602</v>
      </c>
      <c r="AI446" s="43">
        <v>-5155</v>
      </c>
      <c r="AJ446" s="43">
        <v>-7908</v>
      </c>
      <c r="AK446" s="43">
        <v>-6445</v>
      </c>
      <c r="AL446" s="43">
        <v>-5386</v>
      </c>
      <c r="AM446" s="43">
        <v>-6009</v>
      </c>
      <c r="AN446" s="43">
        <v>-8012</v>
      </c>
      <c r="AO446" s="43">
        <v>-4471</v>
      </c>
      <c r="AP446" s="43">
        <v>-5131</v>
      </c>
      <c r="AQ446" s="43">
        <v>-5410</v>
      </c>
    </row>
    <row r="447" spans="1:43" ht="18" thickBot="1" x14ac:dyDescent="0.5">
      <c r="A447" s="42" t="s">
        <v>15</v>
      </c>
      <c r="C447" s="66" t="s">
        <v>82</v>
      </c>
      <c r="D447" t="s">
        <v>180</v>
      </c>
      <c r="E447" s="67">
        <v>24836</v>
      </c>
      <c r="F447" s="67">
        <v>24847</v>
      </c>
      <c r="G447" s="67">
        <v>24121</v>
      </c>
      <c r="H447" s="67">
        <v>24033</v>
      </c>
      <c r="I447" s="67">
        <v>23598</v>
      </c>
      <c r="J447" s="67">
        <v>24166</v>
      </c>
      <c r="K447" s="67">
        <v>24714</v>
      </c>
      <c r="L447" s="67">
        <v>24439</v>
      </c>
      <c r="M447" s="67">
        <v>23221</v>
      </c>
      <c r="N447" s="67">
        <v>23612</v>
      </c>
      <c r="O447" s="67">
        <v>23858</v>
      </c>
      <c r="P447" s="67">
        <v>23738</v>
      </c>
      <c r="Q447" s="67">
        <v>23731</v>
      </c>
      <c r="R447" s="67">
        <v>22979</v>
      </c>
      <c r="S447" s="67">
        <v>22623</v>
      </c>
      <c r="T447" s="67">
        <v>22460</v>
      </c>
      <c r="U447" s="67">
        <v>22894</v>
      </c>
      <c r="V447" s="67">
        <v>24340</v>
      </c>
      <c r="W447" s="67">
        <v>25321</v>
      </c>
      <c r="X447" s="67">
        <v>25607</v>
      </c>
      <c r="Y447" s="67">
        <v>25943</v>
      </c>
      <c r="Z447" s="67">
        <v>25204</v>
      </c>
      <c r="AA447" s="67">
        <v>26943</v>
      </c>
      <c r="AB447" s="67">
        <v>27849</v>
      </c>
      <c r="AC447" s="67">
        <v>29201</v>
      </c>
      <c r="AD447" s="67">
        <v>28269</v>
      </c>
      <c r="AE447" s="67">
        <v>29156</v>
      </c>
      <c r="AF447" s="67">
        <v>28474</v>
      </c>
      <c r="AG447" s="67">
        <v>28887</v>
      </c>
      <c r="AH447" s="67">
        <v>25531</v>
      </c>
      <c r="AI447" s="67">
        <v>22874</v>
      </c>
      <c r="AJ447" s="67">
        <v>19906</v>
      </c>
      <c r="AK447" s="67">
        <v>21560</v>
      </c>
      <c r="AL447" s="67">
        <v>23052</v>
      </c>
      <c r="AM447" s="67">
        <v>21855</v>
      </c>
      <c r="AN447" s="67">
        <v>19978</v>
      </c>
      <c r="AO447" s="67">
        <v>24921</v>
      </c>
      <c r="AP447" s="67">
        <v>25022</v>
      </c>
      <c r="AQ447" s="67">
        <v>24862</v>
      </c>
    </row>
    <row r="448" spans="1:43" ht="18" thickTop="1" thickBot="1" x14ac:dyDescent="0.5">
      <c r="A448" s="42" t="s">
        <v>15</v>
      </c>
      <c r="C448" s="60" t="s">
        <v>159</v>
      </c>
      <c r="D448" t="s">
        <v>180</v>
      </c>
      <c r="E448" s="64">
        <v>103078</v>
      </c>
      <c r="F448" s="64">
        <v>102691</v>
      </c>
      <c r="G448" s="64">
        <v>101664</v>
      </c>
      <c r="H448" s="64">
        <v>102110</v>
      </c>
      <c r="I448" s="64">
        <v>100184</v>
      </c>
      <c r="J448" s="64">
        <v>101680</v>
      </c>
      <c r="K448" s="64">
        <v>102446</v>
      </c>
      <c r="L448" s="64">
        <v>102787</v>
      </c>
      <c r="M448" s="64">
        <v>100245</v>
      </c>
      <c r="N448" s="64">
        <v>101246</v>
      </c>
      <c r="O448" s="64">
        <v>102669</v>
      </c>
      <c r="P448" s="64">
        <v>104311</v>
      </c>
      <c r="Q448" s="64">
        <v>103483</v>
      </c>
      <c r="R448" s="64">
        <v>103676</v>
      </c>
      <c r="S448" s="64">
        <v>103523</v>
      </c>
      <c r="T448" s="64">
        <v>104390</v>
      </c>
      <c r="U448" s="64">
        <v>104233</v>
      </c>
      <c r="V448" s="64">
        <v>107246</v>
      </c>
      <c r="W448" s="64">
        <v>108572</v>
      </c>
      <c r="X448" s="64">
        <v>110241</v>
      </c>
      <c r="Y448" s="64">
        <v>110122</v>
      </c>
      <c r="Z448" s="64">
        <v>109436</v>
      </c>
      <c r="AA448" s="64">
        <v>113337</v>
      </c>
      <c r="AB448" s="64">
        <v>116384</v>
      </c>
      <c r="AC448" s="64">
        <v>116764</v>
      </c>
      <c r="AD448" s="64">
        <v>117032</v>
      </c>
      <c r="AE448" s="64">
        <v>119759</v>
      </c>
      <c r="AF448" s="64">
        <v>120706</v>
      </c>
      <c r="AG448" s="64">
        <v>120466</v>
      </c>
      <c r="AH448" s="64">
        <v>118592</v>
      </c>
      <c r="AI448" s="64">
        <v>116587</v>
      </c>
      <c r="AJ448" s="64">
        <v>114317</v>
      </c>
      <c r="AK448" s="64">
        <v>115717</v>
      </c>
      <c r="AL448" s="64">
        <v>118352</v>
      </c>
      <c r="AM448" s="64">
        <v>120573</v>
      </c>
      <c r="AN448" s="64">
        <v>121384</v>
      </c>
      <c r="AO448" s="64">
        <v>125978</v>
      </c>
      <c r="AP448" s="64">
        <v>127410</v>
      </c>
      <c r="AQ448" s="64">
        <v>129315</v>
      </c>
    </row>
    <row r="449" spans="1:43" ht="17.649999999999999" thickBot="1" x14ac:dyDescent="0.5">
      <c r="A449" s="42" t="s">
        <v>15</v>
      </c>
      <c r="C449" s="60" t="s">
        <v>162</v>
      </c>
      <c r="D449" t="s">
        <v>180</v>
      </c>
      <c r="E449" s="44">
        <v>322.2</v>
      </c>
      <c r="F449" s="44">
        <v>318.7</v>
      </c>
      <c r="G449" s="44">
        <v>311.20999999999998</v>
      </c>
      <c r="H449" s="44">
        <v>304.22000000000003</v>
      </c>
      <c r="I449" s="44">
        <v>295.89999999999998</v>
      </c>
      <c r="J449" s="44">
        <v>292.39</v>
      </c>
      <c r="K449" s="44">
        <v>288.27999999999997</v>
      </c>
      <c r="L449" s="44">
        <v>284.06</v>
      </c>
      <c r="M449" s="44">
        <v>279.60000000000002</v>
      </c>
      <c r="N449" s="44">
        <v>279.42</v>
      </c>
      <c r="O449" s="44">
        <v>275.95</v>
      </c>
      <c r="P449" s="44">
        <v>273.7</v>
      </c>
      <c r="Q449" s="44">
        <v>271.39999999999998</v>
      </c>
      <c r="R449" s="44">
        <v>270.26</v>
      </c>
      <c r="S449" s="44">
        <v>267.68</v>
      </c>
      <c r="T449" s="44">
        <v>264.88</v>
      </c>
      <c r="U449" s="44">
        <v>263.39</v>
      </c>
      <c r="V449" s="44">
        <v>261.91000000000003</v>
      </c>
      <c r="W449" s="44">
        <v>260.39</v>
      </c>
      <c r="X449" s="44">
        <v>258.11</v>
      </c>
      <c r="Y449" s="44">
        <v>255.03</v>
      </c>
      <c r="Z449" s="44">
        <v>252.84</v>
      </c>
      <c r="AA449" s="44">
        <v>253.19</v>
      </c>
      <c r="AB449" s="44">
        <v>253.31</v>
      </c>
      <c r="AC449" s="44">
        <v>252.21</v>
      </c>
      <c r="AD449" s="44">
        <v>251.47</v>
      </c>
      <c r="AE449" s="44">
        <v>249.49</v>
      </c>
      <c r="AF449" s="44">
        <v>246.01</v>
      </c>
      <c r="AG449" s="44">
        <v>241.5</v>
      </c>
      <c r="AH449" s="44">
        <v>239.96</v>
      </c>
      <c r="AI449" s="44">
        <v>237.31</v>
      </c>
      <c r="AJ449" s="44">
        <v>234.35</v>
      </c>
      <c r="AK449" s="44">
        <v>232.09</v>
      </c>
      <c r="AL449" s="44">
        <v>230.98</v>
      </c>
      <c r="AM449" s="44">
        <v>228.94</v>
      </c>
      <c r="AN449" s="44">
        <v>228.4</v>
      </c>
      <c r="AO449" s="44">
        <v>229.13</v>
      </c>
      <c r="AP449" s="44">
        <v>228.99</v>
      </c>
      <c r="AQ449" s="44">
        <v>227.93</v>
      </c>
    </row>
    <row r="450" spans="1:43" ht="17.649999999999999" thickBot="1" x14ac:dyDescent="0.5">
      <c r="A450" s="42" t="s">
        <v>15</v>
      </c>
      <c r="C450" s="60" t="s">
        <v>163</v>
      </c>
      <c r="D450" t="s">
        <v>180</v>
      </c>
      <c r="E450" s="97">
        <v>322.2</v>
      </c>
      <c r="F450" s="97">
        <v>318.7</v>
      </c>
      <c r="G450" s="97">
        <v>311.2</v>
      </c>
      <c r="H450" s="97">
        <v>304.2</v>
      </c>
      <c r="I450" s="97">
        <v>295.89999999999998</v>
      </c>
      <c r="J450" s="97">
        <v>292.39999999999998</v>
      </c>
      <c r="K450" s="97">
        <v>288.3</v>
      </c>
      <c r="L450" s="97">
        <v>284.10000000000002</v>
      </c>
      <c r="M450" s="97">
        <v>279.60000000000002</v>
      </c>
      <c r="N450" s="97">
        <v>279.39999999999998</v>
      </c>
      <c r="O450" s="97">
        <v>275.89999999999998</v>
      </c>
      <c r="P450" s="97">
        <v>273.7</v>
      </c>
      <c r="Q450" s="97">
        <v>271.39999999999998</v>
      </c>
      <c r="R450" s="97">
        <v>270.2</v>
      </c>
      <c r="S450" s="97">
        <v>267.7</v>
      </c>
      <c r="T450" s="97">
        <v>264.8</v>
      </c>
      <c r="U450" s="97">
        <v>263.60000000000002</v>
      </c>
      <c r="V450" s="97">
        <v>261.89999999999998</v>
      </c>
      <c r="W450" s="97">
        <v>260.3</v>
      </c>
      <c r="X450" s="97">
        <v>258.10000000000002</v>
      </c>
      <c r="Y450" s="97">
        <v>255.5</v>
      </c>
      <c r="Z450" s="97">
        <v>252.8</v>
      </c>
      <c r="AA450" s="97">
        <v>253.2</v>
      </c>
      <c r="AB450" s="97">
        <v>253.3</v>
      </c>
      <c r="AC450" s="97">
        <v>252.4</v>
      </c>
      <c r="AD450" s="97">
        <v>251.5</v>
      </c>
      <c r="AE450" s="97">
        <v>249.5</v>
      </c>
      <c r="AF450" s="97">
        <v>246</v>
      </c>
      <c r="AG450" s="97">
        <v>241.2</v>
      </c>
      <c r="AH450" s="97">
        <v>240</v>
      </c>
      <c r="AI450" s="97">
        <v>237.3</v>
      </c>
      <c r="AJ450" s="97">
        <v>234.3</v>
      </c>
      <c r="AK450" s="97">
        <v>232.1</v>
      </c>
      <c r="AL450" s="97">
        <v>231</v>
      </c>
      <c r="AM450" s="97">
        <v>228.9</v>
      </c>
      <c r="AN450" s="97">
        <v>228.4</v>
      </c>
      <c r="AO450" s="97">
        <v>228.2</v>
      </c>
      <c r="AP450" s="97">
        <v>229</v>
      </c>
      <c r="AQ450" s="97">
        <v>227.9</v>
      </c>
    </row>
    <row r="451" spans="1:43" ht="17.649999999999999" thickBot="1" x14ac:dyDescent="0.5">
      <c r="A451" s="42" t="s">
        <v>15</v>
      </c>
      <c r="C451" s="60" t="s">
        <v>80</v>
      </c>
      <c r="D451" t="s">
        <v>180</v>
      </c>
      <c r="E451" s="43">
        <v>6349</v>
      </c>
      <c r="F451" s="43">
        <v>6349</v>
      </c>
      <c r="G451" s="43">
        <v>6350</v>
      </c>
      <c r="H451" s="43">
        <v>6743</v>
      </c>
      <c r="I451" s="43">
        <v>6344</v>
      </c>
      <c r="J451" s="43">
        <v>6344</v>
      </c>
      <c r="K451" s="43">
        <v>6436</v>
      </c>
      <c r="L451" s="43">
        <v>6436</v>
      </c>
      <c r="M451" s="43">
        <v>6437</v>
      </c>
      <c r="N451" s="43">
        <v>6438</v>
      </c>
      <c r="O451" s="43">
        <v>6920</v>
      </c>
      <c r="P451" s="43">
        <v>6921</v>
      </c>
      <c r="Q451" s="43">
        <v>6571</v>
      </c>
      <c r="R451" s="43">
        <v>6963</v>
      </c>
      <c r="S451" s="43">
        <v>6464</v>
      </c>
      <c r="T451" s="43">
        <v>6564</v>
      </c>
      <c r="U451" s="43">
        <v>6564</v>
      </c>
      <c r="V451" s="43">
        <v>7441</v>
      </c>
      <c r="W451" s="43">
        <v>6953</v>
      </c>
      <c r="X451" s="43">
        <v>6949</v>
      </c>
      <c r="Y451" s="43">
        <v>6558</v>
      </c>
      <c r="Z451" s="43">
        <v>6925</v>
      </c>
      <c r="AA451" s="43">
        <v>7395</v>
      </c>
      <c r="AB451" s="43">
        <v>7387</v>
      </c>
      <c r="AC451" s="43">
        <v>6550</v>
      </c>
      <c r="AD451" s="43">
        <v>6550</v>
      </c>
      <c r="AE451" s="43">
        <v>7290</v>
      </c>
      <c r="AF451" s="43">
        <v>7290</v>
      </c>
      <c r="AG451" s="43">
        <v>7290</v>
      </c>
      <c r="AH451" s="43">
        <v>7291</v>
      </c>
      <c r="AI451" s="43">
        <v>7291</v>
      </c>
      <c r="AJ451" s="43">
        <v>7291</v>
      </c>
      <c r="AK451" s="43">
        <v>7292</v>
      </c>
      <c r="AL451" s="43">
        <v>7292</v>
      </c>
      <c r="AM451" s="43">
        <v>8031</v>
      </c>
      <c r="AN451" s="43">
        <v>8031</v>
      </c>
      <c r="AO451" s="43">
        <v>8274</v>
      </c>
      <c r="AP451" s="43">
        <v>8032</v>
      </c>
      <c r="AQ451" s="43">
        <v>8032</v>
      </c>
    </row>
    <row r="452" spans="1:43" ht="17.649999999999999" thickBot="1" x14ac:dyDescent="0.5">
      <c r="A452" s="42" t="s">
        <v>15</v>
      </c>
      <c r="C452" s="94" t="s">
        <v>160</v>
      </c>
      <c r="D452" t="s">
        <v>180</v>
      </c>
      <c r="E452" s="99">
        <v>-5975</v>
      </c>
      <c r="F452" s="99">
        <v>-6041</v>
      </c>
      <c r="G452" s="99">
        <v>-6033</v>
      </c>
      <c r="H452" s="99">
        <v>-6399</v>
      </c>
      <c r="I452" s="99">
        <v>-5964</v>
      </c>
      <c r="J452" s="99">
        <v>-5983</v>
      </c>
      <c r="K452" s="99">
        <v>-6171</v>
      </c>
      <c r="L452" s="99">
        <v>-6167</v>
      </c>
      <c r="M452" s="99">
        <v>-6130</v>
      </c>
      <c r="N452" s="99">
        <v>-6189</v>
      </c>
      <c r="O452" s="99">
        <v>-6592</v>
      </c>
      <c r="P452" s="99">
        <v>-6542</v>
      </c>
      <c r="Q452" s="99">
        <v>-6227</v>
      </c>
      <c r="R452" s="99">
        <v>-6566</v>
      </c>
      <c r="S452" s="99">
        <v>-6049</v>
      </c>
      <c r="T452" s="99">
        <v>-6205</v>
      </c>
      <c r="U452" s="99">
        <v>-6191</v>
      </c>
      <c r="V452" s="99">
        <v>-7084</v>
      </c>
      <c r="W452" s="99">
        <v>-6537</v>
      </c>
      <c r="X452" s="99">
        <v>-6441</v>
      </c>
      <c r="Y452" s="99">
        <v>-6064</v>
      </c>
      <c r="Z452" s="99">
        <v>-6381</v>
      </c>
      <c r="AA452" s="99">
        <v>-6772</v>
      </c>
      <c r="AB452" s="99">
        <v>-6804</v>
      </c>
      <c r="AC452" s="99">
        <v>-5829</v>
      </c>
      <c r="AD452" s="99">
        <v>-5887</v>
      </c>
      <c r="AE452" s="99">
        <v>-6601</v>
      </c>
      <c r="AF452" s="99">
        <v>-6472</v>
      </c>
      <c r="AG452" s="99">
        <v>-6529</v>
      </c>
      <c r="AH452" s="99">
        <v>-6539</v>
      </c>
      <c r="AI452" s="99">
        <v>-6581</v>
      </c>
      <c r="AJ452" s="99">
        <v>-6518</v>
      </c>
      <c r="AK452" s="99">
        <v>-6493</v>
      </c>
      <c r="AL452" s="99">
        <v>-6525</v>
      </c>
      <c r="AM452" s="99">
        <v>-7426</v>
      </c>
      <c r="AN452" s="99">
        <v>-7438</v>
      </c>
      <c r="AO452" s="99">
        <v>-7624</v>
      </c>
      <c r="AP452" s="99">
        <v>-7365</v>
      </c>
      <c r="AQ452" s="99">
        <v>-7303</v>
      </c>
    </row>
    <row r="453" spans="1:43" ht="17.649999999999999" thickBot="1" x14ac:dyDescent="0.5">
      <c r="A453" s="42" t="s">
        <v>15</v>
      </c>
      <c r="C453" s="60" t="s">
        <v>83</v>
      </c>
      <c r="D453" t="s">
        <v>180</v>
      </c>
      <c r="E453" s="97">
        <v>-18.05</v>
      </c>
      <c r="F453" s="97">
        <v>-18.62</v>
      </c>
      <c r="G453" s="97">
        <v>-18.97</v>
      </c>
      <c r="H453" s="97">
        <v>-20.58</v>
      </c>
      <c r="I453" s="97">
        <v>-19.66</v>
      </c>
      <c r="J453" s="97">
        <v>-20.079999999999998</v>
      </c>
      <c r="K453" s="97">
        <v>-21.02</v>
      </c>
      <c r="L453" s="97">
        <v>-21.28</v>
      </c>
      <c r="M453" s="97">
        <v>-21.5</v>
      </c>
      <c r="N453" s="97">
        <v>-21.92</v>
      </c>
      <c r="O453" s="97">
        <v>-23.54</v>
      </c>
      <c r="P453" s="97">
        <v>-23.65</v>
      </c>
      <c r="Q453" s="97">
        <v>-22.59</v>
      </c>
      <c r="R453" s="97">
        <v>-23.97</v>
      </c>
      <c r="S453" s="97">
        <v>-22.31</v>
      </c>
      <c r="T453" s="97">
        <v>-23.12</v>
      </c>
      <c r="U453" s="97">
        <v>-23.27</v>
      </c>
      <c r="V453" s="97">
        <v>-26.75</v>
      </c>
      <c r="W453" s="97">
        <v>-24.79</v>
      </c>
      <c r="X453" s="97">
        <v>-24.6</v>
      </c>
      <c r="Y453" s="97">
        <v>-23.41</v>
      </c>
      <c r="Z453" s="97">
        <v>-24.75</v>
      </c>
      <c r="AA453" s="97">
        <v>-26.92</v>
      </c>
      <c r="AB453" s="97">
        <v>-26.76</v>
      </c>
      <c r="AC453" s="97">
        <v>-22.88</v>
      </c>
      <c r="AD453" s="97">
        <v>-23.17</v>
      </c>
      <c r="AE453" s="97">
        <v>-26.08</v>
      </c>
      <c r="AF453" s="97">
        <v>-25.88</v>
      </c>
      <c r="AG453" s="97">
        <v>-26.5</v>
      </c>
      <c r="AH453" s="97">
        <v>-26.83</v>
      </c>
      <c r="AI453" s="97">
        <v>-27.3</v>
      </c>
      <c r="AJ453" s="97">
        <v>-27.4</v>
      </c>
      <c r="AK453" s="97">
        <v>-27.48</v>
      </c>
      <c r="AL453" s="97">
        <v>-27.84</v>
      </c>
      <c r="AM453" s="97">
        <v>-32.33</v>
      </c>
      <c r="AN453" s="97">
        <v>-32.19</v>
      </c>
      <c r="AO453" s="97">
        <v>-32.99</v>
      </c>
      <c r="AP453" s="97">
        <v>-31.75</v>
      </c>
      <c r="AQ453" s="97">
        <v>-31.55</v>
      </c>
    </row>
    <row r="454" spans="1:43" ht="17.649999999999999" thickBot="1" x14ac:dyDescent="0.5">
      <c r="A454" s="42" t="s">
        <v>15</v>
      </c>
      <c r="C454" s="60" t="s">
        <v>84</v>
      </c>
      <c r="D454" t="s">
        <v>180</v>
      </c>
      <c r="E454" s="44">
        <v>77.08</v>
      </c>
      <c r="F454" s="44">
        <v>77.959999999999994</v>
      </c>
      <c r="G454" s="44">
        <v>77.510000000000005</v>
      </c>
      <c r="H454" s="44">
        <v>79</v>
      </c>
      <c r="I454" s="44">
        <v>79.75</v>
      </c>
      <c r="J454" s="44">
        <v>82.65</v>
      </c>
      <c r="K454" s="44">
        <v>85.72</v>
      </c>
      <c r="L454" s="44">
        <v>86.02</v>
      </c>
      <c r="M454" s="44">
        <v>83.05</v>
      </c>
      <c r="N454" s="44">
        <v>84.51</v>
      </c>
      <c r="O454" s="44">
        <v>86.47</v>
      </c>
      <c r="P454" s="44">
        <v>86.73</v>
      </c>
      <c r="Q454" s="44">
        <v>87.44</v>
      </c>
      <c r="R454" s="44">
        <v>85.04</v>
      </c>
      <c r="S454" s="44">
        <v>84.51</v>
      </c>
      <c r="T454" s="44">
        <v>84.82</v>
      </c>
      <c r="U454" s="44">
        <v>86.85</v>
      </c>
      <c r="V454" s="44">
        <v>92.94</v>
      </c>
      <c r="W454" s="44">
        <v>97.28</v>
      </c>
      <c r="X454" s="44">
        <v>99.21</v>
      </c>
      <c r="Y454" s="44">
        <v>101.54</v>
      </c>
      <c r="Z454" s="44">
        <v>99.7</v>
      </c>
      <c r="AA454" s="44">
        <v>106.41</v>
      </c>
      <c r="AB454" s="44">
        <v>109.94</v>
      </c>
      <c r="AC454" s="44">
        <v>115.69</v>
      </c>
      <c r="AD454" s="44">
        <v>112.4</v>
      </c>
      <c r="AE454" s="44">
        <v>116.86</v>
      </c>
      <c r="AF454" s="44">
        <v>115.75</v>
      </c>
      <c r="AG454" s="44">
        <v>119.76</v>
      </c>
      <c r="AH454" s="44">
        <v>106.38</v>
      </c>
      <c r="AI454" s="44">
        <v>96.39</v>
      </c>
      <c r="AJ454" s="44">
        <v>84.96</v>
      </c>
      <c r="AK454" s="44">
        <v>92.89</v>
      </c>
      <c r="AL454" s="44">
        <v>99.79</v>
      </c>
      <c r="AM454" s="44">
        <v>95.48</v>
      </c>
      <c r="AN454" s="44">
        <v>87.47</v>
      </c>
      <c r="AO454" s="44">
        <v>109.21</v>
      </c>
      <c r="AP454" s="44">
        <v>109.27</v>
      </c>
      <c r="AQ454" s="44">
        <v>109.09</v>
      </c>
    </row>
    <row r="455" spans="1:43" ht="17.649999999999999" thickBot="1" x14ac:dyDescent="0.5">
      <c r="A455" s="42" t="s">
        <v>15</v>
      </c>
      <c r="C455" s="60" t="s">
        <v>164</v>
      </c>
      <c r="D455" t="s">
        <v>180</v>
      </c>
      <c r="E455" s="43">
        <v>20921</v>
      </c>
      <c r="F455" s="43">
        <v>20965</v>
      </c>
      <c r="G455" s="43">
        <v>20243</v>
      </c>
      <c r="H455" s="43">
        <v>20174</v>
      </c>
      <c r="I455" s="43">
        <v>19746</v>
      </c>
      <c r="J455" s="43">
        <v>20303</v>
      </c>
      <c r="K455" s="43">
        <v>20852</v>
      </c>
      <c r="L455" s="43">
        <v>20583</v>
      </c>
      <c r="M455" s="43">
        <v>19373</v>
      </c>
      <c r="N455" s="43">
        <v>19762</v>
      </c>
      <c r="O455" s="43">
        <v>20005</v>
      </c>
      <c r="P455" s="43">
        <v>19447</v>
      </c>
      <c r="Q455" s="43">
        <v>19438</v>
      </c>
      <c r="R455" s="43">
        <v>18679</v>
      </c>
      <c r="S455" s="43">
        <v>18336</v>
      </c>
      <c r="T455" s="43">
        <v>18151</v>
      </c>
      <c r="U455" s="43">
        <v>18612</v>
      </c>
      <c r="V455" s="43">
        <v>20050</v>
      </c>
      <c r="W455" s="43">
        <v>21043</v>
      </c>
      <c r="X455" s="43">
        <v>21349</v>
      </c>
      <c r="Y455" s="43">
        <v>21652</v>
      </c>
      <c r="Z455" s="43">
        <v>20967</v>
      </c>
      <c r="AA455" s="43">
        <v>22699</v>
      </c>
      <c r="AB455" s="43">
        <v>23586</v>
      </c>
      <c r="AC455" s="43">
        <v>24908</v>
      </c>
      <c r="AD455" s="43">
        <v>23934</v>
      </c>
      <c r="AE455" s="43">
        <v>24822</v>
      </c>
      <c r="AF455" s="43">
        <v>24160</v>
      </c>
      <c r="AG455" s="43">
        <v>24573</v>
      </c>
      <c r="AH455" s="43">
        <v>21229</v>
      </c>
      <c r="AI455" s="43">
        <v>18613</v>
      </c>
      <c r="AJ455" s="43">
        <v>15697</v>
      </c>
      <c r="AK455" s="43">
        <v>17321</v>
      </c>
      <c r="AL455" s="43">
        <v>18808</v>
      </c>
      <c r="AM455" s="43">
        <v>17597</v>
      </c>
      <c r="AN455" s="43">
        <v>15745</v>
      </c>
      <c r="AO455" s="43">
        <v>20668</v>
      </c>
      <c r="AP455" s="43">
        <v>20395</v>
      </c>
      <c r="AQ455" s="43">
        <v>20241</v>
      </c>
    </row>
    <row r="456" spans="1:43" ht="17.649999999999999" thickBot="1" x14ac:dyDescent="0.5">
      <c r="A456" s="42" t="s">
        <v>15</v>
      </c>
      <c r="C456" s="60" t="s">
        <v>165</v>
      </c>
      <c r="D456" t="s">
        <v>180</v>
      </c>
      <c r="E456" s="97">
        <v>64.930000000000007</v>
      </c>
      <c r="F456" s="97">
        <v>65.78</v>
      </c>
      <c r="G456" s="97">
        <v>65.05</v>
      </c>
      <c r="H456" s="97">
        <v>66.319999999999993</v>
      </c>
      <c r="I456" s="97">
        <v>66.73</v>
      </c>
      <c r="J456" s="97">
        <v>69.44</v>
      </c>
      <c r="K456" s="97">
        <v>72.33</v>
      </c>
      <c r="L456" s="97">
        <v>72.45</v>
      </c>
      <c r="M456" s="97">
        <v>69.290000000000006</v>
      </c>
      <c r="N456" s="97">
        <v>70.73</v>
      </c>
      <c r="O456" s="97">
        <v>72.510000000000005</v>
      </c>
      <c r="P456" s="97">
        <v>71.05</v>
      </c>
      <c r="Q456" s="97">
        <v>71.62</v>
      </c>
      <c r="R456" s="97">
        <v>69.13</v>
      </c>
      <c r="S456" s="97">
        <v>68.489999999999995</v>
      </c>
      <c r="T456" s="97">
        <v>68.55</v>
      </c>
      <c r="U456" s="97">
        <v>70.61</v>
      </c>
      <c r="V456" s="97">
        <v>76.56</v>
      </c>
      <c r="W456" s="97">
        <v>80.84</v>
      </c>
      <c r="X456" s="97">
        <v>82.72</v>
      </c>
      <c r="Y456" s="97">
        <v>84.74</v>
      </c>
      <c r="Z456" s="97">
        <v>82.94</v>
      </c>
      <c r="AA456" s="97">
        <v>89.65</v>
      </c>
      <c r="AB456" s="97">
        <v>93.11</v>
      </c>
      <c r="AC456" s="97">
        <v>98.68</v>
      </c>
      <c r="AD456" s="97">
        <v>95.17</v>
      </c>
      <c r="AE456" s="97">
        <v>99.49</v>
      </c>
      <c r="AF456" s="97">
        <v>98.21</v>
      </c>
      <c r="AG456" s="97">
        <v>101.88</v>
      </c>
      <c r="AH456" s="97">
        <v>88.45</v>
      </c>
      <c r="AI456" s="97">
        <v>78.44</v>
      </c>
      <c r="AJ456" s="97">
        <v>67</v>
      </c>
      <c r="AK456" s="97">
        <v>74.63</v>
      </c>
      <c r="AL456" s="97">
        <v>81.42</v>
      </c>
      <c r="AM456" s="97">
        <v>76.88</v>
      </c>
      <c r="AN456" s="97">
        <v>68.94</v>
      </c>
      <c r="AO456" s="97">
        <v>90.57</v>
      </c>
      <c r="AP456" s="97">
        <v>89.06</v>
      </c>
      <c r="AQ456" s="97">
        <v>88.82</v>
      </c>
    </row>
    <row r="457" spans="1:43" ht="18" thickBot="1" x14ac:dyDescent="0.5">
      <c r="A457" s="42" t="s">
        <v>15</v>
      </c>
      <c r="C457" s="66" t="s">
        <v>93</v>
      </c>
      <c r="D457" t="s">
        <v>180</v>
      </c>
      <c r="E457" s="101">
        <f>SUM(E419,E421,E425,E426,E422)-SUM(E434,E440,E441,E435,E436)</f>
        <v>4189</v>
      </c>
      <c r="F457" s="101">
        <f t="shared" ref="F457:AQ457" si="4">SUM(F419,F421,F425,F426,F422)-SUM(F434,F440,F441,F435,F436)</f>
        <v>8459</v>
      </c>
      <c r="G457" s="101">
        <f t="shared" si="4"/>
        <v>8978</v>
      </c>
      <c r="H457" s="101">
        <f t="shared" si="4"/>
        <v>8365</v>
      </c>
      <c r="I457" s="101">
        <f t="shared" si="4"/>
        <v>4479</v>
      </c>
      <c r="J457" s="101">
        <f t="shared" si="4"/>
        <v>4719</v>
      </c>
      <c r="K457" s="101">
        <f t="shared" si="4"/>
        <v>4523</v>
      </c>
      <c r="L457" s="101">
        <f t="shared" si="4"/>
        <v>3930</v>
      </c>
      <c r="M457" s="101">
        <f t="shared" si="4"/>
        <v>4627</v>
      </c>
      <c r="N457" s="101">
        <f t="shared" si="4"/>
        <v>5024</v>
      </c>
      <c r="O457" s="101">
        <f t="shared" si="4"/>
        <v>5389</v>
      </c>
      <c r="P457" s="101">
        <f t="shared" si="4"/>
        <v>5161</v>
      </c>
      <c r="Q457" s="101">
        <f t="shared" si="4"/>
        <v>5157</v>
      </c>
      <c r="R457" s="101">
        <f t="shared" si="4"/>
        <v>5760</v>
      </c>
      <c r="S457" s="101">
        <f t="shared" si="4"/>
        <v>5834</v>
      </c>
      <c r="T457" s="101">
        <f t="shared" si="4"/>
        <v>5366</v>
      </c>
      <c r="U457" s="101">
        <f t="shared" si="4"/>
        <v>5691</v>
      </c>
      <c r="V457" s="101">
        <f t="shared" si="4"/>
        <v>6074</v>
      </c>
      <c r="W457" s="101">
        <f t="shared" si="4"/>
        <v>6560</v>
      </c>
      <c r="X457" s="101">
        <f t="shared" si="4"/>
        <v>6131</v>
      </c>
      <c r="Y457" s="101">
        <f t="shared" si="4"/>
        <v>5710</v>
      </c>
      <c r="Z457" s="101">
        <f t="shared" si="4"/>
        <v>6611</v>
      </c>
      <c r="AA457" s="101">
        <f t="shared" si="4"/>
        <v>6809</v>
      </c>
      <c r="AB457" s="101">
        <f t="shared" si="4"/>
        <v>6121</v>
      </c>
      <c r="AC457" s="101">
        <f t="shared" si="4"/>
        <v>5861</v>
      </c>
      <c r="AD457" s="101">
        <f t="shared" si="4"/>
        <v>6163</v>
      </c>
      <c r="AE457" s="101">
        <f t="shared" si="4"/>
        <v>6439</v>
      </c>
      <c r="AF457" s="101">
        <f t="shared" si="4"/>
        <v>5910</v>
      </c>
      <c r="AG457" s="101">
        <f t="shared" si="4"/>
        <v>6104</v>
      </c>
      <c r="AH457" s="101">
        <f t="shared" si="4"/>
        <v>6351</v>
      </c>
      <c r="AI457" s="101">
        <f t="shared" si="4"/>
        <v>7151</v>
      </c>
      <c r="AJ457" s="101">
        <f t="shared" si="4"/>
        <v>7047</v>
      </c>
      <c r="AK457" s="101">
        <f t="shared" si="4"/>
        <v>7694</v>
      </c>
      <c r="AL457" s="101">
        <f t="shared" si="4"/>
        <v>8592</v>
      </c>
      <c r="AM457" s="101">
        <f t="shared" si="4"/>
        <v>9249</v>
      </c>
      <c r="AN457" s="101">
        <f t="shared" si="4"/>
        <v>8735</v>
      </c>
      <c r="AO457" s="101">
        <f t="shared" si="4"/>
        <v>8765</v>
      </c>
      <c r="AP457" s="101">
        <f t="shared" si="4"/>
        <v>9391</v>
      </c>
      <c r="AQ457" s="101">
        <f t="shared" si="4"/>
        <v>10358</v>
      </c>
    </row>
    <row r="458" spans="1:43" ht="17.25" x14ac:dyDescent="0.45">
      <c r="A458" s="42" t="s">
        <v>15</v>
      </c>
      <c r="C458" s="60" t="s">
        <v>173</v>
      </c>
      <c r="D458" t="s">
        <v>180</v>
      </c>
      <c r="E458" s="99">
        <v>1552</v>
      </c>
      <c r="F458" s="99">
        <v>1240</v>
      </c>
      <c r="G458" s="99">
        <v>1168</v>
      </c>
      <c r="H458" s="99">
        <v>1401</v>
      </c>
      <c r="I458" s="99">
        <v>1304</v>
      </c>
      <c r="J458" s="99">
        <v>1008</v>
      </c>
      <c r="K458" s="108">
        <v>980</v>
      </c>
      <c r="L458" s="99">
        <v>1036</v>
      </c>
      <c r="M458" s="99">
        <v>1266</v>
      </c>
      <c r="N458" s="108">
        <v>849</v>
      </c>
      <c r="O458" s="108">
        <v>882</v>
      </c>
      <c r="P458" s="108">
        <v>415</v>
      </c>
      <c r="Q458" s="108">
        <v>953</v>
      </c>
      <c r="R458" s="108">
        <v>867</v>
      </c>
      <c r="S458" s="108">
        <v>721</v>
      </c>
      <c r="T458" s="108">
        <v>892</v>
      </c>
      <c r="U458" s="108">
        <v>833</v>
      </c>
      <c r="V458" s="99">
        <v>1055</v>
      </c>
      <c r="W458" s="108">
        <v>754</v>
      </c>
      <c r="X458" s="108">
        <v>516</v>
      </c>
      <c r="Y458" s="99">
        <v>1157</v>
      </c>
      <c r="Z458" s="108">
        <v>912</v>
      </c>
      <c r="AA458" s="99">
        <f>AVERAGE(U458:Z458,AB458:AF458)</f>
        <v>1005.3636363636364</v>
      </c>
      <c r="AB458" s="99">
        <v>1073</v>
      </c>
      <c r="AC458" s="99">
        <v>1699</v>
      </c>
      <c r="AD458" s="108">
        <v>973</v>
      </c>
      <c r="AE458" s="99">
        <v>1214</v>
      </c>
      <c r="AF458" s="108">
        <v>873</v>
      </c>
      <c r="AG458" s="99">
        <v>1738</v>
      </c>
      <c r="AH458" s="99">
        <v>1269</v>
      </c>
      <c r="AI458" s="108">
        <v>745</v>
      </c>
      <c r="AJ458" s="108">
        <v>616</v>
      </c>
      <c r="AK458" s="99">
        <v>1075</v>
      </c>
      <c r="AL458" s="99">
        <v>1016</v>
      </c>
      <c r="AM458" s="108">
        <v>44</v>
      </c>
      <c r="AN458" s="108">
        <v>570</v>
      </c>
      <c r="AO458" s="99">
        <v>2117</v>
      </c>
      <c r="AP458" s="99">
        <v>1468</v>
      </c>
      <c r="AQ458" s="108">
        <v>754</v>
      </c>
    </row>
    <row r="459" spans="1:43" ht="15" x14ac:dyDescent="0.45">
      <c r="A459" s="42" t="s">
        <v>15</v>
      </c>
      <c r="C459" s="30" t="s">
        <v>170</v>
      </c>
      <c r="D459" s="47" t="e" cm="1">
        <f t="array" ref="D459">_xlfn.XLOOKUP("WORKING CAPITAL"&amp;D$464,$C:$C&amp;$A:$A,D:D)/_xlfn.XLOOKUP("Total Assets"&amp;D$464,$C:$C&amp;$A:$A,D:D)</f>
        <v>#VALUE!</v>
      </c>
      <c r="E459" s="47" cm="1">
        <f t="array" ref="E459">_xlfn.XLOOKUP("WORKING CAPITAL"&amp;E$464,$C:$C&amp;$A:$A,E:E)/_xlfn.XLOOKUP("Total Assets"&amp;E$464,$C:$C&amp;$A:$A,E:E)</f>
        <v>4.0639127650905139E-2</v>
      </c>
      <c r="F459" s="48">
        <v>8.2373333593012049E-2</v>
      </c>
      <c r="G459" s="48">
        <v>8.8310513062637708E-2</v>
      </c>
      <c r="H459" s="48">
        <v>8.192145725198316E-2</v>
      </c>
      <c r="I459" s="48">
        <v>4.4707737762516971E-2</v>
      </c>
      <c r="J459" s="48">
        <v>4.6410306845003933E-2</v>
      </c>
      <c r="K459" s="48">
        <v>4.415008882728462E-2</v>
      </c>
      <c r="L459" s="48">
        <v>3.8234407074824638E-2</v>
      </c>
      <c r="M459" s="48">
        <v>4.6156915556885628E-2</v>
      </c>
      <c r="N459" s="48">
        <v>4.9621713450407917E-2</v>
      </c>
      <c r="O459" s="48">
        <v>5.2489066806923217E-2</v>
      </c>
      <c r="P459" s="48">
        <v>4.9477044606992551E-2</v>
      </c>
      <c r="Q459" s="48">
        <v>4.9834272295932666E-2</v>
      </c>
      <c r="R459" s="48">
        <v>5.5557698985300358E-2</v>
      </c>
      <c r="S459" s="48">
        <v>5.6354626508118968E-2</v>
      </c>
      <c r="T459" s="48">
        <v>5.1403391129418524E-2</v>
      </c>
      <c r="U459" s="48">
        <v>5.4598831464123643E-2</v>
      </c>
      <c r="V459" s="48">
        <v>5.663614493780654E-2</v>
      </c>
      <c r="W459" s="48">
        <v>6.0420734627712483E-2</v>
      </c>
      <c r="X459" s="48">
        <v>5.5614517284857723E-2</v>
      </c>
      <c r="Y459" s="48">
        <v>5.1851582789996548E-2</v>
      </c>
      <c r="Z459" s="48">
        <v>6.0409737197997006E-2</v>
      </c>
      <c r="AA459" s="48">
        <v>6.0077468081914998E-2</v>
      </c>
      <c r="AB459" s="48">
        <v>5.2593139950508662E-2</v>
      </c>
      <c r="AC459" s="48">
        <v>5.0195265664074541E-2</v>
      </c>
      <c r="AD459" s="48">
        <v>5.2660810718435987E-2</v>
      </c>
      <c r="AE459" s="48">
        <v>5.3766314013978071E-2</v>
      </c>
      <c r="AF459" s="48">
        <v>4.8961940582903915E-2</v>
      </c>
      <c r="AG459" s="48">
        <v>5.0669898560589711E-2</v>
      </c>
      <c r="AH459" s="48">
        <v>5.3553359417161363E-2</v>
      </c>
      <c r="AI459" s="48">
        <v>6.1336169555782374E-2</v>
      </c>
      <c r="AJ459" s="48">
        <v>6.1644374852384158E-2</v>
      </c>
      <c r="AK459" s="48">
        <v>6.6489798387445231E-2</v>
      </c>
      <c r="AL459" s="48">
        <v>7.2596998783290526E-2</v>
      </c>
      <c r="AM459" s="48">
        <v>7.6708715881665043E-2</v>
      </c>
      <c r="AN459" s="48">
        <v>7.1961708297633958E-2</v>
      </c>
      <c r="AO459" s="48">
        <v>6.9575640191144483E-2</v>
      </c>
      <c r="AP459" s="48">
        <v>7.3706930382230598E-2</v>
      </c>
      <c r="AQ459" s="48">
        <v>8.0098983103274943E-2</v>
      </c>
    </row>
    <row r="460" spans="1:43" ht="15" x14ac:dyDescent="0.45">
      <c r="A460" s="42" t="s">
        <v>15</v>
      </c>
      <c r="C460" s="30" t="s">
        <v>171</v>
      </c>
      <c r="D460" s="47" t="e" cm="1">
        <f t="array" ref="D460">_xlfn.XLOOKUP("Retained Earnings"&amp;D$464,$C:$C&amp;$A:$A,D:D)/_xlfn.XLOOKUP("Total Assets"&amp;D$464,$C:$C&amp;$A:$A,D:D)</f>
        <v>#VALUE!</v>
      </c>
      <c r="E460" s="47" cm="1">
        <f t="array" ref="E460">_xlfn.XLOOKUP("Retained Earnings"&amp;E$464,$C:$C&amp;$A:$A,E:E)/_xlfn.XLOOKUP("Total Assets"&amp;E$464,$C:$C&amp;$A:$A,E:E)</f>
        <v>0.26437261103242204</v>
      </c>
      <c r="F460" s="48">
        <v>0.27174728067698239</v>
      </c>
      <c r="G460" s="48">
        <v>0.28057129367327666</v>
      </c>
      <c r="H460" s="48">
        <v>0.28658309666046422</v>
      </c>
      <c r="I460" s="48">
        <v>0.29890002395592108</v>
      </c>
      <c r="J460" s="48">
        <v>0.29950826121164437</v>
      </c>
      <c r="K460" s="48">
        <v>0.30182730414071801</v>
      </c>
      <c r="L460" s="48">
        <v>0.30590444316888321</v>
      </c>
      <c r="M460" s="48">
        <v>0.32117312584168789</v>
      </c>
      <c r="N460" s="48">
        <v>0.32221519862513087</v>
      </c>
      <c r="O460" s="48">
        <v>0.32157710701380166</v>
      </c>
      <c r="P460" s="48">
        <v>0.31741618812972744</v>
      </c>
      <c r="Q460" s="48">
        <v>0.32335745967936763</v>
      </c>
      <c r="R460" s="48">
        <v>0.32776148771171726</v>
      </c>
      <c r="S460" s="48">
        <v>0.33128869912966202</v>
      </c>
      <c r="T460" s="48">
        <v>0.33335568541047994</v>
      </c>
      <c r="U460" s="48">
        <v>0.33774332505060778</v>
      </c>
      <c r="V460" s="48">
        <v>0.33376536187829847</v>
      </c>
      <c r="W460" s="48">
        <v>0.33282061673359614</v>
      </c>
      <c r="X460" s="48">
        <v>0.32943278816411314</v>
      </c>
      <c r="Y460" s="48">
        <v>0.33578213254390588</v>
      </c>
      <c r="Z460" s="48">
        <v>0.34106692496070762</v>
      </c>
      <c r="AA460" s="48">
        <v>0.32706883012608418</v>
      </c>
      <c r="AB460" s="48">
        <v>0.32374725048116582</v>
      </c>
      <c r="AC460" s="48">
        <v>0.33204583604535642</v>
      </c>
      <c r="AD460" s="48">
        <v>0.33567742155991526</v>
      </c>
      <c r="AE460" s="48">
        <v>0.33398742474469562</v>
      </c>
      <c r="AF460" s="48">
        <v>0.33501234404254965</v>
      </c>
      <c r="AG460" s="48">
        <v>0.34495210266797272</v>
      </c>
      <c r="AH460" s="48">
        <v>0.35718260928224499</v>
      </c>
      <c r="AI460" s="48">
        <v>0.36611285992434833</v>
      </c>
      <c r="AJ460" s="48">
        <v>0.37542097850713368</v>
      </c>
      <c r="AK460" s="48">
        <v>0.37605537647882331</v>
      </c>
      <c r="AL460" s="48">
        <v>0.37407901852102204</v>
      </c>
      <c r="AM460" s="48">
        <v>0.36513979083211001</v>
      </c>
      <c r="AN460" s="48">
        <v>0.36411718183615632</v>
      </c>
      <c r="AO460" s="48">
        <v>0.36189652161488511</v>
      </c>
      <c r="AP460" s="48">
        <v>0.36483007613217172</v>
      </c>
      <c r="AQ460" s="48">
        <v>0.36169817886556083</v>
      </c>
    </row>
    <row r="461" spans="1:43" ht="15" x14ac:dyDescent="0.45">
      <c r="A461" s="42" t="s">
        <v>15</v>
      </c>
      <c r="C461" s="30" t="s">
        <v>172</v>
      </c>
      <c r="D461" s="47" t="e" cm="1">
        <f t="array" ref="D461">_xlfn.XLOOKUP("ebit"&amp;D$464,$C:$C&amp;$A:$A,D:D)/_xlfn.XLOOKUP("Total Assets"&amp;D$464,$C:$C&amp;$A:$A,D:D)</f>
        <v>#VALUE!</v>
      </c>
      <c r="E461" s="47" cm="1">
        <f t="array" ref="E461">_xlfn.XLOOKUP("ebit"&amp;E$464,$C:$C&amp;$A:$A,E:E)/_xlfn.XLOOKUP("Total Assets"&amp;E$464,$C:$C&amp;$A:$A,E:E)</f>
        <v>1.5056559110576457E-2</v>
      </c>
      <c r="F461" s="48">
        <v>1.2075060131851867E-2</v>
      </c>
      <c r="G461" s="48">
        <v>1.1488825936418005E-2</v>
      </c>
      <c r="H461" s="48">
        <v>1.3720497502693173E-2</v>
      </c>
      <c r="I461" s="48">
        <v>1.3016050467140461E-2</v>
      </c>
      <c r="J461" s="48">
        <v>9.9134539732494108E-3</v>
      </c>
      <c r="K461" s="48">
        <v>9.5660152665794657E-3</v>
      </c>
      <c r="L461" s="48">
        <v>1.00790956054754E-2</v>
      </c>
      <c r="M461" s="48">
        <v>1.2629058805925483E-2</v>
      </c>
      <c r="N461" s="48">
        <v>8.3855164648479943E-3</v>
      </c>
      <c r="O461" s="48">
        <v>8.5907138474125583E-3</v>
      </c>
      <c r="P461" s="48">
        <v>3.9784874078476863E-3</v>
      </c>
      <c r="Q461" s="48">
        <v>9.2092420977358605E-3</v>
      </c>
      <c r="R461" s="48">
        <v>8.3625911493498978E-3</v>
      </c>
      <c r="S461" s="48">
        <v>6.9646358780174455E-3</v>
      </c>
      <c r="T461" s="48">
        <v>8.5448797777564894E-3</v>
      </c>
      <c r="U461" s="48">
        <v>7.9917108785125639E-3</v>
      </c>
      <c r="V461" s="48">
        <v>9.8371967252857909E-3</v>
      </c>
      <c r="W461" s="48">
        <v>6.9447002910510997E-3</v>
      </c>
      <c r="X461" s="48">
        <v>4.6806542030641959E-3</v>
      </c>
      <c r="Y461" s="48">
        <v>1.0506529122246236E-2</v>
      </c>
      <c r="Z461" s="48">
        <v>8.3336379253627687E-3</v>
      </c>
      <c r="AA461" s="48">
        <v>8.8705686259883034E-3</v>
      </c>
      <c r="AB461" s="48">
        <v>9.2194803409403354E-3</v>
      </c>
      <c r="AC461" s="48">
        <v>1.4550717686958309E-2</v>
      </c>
      <c r="AD461" s="48">
        <v>8.3139654111695944E-3</v>
      </c>
      <c r="AE461" s="48">
        <v>1.0137025192261125E-2</v>
      </c>
      <c r="AF461" s="48">
        <v>7.2324490911802233E-3</v>
      </c>
      <c r="AG461" s="48">
        <v>1.4427307290023741E-2</v>
      </c>
      <c r="AH461" s="48">
        <v>1.0700553157042634E-2</v>
      </c>
      <c r="AI461" s="48">
        <v>6.3900777959806842E-3</v>
      </c>
      <c r="AJ461" s="48">
        <v>5.3885248913110037E-3</v>
      </c>
      <c r="AK461" s="48">
        <v>9.2899055454254784E-3</v>
      </c>
      <c r="AL461" s="48">
        <v>8.5845613086386365E-3</v>
      </c>
      <c r="AM461" s="48">
        <v>3.649241538321183E-4</v>
      </c>
      <c r="AN461" s="48">
        <v>4.6958412970407966E-3</v>
      </c>
      <c r="AO461" s="48">
        <v>1.6804521424375683E-2</v>
      </c>
      <c r="AP461" s="48">
        <v>1.1521858566831489E-2</v>
      </c>
      <c r="AQ461" s="48">
        <v>5.8307234272899511E-3</v>
      </c>
    </row>
    <row r="462" spans="1:43" ht="15" x14ac:dyDescent="0.45">
      <c r="A462" s="42" t="s">
        <v>15</v>
      </c>
      <c r="C462" s="30" t="s">
        <v>174</v>
      </c>
      <c r="D462" s="47" t="e" cm="1">
        <f t="array" ref="D462">_xlfn.XLOOKUP("Shareholders' Equity"&amp;D$464,$C:$C&amp;$A:$A,D:D)/_xlfn.XLOOKUP("Total Liabilities"&amp;D$464,$C:$C&amp;$A:$A,D:D)</f>
        <v>#VALUE!</v>
      </c>
      <c r="E462" s="47" cm="1">
        <f t="array" ref="E462">_xlfn.XLOOKUP("Shareholders' Equity"&amp;E$464,$C:$C&amp;$A:$A,E:E)/_xlfn.XLOOKUP("Total Liabilities"&amp;E$464,$C:$C&amp;$A:$A,E:E)</f>
        <v>0.31742542368548859</v>
      </c>
      <c r="F462" s="48">
        <v>0.3191896613740301</v>
      </c>
      <c r="G462" s="48">
        <v>0.31106611815379853</v>
      </c>
      <c r="H462" s="48">
        <v>0.30781151939751783</v>
      </c>
      <c r="I462" s="48">
        <v>0.30812420024547565</v>
      </c>
      <c r="J462" s="48">
        <v>0.31176303635472302</v>
      </c>
      <c r="K462" s="48">
        <v>0.31793855812278082</v>
      </c>
      <c r="L462" s="48">
        <v>0.31192883034665853</v>
      </c>
      <c r="M462" s="48">
        <v>0.3014774615704196</v>
      </c>
      <c r="N462" s="48">
        <v>0.30414509106834636</v>
      </c>
      <c r="O462" s="48">
        <v>0.30272423900216977</v>
      </c>
      <c r="P462" s="48">
        <v>0.29461482134213696</v>
      </c>
      <c r="Q462" s="48">
        <v>0.29755993580098306</v>
      </c>
      <c r="R462" s="48">
        <v>0.28475655848420633</v>
      </c>
      <c r="S462" s="48">
        <v>0.27964153275648951</v>
      </c>
      <c r="T462" s="48">
        <v>0.27413645795191016</v>
      </c>
      <c r="U462" s="48">
        <v>0.2814639963609093</v>
      </c>
      <c r="V462" s="48">
        <v>0.29358550647721515</v>
      </c>
      <c r="W462" s="48">
        <v>0.30415250267264055</v>
      </c>
      <c r="X462" s="48">
        <v>0.30256161826216416</v>
      </c>
      <c r="Y462" s="48">
        <v>0.30818850307083717</v>
      </c>
      <c r="Z462" s="48">
        <v>0.29922119859435842</v>
      </c>
      <c r="AA462" s="48">
        <v>0.31186193485658725</v>
      </c>
      <c r="AB462" s="48">
        <v>0.31455356638617493</v>
      </c>
      <c r="AC462" s="48">
        <v>0.33348560465036603</v>
      </c>
      <c r="AD462" s="48">
        <v>0.31847729346687248</v>
      </c>
      <c r="AE462" s="48">
        <v>0.32179949891283954</v>
      </c>
      <c r="AF462" s="48">
        <v>0.30872148495099316</v>
      </c>
      <c r="AG462" s="48">
        <v>0.31543257733759922</v>
      </c>
      <c r="AH462" s="48">
        <v>0.27434693373163838</v>
      </c>
      <c r="AI462" s="48">
        <v>0.24408566580943947</v>
      </c>
      <c r="AJ462" s="48">
        <v>0.2108440753725731</v>
      </c>
      <c r="AK462" s="48">
        <v>0.22897925804772878</v>
      </c>
      <c r="AL462" s="48">
        <v>0.24188877229800629</v>
      </c>
      <c r="AM462" s="48">
        <v>0.22138819668145626</v>
      </c>
      <c r="AN462" s="48">
        <v>0.19701003885371673</v>
      </c>
      <c r="AO462" s="48">
        <v>0.24660340204043263</v>
      </c>
      <c r="AP462" s="48">
        <v>0.24438410751259912</v>
      </c>
      <c r="AQ462" s="48">
        <v>0.23802092807291317</v>
      </c>
    </row>
    <row r="463" spans="1:43" ht="15" x14ac:dyDescent="0.45">
      <c r="A463" s="42" t="s">
        <v>15</v>
      </c>
      <c r="C463" s="30" t="s">
        <v>175</v>
      </c>
      <c r="D463" s="49" t="e">
        <f>(D459*$B$63)+(D460*$B$64)+(D461*$B$65)+(D462*$B$66)</f>
        <v>#VALUE!</v>
      </c>
      <c r="E463" s="49">
        <f>(E459*$B$63)+(E460*$B$64)+(E461*$B$65)+(E462*$B$66)</f>
        <v>1.5629241614484704</v>
      </c>
      <c r="F463" s="50">
        <v>1.8425587519058977</v>
      </c>
      <c r="G463" s="50">
        <v>1.8978037174200026</v>
      </c>
      <c r="H463" s="50">
        <v>1.8870694932716148</v>
      </c>
      <c r="I463" s="50">
        <v>1.6786951072153473</v>
      </c>
      <c r="J463" s="50">
        <v>1.6748181433258815</v>
      </c>
      <c r="K463" s="50">
        <v>1.6717007028260618</v>
      </c>
      <c r="L463" s="50">
        <v>1.6433229894741948</v>
      </c>
      <c r="M463" s="50">
        <v>1.7512323661218321</v>
      </c>
      <c r="N463" s="50">
        <v>1.7516430040181448</v>
      </c>
      <c r="O463" s="50">
        <v>1.7682596951253002</v>
      </c>
      <c r="P463" s="50">
        <v>1.695427183714763</v>
      </c>
      <c r="Q463" s="50">
        <v>1.7553821843038742</v>
      </c>
      <c r="R463" s="50">
        <v>1.7881519542158166</v>
      </c>
      <c r="S463" s="50">
        <v>1.79011347155055</v>
      </c>
      <c r="T463" s="50">
        <v>1.7692106532031793</v>
      </c>
      <c r="U463" s="50">
        <v>1.8084530673521915</v>
      </c>
      <c r="V463" s="50">
        <v>1.8339789343102604</v>
      </c>
      <c r="W463" s="50">
        <v>1.8473837434714531</v>
      </c>
      <c r="X463" s="50">
        <v>1.7879258182235394</v>
      </c>
      <c r="Y463" s="50">
        <v>1.828997939121384</v>
      </c>
      <c r="Z463" s="50">
        <v>1.8783503567732813</v>
      </c>
      <c r="AA463" s="50">
        <v>1.8474178295944546</v>
      </c>
      <c r="AB463" s="50">
        <v>1.7926631872405401</v>
      </c>
      <c r="AC463" s="50">
        <v>1.8596910760034353</v>
      </c>
      <c r="AD463" s="50">
        <v>1.8300343183015393</v>
      </c>
      <c r="AE463" s="50">
        <v>1.84751630774988</v>
      </c>
      <c r="AF463" s="50">
        <v>1.7860901888938354</v>
      </c>
      <c r="AG463" s="50">
        <v>1.885094100448498</v>
      </c>
      <c r="AH463" s="50">
        <v>1.8756973416702438</v>
      </c>
      <c r="AI463" s="50">
        <v>1.8951244675282095</v>
      </c>
      <c r="AJ463" s="50">
        <v>1.8858566553757075</v>
      </c>
      <c r="AK463" s="50">
        <v>1.964969990957979</v>
      </c>
      <c r="AL463" s="50">
        <v>2.0074053753038759</v>
      </c>
      <c r="AM463" s="50">
        <v>1.9284747911256821</v>
      </c>
      <c r="AN463" s="50">
        <v>1.8975074135308649</v>
      </c>
      <c r="AO463" s="50">
        <v>2.0080588162326922</v>
      </c>
      <c r="AP463" s="50">
        <v>2.0068937139556491</v>
      </c>
      <c r="AQ463" s="50">
        <v>1.9936898281671591</v>
      </c>
    </row>
    <row r="464" spans="1:43" x14ac:dyDescent="0.45">
      <c r="A464" s="42" t="s">
        <v>15</v>
      </c>
      <c r="B464" s="42" t="s">
        <v>15</v>
      </c>
      <c r="C464" s="42" t="s">
        <v>15</v>
      </c>
      <c r="D464" s="42" t="s">
        <v>15</v>
      </c>
      <c r="E464" s="42" t="s">
        <v>15</v>
      </c>
      <c r="F464" s="42" t="s">
        <v>15</v>
      </c>
      <c r="G464" s="42" t="s">
        <v>15</v>
      </c>
      <c r="H464" s="42" t="s">
        <v>15</v>
      </c>
      <c r="I464" s="42" t="s">
        <v>15</v>
      </c>
      <c r="J464" s="42" t="s">
        <v>15</v>
      </c>
      <c r="K464" s="42" t="s">
        <v>15</v>
      </c>
      <c r="L464" s="42" t="s">
        <v>15</v>
      </c>
      <c r="M464" s="42" t="s">
        <v>15</v>
      </c>
      <c r="N464" s="42" t="s">
        <v>15</v>
      </c>
      <c r="O464" s="42" t="s">
        <v>15</v>
      </c>
      <c r="P464" s="42" t="s">
        <v>15</v>
      </c>
      <c r="Q464" s="42" t="s">
        <v>15</v>
      </c>
      <c r="R464" s="42" t="s">
        <v>15</v>
      </c>
      <c r="S464" s="42" t="s">
        <v>15</v>
      </c>
      <c r="T464" s="42" t="s">
        <v>15</v>
      </c>
      <c r="U464" s="42" t="s">
        <v>15</v>
      </c>
      <c r="V464" s="42" t="s">
        <v>15</v>
      </c>
      <c r="W464" s="42" t="s">
        <v>15</v>
      </c>
      <c r="X464" s="42" t="s">
        <v>15</v>
      </c>
      <c r="Y464" s="42" t="s">
        <v>15</v>
      </c>
      <c r="Z464" s="42" t="s">
        <v>15</v>
      </c>
      <c r="AA464" s="42" t="s">
        <v>15</v>
      </c>
      <c r="AB464" s="42" t="s">
        <v>15</v>
      </c>
      <c r="AC464" s="42" t="s">
        <v>15</v>
      </c>
      <c r="AD464" s="42" t="s">
        <v>15</v>
      </c>
      <c r="AE464" s="42" t="s">
        <v>15</v>
      </c>
      <c r="AF464" s="42" t="s">
        <v>15</v>
      </c>
      <c r="AG464" s="42" t="s">
        <v>15</v>
      </c>
      <c r="AH464" s="42" t="s">
        <v>15</v>
      </c>
      <c r="AI464" s="42" t="s">
        <v>15</v>
      </c>
      <c r="AJ464" s="42" t="s">
        <v>15</v>
      </c>
      <c r="AK464" s="42" t="s">
        <v>15</v>
      </c>
      <c r="AL464" s="42" t="s">
        <v>15</v>
      </c>
      <c r="AM464" s="42" t="s">
        <v>15</v>
      </c>
      <c r="AN464" s="42" t="s">
        <v>15</v>
      </c>
      <c r="AO464" s="42" t="s">
        <v>15</v>
      </c>
      <c r="AP464" s="42" t="s">
        <v>15</v>
      </c>
      <c r="AQ464" s="42" t="s">
        <v>15</v>
      </c>
    </row>
    <row r="465" spans="1:43" ht="17.649999999999999" thickBot="1" x14ac:dyDescent="0.5">
      <c r="A465" s="42" t="s">
        <v>16</v>
      </c>
      <c r="C465" s="89" t="s">
        <v>95</v>
      </c>
      <c r="D465" s="90" t="s">
        <v>96</v>
      </c>
      <c r="E465" s="90" t="s">
        <v>97</v>
      </c>
      <c r="F465" s="90" t="s">
        <v>98</v>
      </c>
      <c r="G465" s="90" t="s">
        <v>99</v>
      </c>
      <c r="H465" s="90" t="s">
        <v>100</v>
      </c>
      <c r="I465" s="90" t="s">
        <v>101</v>
      </c>
      <c r="J465" s="90" t="s">
        <v>102</v>
      </c>
      <c r="K465" s="90" t="s">
        <v>103</v>
      </c>
      <c r="L465" s="90" t="s">
        <v>104</v>
      </c>
      <c r="M465" s="90" t="s">
        <v>105</v>
      </c>
      <c r="N465" s="90" t="s">
        <v>106</v>
      </c>
      <c r="O465" s="90" t="s">
        <v>107</v>
      </c>
      <c r="P465" s="90" t="s">
        <v>108</v>
      </c>
      <c r="Q465" s="90" t="s">
        <v>109</v>
      </c>
      <c r="R465" s="90" t="s">
        <v>110</v>
      </c>
      <c r="S465" s="90" t="s">
        <v>111</v>
      </c>
      <c r="T465" s="90" t="s">
        <v>112</v>
      </c>
      <c r="U465" s="90" t="s">
        <v>113</v>
      </c>
      <c r="V465" s="90" t="s">
        <v>114</v>
      </c>
      <c r="W465" s="90" t="s">
        <v>115</v>
      </c>
      <c r="X465" s="90" t="s">
        <v>116</v>
      </c>
      <c r="Y465" s="90" t="s">
        <v>117</v>
      </c>
      <c r="Z465" s="90" t="s">
        <v>118</v>
      </c>
      <c r="AA465" s="90" t="s">
        <v>119</v>
      </c>
      <c r="AB465" s="90" t="s">
        <v>120</v>
      </c>
      <c r="AC465" s="90" t="s">
        <v>121</v>
      </c>
      <c r="AD465" s="90" t="s">
        <v>122</v>
      </c>
      <c r="AE465" s="90" t="s">
        <v>123</v>
      </c>
      <c r="AF465" s="90" t="s">
        <v>124</v>
      </c>
      <c r="AG465" s="90" t="s">
        <v>125</v>
      </c>
      <c r="AH465" s="90" t="s">
        <v>126</v>
      </c>
      <c r="AI465" s="90" t="s">
        <v>127</v>
      </c>
      <c r="AJ465" s="90" t="s">
        <v>128</v>
      </c>
      <c r="AK465" s="90" t="s">
        <v>129</v>
      </c>
      <c r="AL465" s="90" t="s">
        <v>130</v>
      </c>
      <c r="AM465" s="90" t="s">
        <v>131</v>
      </c>
      <c r="AN465" s="90" t="s">
        <v>132</v>
      </c>
      <c r="AO465" s="90" t="s">
        <v>133</v>
      </c>
      <c r="AP465" s="90" t="s">
        <v>134</v>
      </c>
      <c r="AQ465" s="91" t="s">
        <v>135</v>
      </c>
    </row>
    <row r="466" spans="1:43" ht="17.649999999999999" thickBot="1" x14ac:dyDescent="0.5">
      <c r="A466" s="42" t="s">
        <v>16</v>
      </c>
      <c r="C466" s="89" t="s">
        <v>136</v>
      </c>
      <c r="D466" s="92">
        <v>41912</v>
      </c>
      <c r="E466" s="92">
        <v>42004</v>
      </c>
      <c r="F466" s="92">
        <v>42094</v>
      </c>
      <c r="G466" s="92">
        <v>42185</v>
      </c>
      <c r="H466" s="92">
        <v>42277</v>
      </c>
      <c r="I466" s="92">
        <v>42369</v>
      </c>
      <c r="J466" s="92">
        <v>42460</v>
      </c>
      <c r="K466" s="92">
        <v>42551</v>
      </c>
      <c r="L466" s="92">
        <v>42643</v>
      </c>
      <c r="M466" s="92">
        <v>42735</v>
      </c>
      <c r="N466" s="92">
        <v>42825</v>
      </c>
      <c r="O466" s="92">
        <v>42916</v>
      </c>
      <c r="P466" s="92">
        <v>43008</v>
      </c>
      <c r="Q466" s="92">
        <v>43100</v>
      </c>
      <c r="R466" s="92">
        <v>43190</v>
      </c>
      <c r="S466" s="92">
        <v>43281</v>
      </c>
      <c r="T466" s="92">
        <v>43373</v>
      </c>
      <c r="U466" s="92">
        <v>43465</v>
      </c>
      <c r="V466" s="92">
        <v>43555</v>
      </c>
      <c r="W466" s="92">
        <v>43646</v>
      </c>
      <c r="X466" s="92">
        <v>43738</v>
      </c>
      <c r="Y466" s="92">
        <v>43830</v>
      </c>
      <c r="Z466" s="92">
        <v>43921</v>
      </c>
      <c r="AA466" s="92">
        <v>44012</v>
      </c>
      <c r="AB466" s="92">
        <v>44104</v>
      </c>
      <c r="AC466" s="92">
        <v>44196</v>
      </c>
      <c r="AD466" s="92">
        <v>44286</v>
      </c>
      <c r="AE466" s="92">
        <v>44377</v>
      </c>
      <c r="AF466" s="92">
        <v>44469</v>
      </c>
      <c r="AG466" s="92">
        <v>44561</v>
      </c>
      <c r="AH466" s="92">
        <v>44651</v>
      </c>
      <c r="AI466" s="92">
        <v>44742</v>
      </c>
      <c r="AJ466" s="92">
        <v>44834</v>
      </c>
      <c r="AK466" s="92">
        <v>44926</v>
      </c>
      <c r="AL466" s="92">
        <v>45016</v>
      </c>
      <c r="AM466" s="92">
        <v>45107</v>
      </c>
      <c r="AN466" s="92">
        <v>45199</v>
      </c>
      <c r="AO466" s="92">
        <v>45291</v>
      </c>
      <c r="AP466" s="92">
        <v>45382</v>
      </c>
      <c r="AQ466" s="93">
        <v>45473</v>
      </c>
    </row>
    <row r="467" spans="1:43" ht="17.649999999999999" thickBot="1" x14ac:dyDescent="0.5">
      <c r="A467" s="42" t="s">
        <v>16</v>
      </c>
      <c r="C467" s="60" t="s">
        <v>181</v>
      </c>
      <c r="D467" s="43">
        <v>286167</v>
      </c>
      <c r="E467" s="43">
        <v>279571</v>
      </c>
      <c r="F467" s="43">
        <v>279835</v>
      </c>
      <c r="G467" s="43">
        <v>271664</v>
      </c>
      <c r="H467" s="43">
        <v>269776</v>
      </c>
      <c r="I467" s="43">
        <v>265027</v>
      </c>
      <c r="J467" s="43">
        <v>269129</v>
      </c>
      <c r="K467" s="43">
        <v>277424</v>
      </c>
      <c r="L467" s="43">
        <v>275421</v>
      </c>
      <c r="M467" s="43">
        <v>255535</v>
      </c>
      <c r="N467" s="43">
        <v>244303</v>
      </c>
      <c r="O467" s="43">
        <v>248767</v>
      </c>
      <c r="P467" s="43">
        <v>250424</v>
      </c>
      <c r="Q467" s="43">
        <v>251764</v>
      </c>
      <c r="R467" s="43">
        <v>246311</v>
      </c>
      <c r="S467" s="43">
        <v>240447</v>
      </c>
      <c r="T467" s="43">
        <v>244140</v>
      </c>
      <c r="U467" s="43">
        <v>240806</v>
      </c>
      <c r="V467" s="43">
        <v>249712</v>
      </c>
      <c r="W467" s="43">
        <v>256022</v>
      </c>
      <c r="X467" s="43">
        <v>261548</v>
      </c>
      <c r="Y467" s="43">
        <v>257768</v>
      </c>
      <c r="Z467" s="43">
        <v>247129</v>
      </c>
      <c r="AA467" s="43">
        <v>263942</v>
      </c>
      <c r="AB467" s="43">
        <v>271380</v>
      </c>
      <c r="AC467" s="43">
        <v>276787</v>
      </c>
      <c r="AD467" s="43">
        <v>267985</v>
      </c>
      <c r="AE467" s="43">
        <v>277936</v>
      </c>
      <c r="AF467" s="43">
        <v>278992</v>
      </c>
      <c r="AG467" s="43">
        <v>283480</v>
      </c>
      <c r="AH467" s="43">
        <v>263801</v>
      </c>
      <c r="AI467" s="43">
        <v>239633</v>
      </c>
      <c r="AJ467" s="43">
        <v>226898</v>
      </c>
      <c r="AK467" s="43">
        <v>230641</v>
      </c>
      <c r="AL467" s="43">
        <v>234159</v>
      </c>
      <c r="AM467" s="43">
        <v>227471</v>
      </c>
      <c r="AN467" s="43">
        <v>219780</v>
      </c>
      <c r="AO467" s="43">
        <v>236974</v>
      </c>
      <c r="AP467" s="43">
        <v>237890</v>
      </c>
      <c r="AQ467" s="45">
        <v>63099</v>
      </c>
    </row>
    <row r="468" spans="1:43" ht="17.649999999999999" thickBot="1" x14ac:dyDescent="0.5">
      <c r="A468" s="42" t="s">
        <v>16</v>
      </c>
      <c r="C468" s="60" t="s">
        <v>182</v>
      </c>
      <c r="D468" s="43">
        <v>5110</v>
      </c>
      <c r="E468" s="43">
        <v>5444</v>
      </c>
      <c r="F468" s="43">
        <v>4866</v>
      </c>
      <c r="G468" s="43">
        <v>6078</v>
      </c>
      <c r="H468" s="43">
        <v>4858</v>
      </c>
      <c r="I468" s="43">
        <v>11037</v>
      </c>
      <c r="J468" s="43">
        <v>3647</v>
      </c>
      <c r="K468" s="43">
        <v>2303</v>
      </c>
      <c r="L468" s="43">
        <v>8460</v>
      </c>
      <c r="M468" s="43">
        <v>8685</v>
      </c>
      <c r="N468" s="43">
        <v>8377</v>
      </c>
      <c r="O468" s="43">
        <v>7778</v>
      </c>
      <c r="P468" s="43">
        <v>8003</v>
      </c>
      <c r="Q468" s="43">
        <v>7840</v>
      </c>
      <c r="R468" s="43">
        <v>7408</v>
      </c>
      <c r="S468" s="43">
        <v>7138</v>
      </c>
      <c r="T468" s="43">
        <v>6477</v>
      </c>
      <c r="U468" s="43">
        <v>5991</v>
      </c>
      <c r="V468" s="43">
        <v>5633</v>
      </c>
      <c r="W468" s="44">
        <v>880</v>
      </c>
      <c r="X468" s="43">
        <v>5807</v>
      </c>
      <c r="Y468" s="43">
        <v>6372</v>
      </c>
      <c r="Z468" s="43">
        <v>6506</v>
      </c>
      <c r="AA468" s="43">
        <v>6458</v>
      </c>
      <c r="AB468" s="43">
        <v>7041</v>
      </c>
      <c r="AC468" s="43">
        <v>8413</v>
      </c>
      <c r="AD468" s="43">
        <v>8862</v>
      </c>
      <c r="AE468" s="43">
        <v>9575</v>
      </c>
      <c r="AF468" s="43">
        <v>9835</v>
      </c>
      <c r="AG468" s="43">
        <v>9739</v>
      </c>
      <c r="AH468" s="43">
        <v>10634</v>
      </c>
      <c r="AI468" s="43">
        <v>10705</v>
      </c>
      <c r="AJ468" s="43">
        <v>10889</v>
      </c>
      <c r="AK468" s="43">
        <v>11131</v>
      </c>
      <c r="AL468" s="43">
        <v>11247</v>
      </c>
      <c r="AM468" s="43">
        <v>11616</v>
      </c>
      <c r="AN468" s="44">
        <v>515</v>
      </c>
      <c r="AO468" s="43">
        <v>11484</v>
      </c>
      <c r="AP468" s="43">
        <v>11453</v>
      </c>
      <c r="AQ468" s="83">
        <v>688</v>
      </c>
    </row>
    <row r="469" spans="1:43" ht="17.649999999999999" thickBot="1" x14ac:dyDescent="0.5">
      <c r="A469" s="42" t="s">
        <v>16</v>
      </c>
      <c r="C469" s="60" t="s">
        <v>191</v>
      </c>
      <c r="D469" s="43">
        <v>2756</v>
      </c>
      <c r="E469" s="43">
        <v>2710</v>
      </c>
      <c r="F469" s="43">
        <v>2665</v>
      </c>
      <c r="G469" s="43">
        <v>2645</v>
      </c>
      <c r="H469" s="43">
        <v>2625</v>
      </c>
      <c r="I469" s="43">
        <v>2597</v>
      </c>
      <c r="J469" s="43">
        <v>2568</v>
      </c>
      <c r="K469" s="43">
        <v>2538</v>
      </c>
      <c r="L469" s="43">
        <v>2510</v>
      </c>
      <c r="M469" s="43">
        <v>2367</v>
      </c>
      <c r="N469" s="43">
        <v>2324</v>
      </c>
      <c r="O469" s="43">
        <v>2309</v>
      </c>
      <c r="P469" s="43">
        <v>2301</v>
      </c>
      <c r="Q469" s="43">
        <v>2295</v>
      </c>
      <c r="R469" s="43">
        <v>2203</v>
      </c>
      <c r="S469" s="43">
        <v>2192</v>
      </c>
      <c r="T469" s="43">
        <v>2178</v>
      </c>
      <c r="U469" s="43">
        <v>2147</v>
      </c>
      <c r="V469" s="43">
        <v>2124</v>
      </c>
      <c r="W469" s="43">
        <v>2108</v>
      </c>
      <c r="X469" s="43">
        <v>2096</v>
      </c>
      <c r="Y469" s="43">
        <v>2065</v>
      </c>
      <c r="Z469" s="43">
        <v>2061</v>
      </c>
      <c r="AA469" s="43">
        <v>2091</v>
      </c>
      <c r="AB469" s="43">
        <v>2072</v>
      </c>
      <c r="AC469" s="43">
        <v>1986</v>
      </c>
      <c r="AD469" s="43">
        <v>1949</v>
      </c>
      <c r="AE469" s="43">
        <v>1907</v>
      </c>
      <c r="AF469" s="43">
        <v>1876</v>
      </c>
      <c r="AG469" s="43">
        <v>1843</v>
      </c>
      <c r="AH469" s="43">
        <v>1816</v>
      </c>
      <c r="AI469" s="43">
        <v>1787</v>
      </c>
      <c r="AJ469" s="43">
        <v>1773</v>
      </c>
      <c r="AK469" s="43">
        <v>1758</v>
      </c>
      <c r="AL469" s="43">
        <v>1747</v>
      </c>
      <c r="AM469" s="43">
        <v>1762</v>
      </c>
      <c r="AN469" s="43">
        <v>1768</v>
      </c>
      <c r="AO469" s="43">
        <v>1753</v>
      </c>
      <c r="AP469" s="43">
        <v>1753</v>
      </c>
      <c r="AQ469" s="83">
        <v>6</v>
      </c>
    </row>
    <row r="470" spans="1:43" ht="17.649999999999999" thickBot="1" x14ac:dyDescent="0.5">
      <c r="A470" s="42" t="s">
        <v>16</v>
      </c>
      <c r="C470" s="60" t="s">
        <v>183</v>
      </c>
      <c r="D470" s="43">
        <v>51760</v>
      </c>
      <c r="E470" s="43">
        <v>37745</v>
      </c>
      <c r="F470" s="43">
        <v>46799</v>
      </c>
      <c r="G470" s="43">
        <v>43694</v>
      </c>
      <c r="H470" s="43">
        <v>43531</v>
      </c>
      <c r="I470" s="43">
        <v>22063</v>
      </c>
      <c r="J470" s="43">
        <v>39394</v>
      </c>
      <c r="K470" s="43">
        <v>28347</v>
      </c>
      <c r="L470" s="43">
        <v>19647</v>
      </c>
      <c r="M470" s="43">
        <v>20978</v>
      </c>
      <c r="N470" s="43">
        <v>19504</v>
      </c>
      <c r="O470" s="43">
        <v>20023</v>
      </c>
      <c r="P470" s="43">
        <v>17165</v>
      </c>
      <c r="Q470" s="43">
        <v>17349</v>
      </c>
      <c r="R470" s="43">
        <v>21232</v>
      </c>
      <c r="S470" s="43">
        <v>23298</v>
      </c>
      <c r="T470" s="43">
        <v>14721</v>
      </c>
      <c r="U470" s="43">
        <v>15200</v>
      </c>
      <c r="V470" s="43">
        <v>16229</v>
      </c>
      <c r="W470" s="43">
        <v>25165</v>
      </c>
      <c r="X470" s="43">
        <v>19008</v>
      </c>
      <c r="Y470" s="43">
        <v>17812</v>
      </c>
      <c r="Z470" s="43">
        <v>23185</v>
      </c>
      <c r="AA470" s="43">
        <v>24868</v>
      </c>
      <c r="AB470" s="43">
        <v>24169</v>
      </c>
      <c r="AC470" s="43">
        <v>21796</v>
      </c>
      <c r="AD470" s="43">
        <v>17760</v>
      </c>
      <c r="AE470" s="43">
        <v>18832</v>
      </c>
      <c r="AF470" s="43">
        <v>17379</v>
      </c>
      <c r="AG470" s="43">
        <v>17101</v>
      </c>
      <c r="AH470" s="43">
        <v>13186</v>
      </c>
      <c r="AI470" s="43">
        <v>12564</v>
      </c>
      <c r="AJ470" s="43">
        <v>17838</v>
      </c>
      <c r="AK470" s="43">
        <v>15480</v>
      </c>
      <c r="AL470" s="43">
        <v>16397</v>
      </c>
      <c r="AM470" s="43">
        <v>13816</v>
      </c>
      <c r="AN470" s="43">
        <v>29098</v>
      </c>
      <c r="AO470" s="43">
        <v>20420</v>
      </c>
      <c r="AP470" s="43">
        <v>18235</v>
      </c>
      <c r="AQ470" s="45">
        <v>27348</v>
      </c>
    </row>
    <row r="471" spans="1:43" ht="17.649999999999999" thickBot="1" x14ac:dyDescent="0.5">
      <c r="A471" s="42" t="s">
        <v>16</v>
      </c>
      <c r="C471" s="94" t="s">
        <v>184</v>
      </c>
      <c r="D471" s="95">
        <v>363459</v>
      </c>
      <c r="E471" s="95">
        <v>348839</v>
      </c>
      <c r="F471" s="95">
        <v>353194</v>
      </c>
      <c r="G471" s="95">
        <v>343812</v>
      </c>
      <c r="H471" s="95">
        <v>341446</v>
      </c>
      <c r="I471" s="95">
        <v>331957</v>
      </c>
      <c r="J471" s="95">
        <v>339815</v>
      </c>
      <c r="K471" s="95">
        <v>343965</v>
      </c>
      <c r="L471" s="95">
        <v>339910</v>
      </c>
      <c r="M471" s="95">
        <v>323141</v>
      </c>
      <c r="N471" s="95">
        <v>311754</v>
      </c>
      <c r="O471" s="95">
        <v>317279</v>
      </c>
      <c r="P471" s="95">
        <v>318015</v>
      </c>
      <c r="Q471" s="95">
        <v>321253</v>
      </c>
      <c r="R471" s="95">
        <v>321026</v>
      </c>
      <c r="S471" s="95">
        <v>318760</v>
      </c>
      <c r="T471" s="95">
        <v>314651</v>
      </c>
      <c r="U471" s="95">
        <v>312175</v>
      </c>
      <c r="V471" s="95">
        <v>322744</v>
      </c>
      <c r="W471" s="95">
        <v>332913</v>
      </c>
      <c r="X471" s="95">
        <v>339094</v>
      </c>
      <c r="Y471" s="95">
        <v>335025</v>
      </c>
      <c r="Z471" s="95">
        <v>329549</v>
      </c>
      <c r="AA471" s="95">
        <v>347437</v>
      </c>
      <c r="AB471" s="95">
        <v>353574</v>
      </c>
      <c r="AC471" s="95">
        <v>357296</v>
      </c>
      <c r="AD471" s="95">
        <v>344643</v>
      </c>
      <c r="AE471" s="95">
        <v>355992</v>
      </c>
      <c r="AF471" s="95">
        <v>351805</v>
      </c>
      <c r="AG471" s="95">
        <v>355502</v>
      </c>
      <c r="AH471" s="95">
        <v>333300</v>
      </c>
      <c r="AI471" s="95">
        <v>309654</v>
      </c>
      <c r="AJ471" s="95">
        <v>300503</v>
      </c>
      <c r="AK471" s="95">
        <v>303781</v>
      </c>
      <c r="AL471" s="95">
        <v>309721</v>
      </c>
      <c r="AM471" s="95">
        <v>301780</v>
      </c>
      <c r="AN471" s="95">
        <v>296443</v>
      </c>
      <c r="AO471" s="95">
        <v>318814</v>
      </c>
      <c r="AP471" s="95">
        <v>318425</v>
      </c>
      <c r="AQ471" s="96">
        <v>94707</v>
      </c>
    </row>
    <row r="472" spans="1:43" ht="17.649999999999999" thickBot="1" x14ac:dyDescent="0.5">
      <c r="A472" s="42" t="s">
        <v>16</v>
      </c>
      <c r="C472" s="60" t="s">
        <v>72</v>
      </c>
      <c r="D472" s="43">
        <v>1933</v>
      </c>
      <c r="E472" s="43">
        <v>1758</v>
      </c>
      <c r="F472" s="43">
        <v>1823</v>
      </c>
      <c r="G472" s="43">
        <v>1937</v>
      </c>
      <c r="H472" s="43">
        <v>1569</v>
      </c>
      <c r="I472" s="43">
        <v>1629</v>
      </c>
      <c r="J472" s="43">
        <v>1499</v>
      </c>
      <c r="K472" s="43">
        <v>1784</v>
      </c>
      <c r="L472" s="43">
        <v>2498</v>
      </c>
      <c r="M472" s="43">
        <v>1868</v>
      </c>
      <c r="N472" s="43">
        <v>1918</v>
      </c>
      <c r="O472" s="43">
        <v>2517</v>
      </c>
      <c r="P472" s="43">
        <v>2433</v>
      </c>
      <c r="Q472" s="43">
        <v>2362</v>
      </c>
      <c r="R472" s="43">
        <v>2103</v>
      </c>
      <c r="S472" s="43">
        <v>2135</v>
      </c>
      <c r="T472" s="43">
        <v>2741</v>
      </c>
      <c r="U472" s="43">
        <v>2873</v>
      </c>
      <c r="V472" s="43">
        <v>2565</v>
      </c>
      <c r="W472" s="43">
        <v>2935</v>
      </c>
      <c r="X472" s="43">
        <v>3361</v>
      </c>
      <c r="Y472" s="43">
        <v>2856</v>
      </c>
      <c r="Z472" s="43">
        <v>2738</v>
      </c>
      <c r="AA472" s="43">
        <v>3408</v>
      </c>
      <c r="AB472" s="43">
        <v>3191</v>
      </c>
      <c r="AC472" s="43">
        <v>2827</v>
      </c>
      <c r="AD472" s="43">
        <v>2796</v>
      </c>
      <c r="AE472" s="43">
        <v>2760</v>
      </c>
      <c r="AF472" s="43">
        <v>2699</v>
      </c>
      <c r="AG472" s="43">
        <v>2198</v>
      </c>
      <c r="AH472" s="43">
        <v>2537</v>
      </c>
      <c r="AI472" s="43">
        <v>2378</v>
      </c>
      <c r="AJ472" s="43">
        <v>2294</v>
      </c>
      <c r="AK472" s="43">
        <v>2043</v>
      </c>
      <c r="AL472" s="43">
        <v>1923</v>
      </c>
      <c r="AM472" s="43">
        <v>2283</v>
      </c>
      <c r="AN472" s="43">
        <v>1994</v>
      </c>
      <c r="AO472" s="43">
        <v>2155</v>
      </c>
      <c r="AP472" s="43">
        <v>1816</v>
      </c>
      <c r="AQ472" s="45">
        <v>1381</v>
      </c>
    </row>
    <row r="473" spans="1:43" ht="17.649999999999999" thickBot="1" x14ac:dyDescent="0.5">
      <c r="A473" s="42" t="s">
        <v>16</v>
      </c>
      <c r="C473" s="60" t="s">
        <v>185</v>
      </c>
      <c r="D473" s="43">
        <v>23864</v>
      </c>
      <c r="E473" s="43">
        <v>21959</v>
      </c>
      <c r="F473" s="43">
        <v>22208</v>
      </c>
      <c r="G473" s="43">
        <v>21361</v>
      </c>
      <c r="H473" s="43">
        <v>20542</v>
      </c>
      <c r="I473" s="43">
        <v>20413</v>
      </c>
      <c r="J473" s="43">
        <v>21332</v>
      </c>
      <c r="K473" s="43">
        <v>21441</v>
      </c>
      <c r="L473" s="43">
        <v>21706</v>
      </c>
      <c r="M473" s="43">
        <v>21901</v>
      </c>
      <c r="N473" s="43">
        <v>34140</v>
      </c>
      <c r="O473" s="43">
        <v>34510</v>
      </c>
      <c r="P473" s="43">
        <v>34429</v>
      </c>
      <c r="Q473" s="43">
        <v>33024</v>
      </c>
      <c r="R473" s="43">
        <v>34744</v>
      </c>
      <c r="S473" s="43">
        <v>34497</v>
      </c>
      <c r="T473" s="43">
        <v>37178</v>
      </c>
      <c r="U473" s="43">
        <v>38172</v>
      </c>
      <c r="V473" s="43">
        <v>40558</v>
      </c>
      <c r="W473" s="43">
        <v>40520</v>
      </c>
      <c r="X473" s="43">
        <v>39483</v>
      </c>
      <c r="Y473" s="43">
        <v>37977</v>
      </c>
      <c r="Z473" s="43">
        <v>39927</v>
      </c>
      <c r="AA473" s="43">
        <v>75212</v>
      </c>
      <c r="AB473" s="43">
        <v>75044</v>
      </c>
      <c r="AC473" s="43">
        <v>73541</v>
      </c>
      <c r="AD473" s="43">
        <v>76274</v>
      </c>
      <c r="AE473" s="43">
        <v>75436</v>
      </c>
      <c r="AF473" s="43">
        <v>74756</v>
      </c>
      <c r="AG473" s="43">
        <v>74284</v>
      </c>
      <c r="AH473" s="43">
        <v>75602</v>
      </c>
      <c r="AI473" s="43">
        <v>74477</v>
      </c>
      <c r="AJ473" s="43">
        <v>73547</v>
      </c>
      <c r="AK473" s="43">
        <v>69722</v>
      </c>
      <c r="AL473" s="43">
        <v>72855</v>
      </c>
      <c r="AM473" s="43">
        <v>70159</v>
      </c>
      <c r="AN473" s="43">
        <v>67058</v>
      </c>
      <c r="AO473" s="43">
        <v>67526</v>
      </c>
      <c r="AP473" s="43">
        <v>68565</v>
      </c>
      <c r="AQ473" s="45">
        <v>40660</v>
      </c>
    </row>
    <row r="474" spans="1:43" ht="17.649999999999999" thickBot="1" x14ac:dyDescent="0.5">
      <c r="A474" s="42" t="s">
        <v>16</v>
      </c>
      <c r="C474" s="60" t="s">
        <v>141</v>
      </c>
      <c r="D474" s="43">
        <v>19088</v>
      </c>
      <c r="E474" s="43">
        <v>17266</v>
      </c>
      <c r="F474" s="43">
        <v>19795</v>
      </c>
      <c r="G474" s="43">
        <v>20657</v>
      </c>
      <c r="H474" s="43">
        <v>19729</v>
      </c>
      <c r="I474" s="43">
        <v>16388</v>
      </c>
      <c r="J474" s="43">
        <v>18102</v>
      </c>
      <c r="K474" s="43">
        <v>17378</v>
      </c>
      <c r="L474" s="43">
        <v>16739</v>
      </c>
      <c r="M474" s="43">
        <v>15157</v>
      </c>
      <c r="N474" s="43">
        <v>14881</v>
      </c>
      <c r="O474" s="43">
        <v>14377</v>
      </c>
      <c r="P474" s="43">
        <v>14703</v>
      </c>
      <c r="Q474" s="43">
        <v>13585</v>
      </c>
      <c r="R474" s="43">
        <v>14598</v>
      </c>
      <c r="S474" s="43">
        <v>14289</v>
      </c>
      <c r="T474" s="43">
        <v>16146</v>
      </c>
      <c r="U474" s="43">
        <v>15292</v>
      </c>
      <c r="V474" s="43">
        <v>17005</v>
      </c>
      <c r="W474" s="43">
        <v>16970</v>
      </c>
      <c r="X474" s="43">
        <v>16012</v>
      </c>
      <c r="Y474" s="43">
        <v>15010</v>
      </c>
      <c r="Z474" s="43">
        <v>16847</v>
      </c>
      <c r="AA474" s="43">
        <v>17640</v>
      </c>
      <c r="AB474" s="43">
        <v>16767</v>
      </c>
      <c r="AC474" s="43">
        <v>16939</v>
      </c>
      <c r="AD474" s="43">
        <v>19867</v>
      </c>
      <c r="AE474" s="43">
        <v>20218</v>
      </c>
      <c r="AF474" s="43">
        <v>19761</v>
      </c>
      <c r="AG474" s="43">
        <v>18379</v>
      </c>
      <c r="AH474" s="43">
        <v>21517</v>
      </c>
      <c r="AI474" s="43">
        <v>22359</v>
      </c>
      <c r="AJ474" s="43">
        <v>21213</v>
      </c>
      <c r="AK474" s="43">
        <v>21010</v>
      </c>
      <c r="AL474" s="43">
        <v>23085</v>
      </c>
      <c r="AM474" s="43">
        <v>19880</v>
      </c>
      <c r="AN474" s="43">
        <v>17834</v>
      </c>
      <c r="AO474" s="43">
        <v>17206</v>
      </c>
      <c r="AP474" s="43">
        <v>17778</v>
      </c>
      <c r="AQ474" s="45">
        <v>13007</v>
      </c>
    </row>
    <row r="475" spans="1:43" ht="17.649999999999999" thickBot="1" x14ac:dyDescent="0.5">
      <c r="A475" s="42" t="s">
        <v>16</v>
      </c>
      <c r="C475" s="60" t="s">
        <v>186</v>
      </c>
      <c r="D475" s="43">
        <v>9603</v>
      </c>
      <c r="E475" s="43">
        <v>9827</v>
      </c>
      <c r="F475" s="43">
        <v>9708</v>
      </c>
      <c r="G475" s="43">
        <v>10270</v>
      </c>
      <c r="H475" s="43">
        <v>10537</v>
      </c>
      <c r="I475" s="43">
        <v>11115</v>
      </c>
      <c r="J475" s="43">
        <v>10800</v>
      </c>
      <c r="K475" s="43">
        <v>10487</v>
      </c>
      <c r="L475" s="43">
        <v>10537</v>
      </c>
      <c r="M475" s="43">
        <v>11042</v>
      </c>
      <c r="N475" s="43">
        <v>11091</v>
      </c>
      <c r="O475" s="43">
        <v>11063</v>
      </c>
      <c r="P475" s="43">
        <v>10938</v>
      </c>
      <c r="Q475" s="43">
        <v>10994</v>
      </c>
      <c r="R475" s="43">
        <v>11631</v>
      </c>
      <c r="S475" s="43">
        <v>11997</v>
      </c>
      <c r="T475" s="43">
        <v>12683</v>
      </c>
      <c r="U475" s="43">
        <v>12694</v>
      </c>
      <c r="V475" s="43">
        <v>12128</v>
      </c>
      <c r="W475" s="43">
        <v>11386</v>
      </c>
      <c r="X475" s="43">
        <v>11000</v>
      </c>
      <c r="Y475" s="43">
        <v>11207</v>
      </c>
      <c r="Z475" s="43">
        <v>11889</v>
      </c>
      <c r="AA475" s="43">
        <v>10003</v>
      </c>
      <c r="AB475" s="43">
        <v>10176</v>
      </c>
      <c r="AC475" s="43">
        <v>9805</v>
      </c>
      <c r="AD475" s="43">
        <v>11144</v>
      </c>
      <c r="AE475" s="43">
        <v>10723</v>
      </c>
      <c r="AF475" s="43">
        <v>10607</v>
      </c>
      <c r="AG475" s="43">
        <v>10514</v>
      </c>
      <c r="AH475" s="43">
        <v>12915</v>
      </c>
      <c r="AI475" s="43">
        <v>14838</v>
      </c>
      <c r="AJ475" s="43">
        <v>15822</v>
      </c>
      <c r="AK475" s="43">
        <v>12857</v>
      </c>
      <c r="AL475" s="43">
        <v>13304</v>
      </c>
      <c r="AM475" s="43">
        <v>12702</v>
      </c>
      <c r="AN475" s="43">
        <v>11999</v>
      </c>
      <c r="AO475" s="43">
        <v>12085</v>
      </c>
      <c r="AP475" s="43">
        <v>12111</v>
      </c>
      <c r="AQ475" s="45">
        <v>2123</v>
      </c>
    </row>
    <row r="476" spans="1:43" ht="17.649999999999999" thickBot="1" x14ac:dyDescent="0.5">
      <c r="A476" s="42" t="s">
        <v>16</v>
      </c>
      <c r="C476" s="60" t="s">
        <v>192</v>
      </c>
      <c r="D476" s="43">
        <v>77810</v>
      </c>
      <c r="E476" s="43">
        <v>80036</v>
      </c>
      <c r="F476" s="43">
        <v>82139</v>
      </c>
      <c r="G476" s="43">
        <v>82135</v>
      </c>
      <c r="H476" s="43">
        <v>77136</v>
      </c>
      <c r="I476" s="43">
        <v>79574</v>
      </c>
      <c r="J476" s="43">
        <v>79532</v>
      </c>
      <c r="K476" s="43">
        <v>80572</v>
      </c>
      <c r="L476" s="43">
        <v>82626</v>
      </c>
      <c r="M476" s="43">
        <v>82972</v>
      </c>
      <c r="N476" s="43">
        <v>85917</v>
      </c>
      <c r="O476" s="43">
        <v>87090</v>
      </c>
      <c r="P476" s="43">
        <v>89300</v>
      </c>
      <c r="Q476" s="43">
        <v>92798</v>
      </c>
      <c r="R476" s="43">
        <v>90589</v>
      </c>
      <c r="S476" s="43">
        <v>90746</v>
      </c>
      <c r="T476" s="43">
        <v>93045</v>
      </c>
      <c r="U476" s="43">
        <v>81847</v>
      </c>
      <c r="V476" s="43">
        <v>88818</v>
      </c>
      <c r="W476" s="43">
        <v>90311</v>
      </c>
      <c r="X476" s="43">
        <v>89125</v>
      </c>
      <c r="Y476" s="43">
        <v>93272</v>
      </c>
      <c r="Z476" s="43">
        <v>78836</v>
      </c>
      <c r="AA476" s="43">
        <v>88742</v>
      </c>
      <c r="AB476" s="43">
        <v>92036</v>
      </c>
      <c r="AC476" s="43">
        <v>100290</v>
      </c>
      <c r="AD476" s="43">
        <v>102689</v>
      </c>
      <c r="AE476" s="43">
        <v>107306</v>
      </c>
      <c r="AF476" s="43">
        <v>105423</v>
      </c>
      <c r="AG476" s="43">
        <v>109111</v>
      </c>
      <c r="AH476" s="43">
        <v>100850</v>
      </c>
      <c r="AI476" s="43">
        <v>86735</v>
      </c>
      <c r="AJ476" s="43">
        <v>81302</v>
      </c>
      <c r="AK476" s="43">
        <v>84853</v>
      </c>
      <c r="AL476" s="43">
        <v>87357</v>
      </c>
      <c r="AM476" s="43">
        <v>89718</v>
      </c>
      <c r="AN476" s="43">
        <v>84724</v>
      </c>
      <c r="AO476" s="43">
        <v>91005</v>
      </c>
      <c r="AP476" s="43">
        <v>95173</v>
      </c>
      <c r="AQ476" s="83" t="s">
        <v>138</v>
      </c>
    </row>
    <row r="477" spans="1:43" ht="17.649999999999999" thickBot="1" x14ac:dyDescent="0.5">
      <c r="A477" s="42" t="s">
        <v>16</v>
      </c>
      <c r="C477" s="60" t="s">
        <v>76</v>
      </c>
      <c r="D477" s="44" t="s">
        <v>138</v>
      </c>
      <c r="E477" s="44" t="s">
        <v>138</v>
      </c>
      <c r="F477" s="44" t="s">
        <v>138</v>
      </c>
      <c r="G477" s="44" t="s">
        <v>138</v>
      </c>
      <c r="H477" s="44" t="s">
        <v>138</v>
      </c>
      <c r="I477" s="44" t="s">
        <v>138</v>
      </c>
      <c r="J477" s="44" t="s">
        <v>138</v>
      </c>
      <c r="K477" s="44" t="s">
        <v>138</v>
      </c>
      <c r="L477" s="44" t="s">
        <v>138</v>
      </c>
      <c r="M477" s="44" t="s">
        <v>138</v>
      </c>
      <c r="N477" s="44" t="s">
        <v>138</v>
      </c>
      <c r="O477" s="44" t="s">
        <v>138</v>
      </c>
      <c r="P477" s="44" t="s">
        <v>138</v>
      </c>
      <c r="Q477" s="44" t="s">
        <v>138</v>
      </c>
      <c r="R477" s="44" t="s">
        <v>138</v>
      </c>
      <c r="S477" s="44" t="s">
        <v>138</v>
      </c>
      <c r="T477" s="44" t="s">
        <v>138</v>
      </c>
      <c r="U477" s="44" t="s">
        <v>138</v>
      </c>
      <c r="V477" s="44" t="s">
        <v>138</v>
      </c>
      <c r="W477" s="44" t="s">
        <v>138</v>
      </c>
      <c r="X477" s="44" t="s">
        <v>138</v>
      </c>
      <c r="Y477" s="44" t="s">
        <v>138</v>
      </c>
      <c r="Z477" s="44" t="s">
        <v>138</v>
      </c>
      <c r="AA477" s="44" t="s">
        <v>138</v>
      </c>
      <c r="AB477" s="44" t="s">
        <v>138</v>
      </c>
      <c r="AC477" s="44">
        <v>906</v>
      </c>
      <c r="AD477" s="44" t="s">
        <v>138</v>
      </c>
      <c r="AE477" s="44" t="s">
        <v>138</v>
      </c>
      <c r="AF477" s="44" t="s">
        <v>138</v>
      </c>
      <c r="AG477" s="43">
        <v>1000</v>
      </c>
      <c r="AH477" s="44" t="s">
        <v>138</v>
      </c>
      <c r="AI477" s="44" t="s">
        <v>138</v>
      </c>
      <c r="AJ477" s="44" t="s">
        <v>138</v>
      </c>
      <c r="AK477" s="44">
        <v>880</v>
      </c>
      <c r="AL477" s="44" t="s">
        <v>138</v>
      </c>
      <c r="AM477" s="44" t="s">
        <v>138</v>
      </c>
      <c r="AN477" s="44" t="s">
        <v>138</v>
      </c>
      <c r="AO477" s="43">
        <v>1100</v>
      </c>
      <c r="AP477" s="44" t="s">
        <v>138</v>
      </c>
      <c r="AQ477" s="83" t="s">
        <v>138</v>
      </c>
    </row>
    <row r="478" spans="1:43" ht="17.649999999999999" thickBot="1" x14ac:dyDescent="0.5">
      <c r="A478" s="42" t="s">
        <v>16</v>
      </c>
      <c r="C478" s="60" t="s">
        <v>143</v>
      </c>
      <c r="D478" s="44" t="s">
        <v>138</v>
      </c>
      <c r="E478" s="43">
        <v>1454</v>
      </c>
      <c r="F478" s="44" t="s">
        <v>138</v>
      </c>
      <c r="G478" s="44" t="s">
        <v>138</v>
      </c>
      <c r="H478" s="44" t="s">
        <v>138</v>
      </c>
      <c r="I478" s="43">
        <v>1613</v>
      </c>
      <c r="J478" s="44" t="s">
        <v>138</v>
      </c>
      <c r="K478" s="44" t="s">
        <v>138</v>
      </c>
      <c r="L478" s="44" t="s">
        <v>138</v>
      </c>
      <c r="M478" s="43">
        <v>1528</v>
      </c>
      <c r="N478" s="44" t="s">
        <v>138</v>
      </c>
      <c r="O478" s="44" t="s">
        <v>138</v>
      </c>
      <c r="P478" s="44" t="s">
        <v>138</v>
      </c>
      <c r="Q478" s="43">
        <v>1594</v>
      </c>
      <c r="R478" s="44" t="s">
        <v>138</v>
      </c>
      <c r="S478" s="44" t="s">
        <v>138</v>
      </c>
      <c r="T478" s="44" t="s">
        <v>138</v>
      </c>
      <c r="U478" s="43">
        <v>4082</v>
      </c>
      <c r="V478" s="44" t="s">
        <v>138</v>
      </c>
      <c r="W478" s="44" t="s">
        <v>138</v>
      </c>
      <c r="X478" s="44" t="s">
        <v>138</v>
      </c>
      <c r="Y478" s="43">
        <v>4038</v>
      </c>
      <c r="Z478" s="44" t="s">
        <v>138</v>
      </c>
      <c r="AA478" s="44" t="s">
        <v>138</v>
      </c>
      <c r="AB478" s="44" t="s">
        <v>138</v>
      </c>
      <c r="AC478" s="43">
        <v>4074</v>
      </c>
      <c r="AD478" s="44" t="s">
        <v>138</v>
      </c>
      <c r="AE478" s="44" t="s">
        <v>138</v>
      </c>
      <c r="AF478" s="44" t="s">
        <v>138</v>
      </c>
      <c r="AG478" s="43">
        <v>4056</v>
      </c>
      <c r="AH478" s="44" t="s">
        <v>138</v>
      </c>
      <c r="AI478" s="44" t="s">
        <v>138</v>
      </c>
      <c r="AJ478" s="44" t="s">
        <v>138</v>
      </c>
      <c r="AK478" s="43">
        <v>3927</v>
      </c>
      <c r="AL478" s="44" t="s">
        <v>138</v>
      </c>
      <c r="AM478" s="44" t="s">
        <v>138</v>
      </c>
      <c r="AN478" s="44" t="s">
        <v>138</v>
      </c>
      <c r="AO478" s="43">
        <v>3539</v>
      </c>
      <c r="AP478" s="44" t="s">
        <v>138</v>
      </c>
      <c r="AQ478" s="45">
        <v>3407</v>
      </c>
    </row>
    <row r="479" spans="1:43" ht="17.649999999999999" thickBot="1" x14ac:dyDescent="0.5">
      <c r="A479" s="42" t="s">
        <v>16</v>
      </c>
      <c r="C479" s="60" t="s">
        <v>144</v>
      </c>
      <c r="D479" s="44" t="s">
        <v>138</v>
      </c>
      <c r="E479" s="44" t="s">
        <v>138</v>
      </c>
      <c r="F479" s="44" t="s">
        <v>138</v>
      </c>
      <c r="G479" s="44" t="s">
        <v>138</v>
      </c>
      <c r="H479" s="44" t="s">
        <v>138</v>
      </c>
      <c r="I479" s="44" t="s">
        <v>138</v>
      </c>
      <c r="J479" s="44" t="s">
        <v>138</v>
      </c>
      <c r="K479" s="44" t="s">
        <v>138</v>
      </c>
      <c r="L479" s="44" t="s">
        <v>138</v>
      </c>
      <c r="M479" s="44" t="s">
        <v>138</v>
      </c>
      <c r="N479" s="44" t="s">
        <v>138</v>
      </c>
      <c r="O479" s="44" t="s">
        <v>138</v>
      </c>
      <c r="P479" s="44" t="s">
        <v>138</v>
      </c>
      <c r="Q479" s="44">
        <v>106</v>
      </c>
      <c r="R479" s="44" t="s">
        <v>138</v>
      </c>
      <c r="S479" s="44" t="s">
        <v>138</v>
      </c>
      <c r="T479" s="44" t="s">
        <v>138</v>
      </c>
      <c r="U479" s="44">
        <v>360</v>
      </c>
      <c r="V479" s="44" t="s">
        <v>138</v>
      </c>
      <c r="W479" s="44" t="s">
        <v>138</v>
      </c>
      <c r="X479" s="44" t="s">
        <v>138</v>
      </c>
      <c r="Y479" s="44">
        <v>333</v>
      </c>
      <c r="Z479" s="44" t="s">
        <v>138</v>
      </c>
      <c r="AA479" s="44" t="s">
        <v>138</v>
      </c>
      <c r="AB479" s="44" t="s">
        <v>138</v>
      </c>
      <c r="AC479" s="44">
        <v>319</v>
      </c>
      <c r="AD479" s="44" t="s">
        <v>138</v>
      </c>
      <c r="AE479" s="44" t="s">
        <v>138</v>
      </c>
      <c r="AF479" s="44" t="s">
        <v>138</v>
      </c>
      <c r="AG479" s="44">
        <v>758</v>
      </c>
      <c r="AH479" s="44" t="s">
        <v>138</v>
      </c>
      <c r="AI479" s="44" t="s">
        <v>138</v>
      </c>
      <c r="AJ479" s="44" t="s">
        <v>138</v>
      </c>
      <c r="AK479" s="44">
        <v>704</v>
      </c>
      <c r="AL479" s="44" t="s">
        <v>138</v>
      </c>
      <c r="AM479" s="44" t="s">
        <v>138</v>
      </c>
      <c r="AN479" s="44" t="s">
        <v>138</v>
      </c>
      <c r="AO479" s="44">
        <v>394</v>
      </c>
      <c r="AP479" s="44" t="s">
        <v>138</v>
      </c>
      <c r="AQ479" s="83" t="s">
        <v>138</v>
      </c>
    </row>
    <row r="480" spans="1:43" ht="17.649999999999999" thickBot="1" x14ac:dyDescent="0.5">
      <c r="A480" s="42" t="s">
        <v>16</v>
      </c>
      <c r="C480" s="60" t="s">
        <v>142</v>
      </c>
      <c r="D480" s="43">
        <v>1238</v>
      </c>
      <c r="E480" s="43">
        <v>2025</v>
      </c>
      <c r="F480" s="43">
        <v>2072</v>
      </c>
      <c r="G480" s="44">
        <v>461</v>
      </c>
      <c r="H480" s="44">
        <v>247</v>
      </c>
      <c r="I480" s="44">
        <v>170</v>
      </c>
      <c r="J480" s="44">
        <v>181</v>
      </c>
      <c r="K480" s="44">
        <v>191</v>
      </c>
      <c r="L480" s="44">
        <v>196</v>
      </c>
      <c r="M480" s="44">
        <v>193</v>
      </c>
      <c r="N480" s="44">
        <v>213</v>
      </c>
      <c r="O480" s="44">
        <v>234</v>
      </c>
      <c r="P480" s="44">
        <v>219</v>
      </c>
      <c r="Q480" s="44">
        <v>375</v>
      </c>
      <c r="R480" s="44">
        <v>268</v>
      </c>
      <c r="S480" s="44">
        <v>245</v>
      </c>
      <c r="T480" s="44">
        <v>382</v>
      </c>
      <c r="U480" s="44">
        <v>485</v>
      </c>
      <c r="V480" s="44">
        <v>614</v>
      </c>
      <c r="W480" s="44">
        <v>250</v>
      </c>
      <c r="X480" s="44">
        <v>409</v>
      </c>
      <c r="Y480" s="44">
        <v>431</v>
      </c>
      <c r="Z480" s="44">
        <v>581</v>
      </c>
      <c r="AA480" s="44">
        <v>444</v>
      </c>
      <c r="AB480" s="44">
        <v>416</v>
      </c>
      <c r="AC480" s="44">
        <v>403</v>
      </c>
      <c r="AD480" s="44">
        <v>448</v>
      </c>
      <c r="AE480" s="44">
        <v>301</v>
      </c>
      <c r="AF480" s="44">
        <v>135</v>
      </c>
      <c r="AG480" s="44">
        <v>229</v>
      </c>
      <c r="AH480" s="44">
        <v>192</v>
      </c>
      <c r="AI480" s="44">
        <v>350</v>
      </c>
      <c r="AJ480" s="44">
        <v>202</v>
      </c>
      <c r="AK480" s="44">
        <v>173</v>
      </c>
      <c r="AL480" s="44">
        <v>135</v>
      </c>
      <c r="AM480" s="44">
        <v>69</v>
      </c>
      <c r="AN480" s="44">
        <v>40</v>
      </c>
      <c r="AO480" s="44">
        <v>49</v>
      </c>
      <c r="AP480" s="44">
        <v>47</v>
      </c>
      <c r="AQ480" s="83">
        <v>21</v>
      </c>
    </row>
    <row r="481" spans="1:43" ht="17.649999999999999" thickBot="1" x14ac:dyDescent="0.5">
      <c r="A481" s="42" t="s">
        <v>16</v>
      </c>
      <c r="C481" s="60" t="s">
        <v>85</v>
      </c>
      <c r="D481" s="43">
        <v>1588</v>
      </c>
      <c r="E481" s="43">
        <v>1604</v>
      </c>
      <c r="F481" s="43">
        <v>1621</v>
      </c>
      <c r="G481" s="43">
        <v>1256</v>
      </c>
      <c r="H481" s="43">
        <v>1304</v>
      </c>
      <c r="I481" s="43">
        <v>1309</v>
      </c>
      <c r="J481" s="43">
        <v>1491</v>
      </c>
      <c r="K481" s="43">
        <v>1405</v>
      </c>
      <c r="L481" s="43">
        <v>8794</v>
      </c>
      <c r="M481" s="43">
        <v>9008</v>
      </c>
      <c r="N481" s="43">
        <v>7835</v>
      </c>
      <c r="O481" s="43">
        <v>1551</v>
      </c>
      <c r="P481" s="44">
        <v>900</v>
      </c>
      <c r="Q481" s="44">
        <v>922</v>
      </c>
      <c r="R481" s="44">
        <v>774</v>
      </c>
      <c r="S481" s="44">
        <v>719</v>
      </c>
      <c r="T481" s="44">
        <v>950</v>
      </c>
      <c r="U481" s="44">
        <v>915</v>
      </c>
      <c r="V481" s="44">
        <v>892</v>
      </c>
      <c r="W481" s="44">
        <v>903</v>
      </c>
      <c r="X481" s="43">
        <v>1125</v>
      </c>
      <c r="Y481" s="44">
        <v>793</v>
      </c>
      <c r="Z481" s="44">
        <v>864</v>
      </c>
      <c r="AA481" s="44">
        <v>788</v>
      </c>
      <c r="AB481" s="44">
        <v>789</v>
      </c>
      <c r="AC481" s="44">
        <v>774</v>
      </c>
      <c r="AD481" s="44">
        <v>893</v>
      </c>
      <c r="AE481" s="43">
        <v>1032</v>
      </c>
      <c r="AF481" s="43">
        <v>5184</v>
      </c>
      <c r="AG481" s="44">
        <v>843</v>
      </c>
      <c r="AH481" s="44">
        <v>656</v>
      </c>
      <c r="AI481" s="44">
        <v>357</v>
      </c>
      <c r="AJ481" s="44">
        <v>393</v>
      </c>
      <c r="AK481" s="43">
        <v>1310</v>
      </c>
      <c r="AL481" s="43">
        <v>1446</v>
      </c>
      <c r="AM481" s="43">
        <v>14059</v>
      </c>
      <c r="AN481" s="43">
        <v>15369</v>
      </c>
      <c r="AO481" s="43">
        <v>3691</v>
      </c>
      <c r="AP481" s="43">
        <v>4136</v>
      </c>
      <c r="AQ481" s="45">
        <v>2376</v>
      </c>
    </row>
    <row r="482" spans="1:43" ht="17.649999999999999" thickBot="1" x14ac:dyDescent="0.5">
      <c r="A482" s="42" t="s">
        <v>16</v>
      </c>
      <c r="C482" s="60" t="s">
        <v>176</v>
      </c>
      <c r="D482" s="43">
        <v>19606</v>
      </c>
      <c r="E482" s="43">
        <v>19339</v>
      </c>
      <c r="F482" s="43">
        <v>18010</v>
      </c>
      <c r="G482" s="43">
        <v>18665</v>
      </c>
      <c r="H482" s="43">
        <v>19511</v>
      </c>
      <c r="I482" s="43">
        <v>20394</v>
      </c>
      <c r="J482" s="43">
        <v>20116</v>
      </c>
      <c r="K482" s="43">
        <v>18542</v>
      </c>
      <c r="L482" s="43">
        <v>18412</v>
      </c>
      <c r="M482" s="43">
        <v>21332</v>
      </c>
      <c r="N482" s="43">
        <v>20881</v>
      </c>
      <c r="O482" s="43">
        <v>20171</v>
      </c>
      <c r="P482" s="43">
        <v>20954</v>
      </c>
      <c r="Q482" s="43">
        <v>14033</v>
      </c>
      <c r="R482" s="43">
        <v>14558</v>
      </c>
      <c r="S482" s="43">
        <v>14753</v>
      </c>
      <c r="T482" s="43">
        <v>15088</v>
      </c>
      <c r="U482" s="43">
        <v>15221</v>
      </c>
      <c r="V482" s="43">
        <v>14545</v>
      </c>
      <c r="W482" s="43">
        <v>13337</v>
      </c>
      <c r="X482" s="43">
        <v>13054</v>
      </c>
      <c r="Y482" s="43">
        <v>13146</v>
      </c>
      <c r="Z482" s="43">
        <v>13975</v>
      </c>
      <c r="AA482" s="43">
        <v>13294</v>
      </c>
      <c r="AB482" s="43">
        <v>12958</v>
      </c>
      <c r="AC482" s="43">
        <v>12624</v>
      </c>
      <c r="AD482" s="43">
        <v>13690</v>
      </c>
      <c r="AE482" s="43">
        <v>12628</v>
      </c>
      <c r="AF482" s="43">
        <v>12385</v>
      </c>
      <c r="AG482" s="43">
        <v>11714</v>
      </c>
      <c r="AH482" s="43">
        <v>13435</v>
      </c>
      <c r="AI482" s="43">
        <v>14353</v>
      </c>
      <c r="AJ482" s="43">
        <v>15250</v>
      </c>
      <c r="AK482" s="43">
        <v>14804</v>
      </c>
      <c r="AL482" s="43">
        <v>14480</v>
      </c>
      <c r="AM482" s="43">
        <v>14103</v>
      </c>
      <c r="AN482" s="43">
        <v>14612</v>
      </c>
      <c r="AO482" s="43">
        <v>14445</v>
      </c>
      <c r="AP482" s="43">
        <v>14376</v>
      </c>
      <c r="AQ482" s="45">
        <v>5568</v>
      </c>
    </row>
    <row r="483" spans="1:43" ht="17.649999999999999" thickBot="1" x14ac:dyDescent="0.5">
      <c r="A483" s="42" t="s">
        <v>16</v>
      </c>
      <c r="C483" s="60" t="s">
        <v>145</v>
      </c>
      <c r="D483" s="44" t="s">
        <v>138</v>
      </c>
      <c r="E483" s="44">
        <v>629</v>
      </c>
      <c r="F483" s="44" t="s">
        <v>138</v>
      </c>
      <c r="G483" s="44" t="s">
        <v>138</v>
      </c>
      <c r="H483" s="44" t="s">
        <v>138</v>
      </c>
      <c r="I483" s="44">
        <v>845</v>
      </c>
      <c r="J483" s="44" t="s">
        <v>138</v>
      </c>
      <c r="K483" s="44" t="s">
        <v>138</v>
      </c>
      <c r="L483" s="44" t="s">
        <v>138</v>
      </c>
      <c r="M483" s="44">
        <v>808</v>
      </c>
      <c r="N483" s="44" t="s">
        <v>138</v>
      </c>
      <c r="O483" s="44" t="s">
        <v>138</v>
      </c>
      <c r="P483" s="44" t="s">
        <v>138</v>
      </c>
      <c r="Q483" s="44">
        <v>738</v>
      </c>
      <c r="R483" s="44" t="s">
        <v>138</v>
      </c>
      <c r="S483" s="44" t="s">
        <v>138</v>
      </c>
      <c r="T483" s="44" t="s">
        <v>138</v>
      </c>
      <c r="U483" s="44">
        <v>752</v>
      </c>
      <c r="V483" s="44" t="s">
        <v>138</v>
      </c>
      <c r="W483" s="44" t="s">
        <v>138</v>
      </c>
      <c r="X483" s="44" t="s">
        <v>138</v>
      </c>
      <c r="Y483" s="44">
        <v>430</v>
      </c>
      <c r="Z483" s="44" t="s">
        <v>138</v>
      </c>
      <c r="AA483" s="44" t="s">
        <v>138</v>
      </c>
      <c r="AB483" s="44" t="s">
        <v>138</v>
      </c>
      <c r="AC483" s="44">
        <v>281</v>
      </c>
      <c r="AD483" s="44" t="s">
        <v>138</v>
      </c>
      <c r="AE483" s="44" t="s">
        <v>138</v>
      </c>
      <c r="AF483" s="44" t="s">
        <v>138</v>
      </c>
      <c r="AG483" s="44">
        <v>307</v>
      </c>
      <c r="AH483" s="44" t="s">
        <v>138</v>
      </c>
      <c r="AI483" s="44" t="s">
        <v>138</v>
      </c>
      <c r="AJ483" s="44" t="s">
        <v>138</v>
      </c>
      <c r="AK483" s="44" t="s">
        <v>138</v>
      </c>
      <c r="AL483" s="44" t="s">
        <v>138</v>
      </c>
      <c r="AM483" s="44" t="s">
        <v>138</v>
      </c>
      <c r="AN483" s="44" t="s">
        <v>138</v>
      </c>
      <c r="AO483" s="44" t="s">
        <v>138</v>
      </c>
      <c r="AP483" s="44" t="s">
        <v>138</v>
      </c>
      <c r="AQ483" s="83" t="s">
        <v>138</v>
      </c>
    </row>
    <row r="484" spans="1:43" ht="17.649999999999999" thickBot="1" x14ac:dyDescent="0.5">
      <c r="A484" s="42" t="s">
        <v>16</v>
      </c>
      <c r="C484" s="60" t="s">
        <v>88</v>
      </c>
      <c r="D484" s="43">
        <v>9001</v>
      </c>
      <c r="E484" s="43">
        <v>10845</v>
      </c>
      <c r="F484" s="43">
        <v>10131</v>
      </c>
      <c r="G484" s="43">
        <v>9433</v>
      </c>
      <c r="H484" s="43">
        <v>9964</v>
      </c>
      <c r="I484" s="43">
        <v>11435</v>
      </c>
      <c r="J484" s="43">
        <v>9909</v>
      </c>
      <c r="K484" s="43">
        <v>14584</v>
      </c>
      <c r="L484" s="43">
        <v>13150</v>
      </c>
      <c r="M484" s="43">
        <v>9314</v>
      </c>
      <c r="N484" s="43">
        <v>11532</v>
      </c>
      <c r="O484" s="43">
        <v>10970</v>
      </c>
      <c r="P484" s="43">
        <v>11182</v>
      </c>
      <c r="Q484" s="43">
        <v>6517</v>
      </c>
      <c r="R484" s="43">
        <v>8852</v>
      </c>
      <c r="S484" s="43">
        <v>8688</v>
      </c>
      <c r="T484" s="43">
        <v>11996</v>
      </c>
      <c r="U484" s="43">
        <v>7116</v>
      </c>
      <c r="V484" s="43">
        <v>13053</v>
      </c>
      <c r="W484" s="43">
        <v>12744</v>
      </c>
      <c r="X484" s="43">
        <v>12459</v>
      </c>
      <c r="Y484" s="43">
        <v>10546</v>
      </c>
      <c r="Z484" s="43">
        <v>15271</v>
      </c>
      <c r="AA484" s="43">
        <v>12420</v>
      </c>
      <c r="AB484" s="43">
        <v>12279</v>
      </c>
      <c r="AC484" s="43">
        <v>6402</v>
      </c>
      <c r="AD484" s="43">
        <v>11946</v>
      </c>
      <c r="AE484" s="43">
        <v>11854</v>
      </c>
      <c r="AF484" s="43">
        <v>12045</v>
      </c>
      <c r="AG484" s="43">
        <v>7217</v>
      </c>
      <c r="AH484" s="43">
        <v>12509</v>
      </c>
      <c r="AI484" s="43">
        <v>13437</v>
      </c>
      <c r="AJ484" s="43">
        <v>12406</v>
      </c>
      <c r="AK484" s="43">
        <v>6164</v>
      </c>
      <c r="AL484" s="43">
        <v>12321</v>
      </c>
      <c r="AM484" s="43">
        <v>12385</v>
      </c>
      <c r="AN484" s="43">
        <v>11448</v>
      </c>
      <c r="AO484" s="43">
        <v>7297</v>
      </c>
      <c r="AP484" s="43">
        <v>11694</v>
      </c>
      <c r="AQ484" s="45">
        <v>4640</v>
      </c>
    </row>
    <row r="485" spans="1:43" ht="18" thickBot="1" x14ac:dyDescent="0.5">
      <c r="A485" s="42" t="s">
        <v>16</v>
      </c>
      <c r="C485" s="66" t="s">
        <v>77</v>
      </c>
      <c r="D485" s="67">
        <v>527190</v>
      </c>
      <c r="E485" s="67">
        <v>515581</v>
      </c>
      <c r="F485" s="67">
        <v>520701</v>
      </c>
      <c r="G485" s="67">
        <v>509987</v>
      </c>
      <c r="H485" s="67">
        <v>501985</v>
      </c>
      <c r="I485" s="67">
        <v>496842</v>
      </c>
      <c r="J485" s="67">
        <v>502777</v>
      </c>
      <c r="K485" s="67">
        <v>510349</v>
      </c>
      <c r="L485" s="67">
        <v>514568</v>
      </c>
      <c r="M485" s="67">
        <v>498264</v>
      </c>
      <c r="N485" s="67">
        <v>500162</v>
      </c>
      <c r="O485" s="67">
        <v>499762</v>
      </c>
      <c r="P485" s="67">
        <v>503073</v>
      </c>
      <c r="Q485" s="67">
        <v>498301</v>
      </c>
      <c r="R485" s="67">
        <v>499143</v>
      </c>
      <c r="S485" s="67">
        <v>496829</v>
      </c>
      <c r="T485" s="67">
        <v>504860</v>
      </c>
      <c r="U485" s="67">
        <v>491984</v>
      </c>
      <c r="V485" s="67">
        <v>512922</v>
      </c>
      <c r="W485" s="67">
        <v>522269</v>
      </c>
      <c r="X485" s="67">
        <v>525122</v>
      </c>
      <c r="Y485" s="67">
        <v>525064</v>
      </c>
      <c r="Z485" s="67">
        <v>510477</v>
      </c>
      <c r="AA485" s="67">
        <v>569388</v>
      </c>
      <c r="AB485" s="67">
        <v>577230</v>
      </c>
      <c r="AC485" s="67">
        <v>586481</v>
      </c>
      <c r="AD485" s="67">
        <v>584390</v>
      </c>
      <c r="AE485" s="67">
        <v>598250</v>
      </c>
      <c r="AF485" s="67">
        <v>594800</v>
      </c>
      <c r="AG485" s="67">
        <v>596112</v>
      </c>
      <c r="AH485" s="67">
        <v>573513</v>
      </c>
      <c r="AI485" s="67">
        <v>538938</v>
      </c>
      <c r="AJ485" s="67">
        <v>522932</v>
      </c>
      <c r="AK485" s="67">
        <v>522228</v>
      </c>
      <c r="AL485" s="67">
        <v>536627</v>
      </c>
      <c r="AM485" s="67">
        <v>537138</v>
      </c>
      <c r="AN485" s="67">
        <v>521521</v>
      </c>
      <c r="AO485" s="67">
        <v>539306</v>
      </c>
      <c r="AP485" s="67">
        <v>544121</v>
      </c>
      <c r="AQ485" s="68">
        <v>167890</v>
      </c>
    </row>
    <row r="486" spans="1:43" ht="18" thickTop="1" thickBot="1" x14ac:dyDescent="0.5">
      <c r="A486" s="42" t="s">
        <v>16</v>
      </c>
      <c r="C486" s="60" t="s">
        <v>177</v>
      </c>
      <c r="D486" s="44" t="s">
        <v>138</v>
      </c>
      <c r="E486" s="44" t="s">
        <v>138</v>
      </c>
      <c r="F486" s="44" t="s">
        <v>138</v>
      </c>
      <c r="G486" s="44" t="s">
        <v>138</v>
      </c>
      <c r="H486" s="44" t="s">
        <v>138</v>
      </c>
      <c r="I486" s="44" t="s">
        <v>138</v>
      </c>
      <c r="J486" s="44" t="s">
        <v>138</v>
      </c>
      <c r="K486" s="44" t="s">
        <v>138</v>
      </c>
      <c r="L486" s="44" t="s">
        <v>138</v>
      </c>
      <c r="M486" s="44" t="s">
        <v>138</v>
      </c>
      <c r="N486" s="44" t="s">
        <v>138</v>
      </c>
      <c r="O486" s="44" t="s">
        <v>138</v>
      </c>
      <c r="P486" s="44" t="s">
        <v>138</v>
      </c>
      <c r="Q486" s="44" t="s">
        <v>138</v>
      </c>
      <c r="R486" s="44" t="s">
        <v>138</v>
      </c>
      <c r="S486" s="44" t="s">
        <v>138</v>
      </c>
      <c r="T486" s="44" t="s">
        <v>138</v>
      </c>
      <c r="U486" s="44" t="s">
        <v>138</v>
      </c>
      <c r="V486" s="44" t="s">
        <v>138</v>
      </c>
      <c r="W486" s="44" t="s">
        <v>138</v>
      </c>
      <c r="X486" s="44" t="s">
        <v>138</v>
      </c>
      <c r="Y486" s="44" t="s">
        <v>138</v>
      </c>
      <c r="Z486" s="44" t="s">
        <v>138</v>
      </c>
      <c r="AA486" s="44" t="s">
        <v>138</v>
      </c>
      <c r="AB486" s="44" t="s">
        <v>138</v>
      </c>
      <c r="AC486" s="44" t="s">
        <v>138</v>
      </c>
      <c r="AD486" s="44" t="s">
        <v>138</v>
      </c>
      <c r="AE486" s="44" t="s">
        <v>138</v>
      </c>
      <c r="AF486" s="44" t="s">
        <v>138</v>
      </c>
      <c r="AG486" s="44" t="s">
        <v>138</v>
      </c>
      <c r="AH486" s="44" t="s">
        <v>138</v>
      </c>
      <c r="AI486" s="44" t="s">
        <v>138</v>
      </c>
      <c r="AJ486" s="44" t="s">
        <v>138</v>
      </c>
      <c r="AK486" s="44" t="s">
        <v>138</v>
      </c>
      <c r="AL486" s="44" t="s">
        <v>138</v>
      </c>
      <c r="AM486" s="44" t="s">
        <v>138</v>
      </c>
      <c r="AN486" s="44" t="s">
        <v>138</v>
      </c>
      <c r="AO486" s="44" t="s">
        <v>138</v>
      </c>
      <c r="AP486" s="44" t="s">
        <v>138</v>
      </c>
      <c r="AQ486" s="45">
        <v>1395</v>
      </c>
    </row>
    <row r="487" spans="1:43" ht="17.649999999999999" thickBot="1" x14ac:dyDescent="0.5">
      <c r="A487" s="42" t="s">
        <v>16</v>
      </c>
      <c r="C487" s="60" t="s">
        <v>187</v>
      </c>
      <c r="D487" s="43">
        <v>170893</v>
      </c>
      <c r="E487" s="43">
        <v>249291</v>
      </c>
      <c r="F487" s="43">
        <v>247084</v>
      </c>
      <c r="G487" s="43">
        <v>244584</v>
      </c>
      <c r="H487" s="43">
        <v>245260</v>
      </c>
      <c r="I487" s="43">
        <v>250327</v>
      </c>
      <c r="J487" s="43">
        <v>252729</v>
      </c>
      <c r="K487" s="43">
        <v>256353</v>
      </c>
      <c r="L487" s="43">
        <v>257561</v>
      </c>
      <c r="M487" s="43">
        <v>178409</v>
      </c>
      <c r="N487" s="43">
        <v>255127</v>
      </c>
      <c r="O487" s="43">
        <v>257582</v>
      </c>
      <c r="P487" s="43">
        <v>182247</v>
      </c>
      <c r="Q487" s="43">
        <v>180570</v>
      </c>
      <c r="R487" s="43">
        <v>186521</v>
      </c>
      <c r="S487" s="43">
        <v>183545</v>
      </c>
      <c r="T487" s="43">
        <v>185253</v>
      </c>
      <c r="U487" s="43">
        <v>186670</v>
      </c>
      <c r="V487" s="43">
        <v>190528</v>
      </c>
      <c r="W487" s="43">
        <v>193508</v>
      </c>
      <c r="X487" s="43">
        <v>199011</v>
      </c>
      <c r="Y487" s="43">
        <v>198930</v>
      </c>
      <c r="Z487" s="43">
        <v>199199</v>
      </c>
      <c r="AA487" s="43">
        <v>200730</v>
      </c>
      <c r="AB487" s="43">
        <v>203576</v>
      </c>
      <c r="AC487" s="43">
        <v>205137</v>
      </c>
      <c r="AD487" s="43">
        <v>204440</v>
      </c>
      <c r="AE487" s="43">
        <v>207426</v>
      </c>
      <c r="AF487" s="43">
        <v>208717</v>
      </c>
      <c r="AG487" s="43">
        <v>210430</v>
      </c>
      <c r="AH487" s="43">
        <v>210864</v>
      </c>
      <c r="AI487" s="43">
        <v>211111</v>
      </c>
      <c r="AJ487" s="43">
        <v>212458</v>
      </c>
      <c r="AK487" s="43">
        <v>211361</v>
      </c>
      <c r="AL487" s="43">
        <v>211059</v>
      </c>
      <c r="AM487" s="43">
        <v>213715</v>
      </c>
      <c r="AN487" s="43">
        <v>210249</v>
      </c>
      <c r="AO487" s="43">
        <v>223911</v>
      </c>
      <c r="AP487" s="43">
        <v>217448</v>
      </c>
      <c r="AQ487" s="45">
        <v>1790</v>
      </c>
    </row>
    <row r="488" spans="1:43" ht="17.649999999999999" thickBot="1" x14ac:dyDescent="0.5">
      <c r="A488" s="42" t="s">
        <v>16</v>
      </c>
      <c r="C488" s="60" t="s">
        <v>188</v>
      </c>
      <c r="D488" s="43">
        <v>78674</v>
      </c>
      <c r="E488" s="44" t="s">
        <v>138</v>
      </c>
      <c r="F488" s="44" t="s">
        <v>138</v>
      </c>
      <c r="G488" s="44" t="s">
        <v>138</v>
      </c>
      <c r="H488" s="44" t="s">
        <v>138</v>
      </c>
      <c r="I488" s="44" t="s">
        <v>138</v>
      </c>
      <c r="J488" s="44" t="s">
        <v>138</v>
      </c>
      <c r="K488" s="44" t="s">
        <v>138</v>
      </c>
      <c r="L488" s="44" t="s">
        <v>138</v>
      </c>
      <c r="M488" s="43">
        <v>77077</v>
      </c>
      <c r="N488" s="44" t="s">
        <v>138</v>
      </c>
      <c r="O488" s="44" t="s">
        <v>138</v>
      </c>
      <c r="P488" s="43">
        <v>80087</v>
      </c>
      <c r="Q488" s="43">
        <v>78393</v>
      </c>
      <c r="R488" s="43">
        <v>78098</v>
      </c>
      <c r="S488" s="43">
        <v>76713</v>
      </c>
      <c r="T488" s="43">
        <v>81959</v>
      </c>
      <c r="U488" s="43">
        <v>83639</v>
      </c>
      <c r="V488" s="43">
        <v>82496</v>
      </c>
      <c r="W488" s="43">
        <v>81057</v>
      </c>
      <c r="X488" s="43">
        <v>79883</v>
      </c>
      <c r="Y488" s="43">
        <v>78328</v>
      </c>
      <c r="Z488" s="43">
        <v>77747</v>
      </c>
      <c r="AA488" s="43">
        <v>77853</v>
      </c>
      <c r="AB488" s="43">
        <v>78584</v>
      </c>
      <c r="AC488" s="43">
        <v>77720</v>
      </c>
      <c r="AD488" s="43">
        <v>78832</v>
      </c>
      <c r="AE488" s="43">
        <v>78981</v>
      </c>
      <c r="AF488" s="43">
        <v>79274</v>
      </c>
      <c r="AG488" s="43">
        <v>79026</v>
      </c>
      <c r="AH488" s="43">
        <v>78183</v>
      </c>
      <c r="AI488" s="43">
        <v>76739</v>
      </c>
      <c r="AJ488" s="43">
        <v>75519</v>
      </c>
      <c r="AK488" s="43">
        <v>75167</v>
      </c>
      <c r="AL488" s="43">
        <v>75793</v>
      </c>
      <c r="AM488" s="43">
        <v>70284</v>
      </c>
      <c r="AN488" s="43">
        <v>69823</v>
      </c>
      <c r="AO488" s="43">
        <v>70393</v>
      </c>
      <c r="AP488" s="43">
        <v>70060</v>
      </c>
      <c r="AQ488" s="45">
        <v>69783</v>
      </c>
    </row>
    <row r="489" spans="1:43" ht="17.649999999999999" thickBot="1" x14ac:dyDescent="0.5">
      <c r="A489" s="42" t="s">
        <v>16</v>
      </c>
      <c r="C489" s="60" t="s">
        <v>189</v>
      </c>
      <c r="D489" s="43">
        <v>23695</v>
      </c>
      <c r="E489" s="43">
        <v>21324</v>
      </c>
      <c r="F489" s="43">
        <v>22437</v>
      </c>
      <c r="G489" s="43">
        <v>22786</v>
      </c>
      <c r="H489" s="43">
        <v>22686</v>
      </c>
      <c r="I489" s="43">
        <v>21318</v>
      </c>
      <c r="J489" s="43">
        <v>22060</v>
      </c>
      <c r="K489" s="43">
        <v>22165</v>
      </c>
      <c r="L489" s="43">
        <v>21047</v>
      </c>
      <c r="M489" s="43">
        <v>19634</v>
      </c>
      <c r="N489" s="43">
        <v>19840</v>
      </c>
      <c r="O489" s="43">
        <v>19992</v>
      </c>
      <c r="P489" s="43">
        <v>20135</v>
      </c>
      <c r="Q489" s="43">
        <v>19030</v>
      </c>
      <c r="R489" s="43">
        <v>20038</v>
      </c>
      <c r="S489" s="43">
        <v>19676</v>
      </c>
      <c r="T489" s="43">
        <v>20829</v>
      </c>
      <c r="U489" s="43">
        <v>19248</v>
      </c>
      <c r="V489" s="43">
        <v>20812</v>
      </c>
      <c r="W489" s="43">
        <v>20621</v>
      </c>
      <c r="X489" s="43">
        <v>19959</v>
      </c>
      <c r="Y489" s="43">
        <v>18269</v>
      </c>
      <c r="Z489" s="43">
        <v>20128</v>
      </c>
      <c r="AA489" s="43">
        <v>20103</v>
      </c>
      <c r="AB489" s="43">
        <v>20093</v>
      </c>
      <c r="AC489" s="43">
        <v>18660</v>
      </c>
      <c r="AD489" s="43">
        <v>21012</v>
      </c>
      <c r="AE489" s="43">
        <v>21487</v>
      </c>
      <c r="AF489" s="43">
        <v>21245</v>
      </c>
      <c r="AG489" s="43">
        <v>19313</v>
      </c>
      <c r="AH489" s="43">
        <v>21764</v>
      </c>
      <c r="AI489" s="43">
        <v>21120</v>
      </c>
      <c r="AJ489" s="43">
        <v>20371</v>
      </c>
      <c r="AK489" s="43">
        <v>18338</v>
      </c>
      <c r="AL489" s="43">
        <v>20817</v>
      </c>
      <c r="AM489" s="43">
        <v>19152</v>
      </c>
      <c r="AN489" s="43">
        <v>18409</v>
      </c>
      <c r="AO489" s="43">
        <v>17387</v>
      </c>
      <c r="AP489" s="43">
        <v>17831</v>
      </c>
      <c r="AQ489" s="45">
        <v>26467</v>
      </c>
    </row>
    <row r="490" spans="1:43" ht="17.649999999999999" thickBot="1" x14ac:dyDescent="0.5">
      <c r="A490" s="42" t="s">
        <v>16</v>
      </c>
      <c r="C490" s="60" t="s">
        <v>147</v>
      </c>
      <c r="D490" s="43">
        <v>5356</v>
      </c>
      <c r="E490" s="44" t="s">
        <v>138</v>
      </c>
      <c r="F490" s="43">
        <v>3178</v>
      </c>
      <c r="G490" s="44" t="s">
        <v>138</v>
      </c>
      <c r="H490" s="43">
        <v>2017</v>
      </c>
      <c r="I490" s="44" t="s">
        <v>138</v>
      </c>
      <c r="J490" s="43">
        <v>1759</v>
      </c>
      <c r="K490" s="43">
        <v>1457</v>
      </c>
      <c r="L490" s="43">
        <v>2798</v>
      </c>
      <c r="M490" s="44" t="s">
        <v>138</v>
      </c>
      <c r="N490" s="43">
        <v>1874</v>
      </c>
      <c r="O490" s="44">
        <v>835</v>
      </c>
      <c r="P490" s="44">
        <v>762</v>
      </c>
      <c r="Q490" s="44" t="s">
        <v>138</v>
      </c>
      <c r="R490" s="43">
        <v>1070</v>
      </c>
      <c r="S490" s="44">
        <v>627</v>
      </c>
      <c r="T490" s="44">
        <v>345</v>
      </c>
      <c r="U490" s="44" t="s">
        <v>138</v>
      </c>
      <c r="V490" s="43">
        <v>1253</v>
      </c>
      <c r="W490" s="43">
        <v>1241</v>
      </c>
      <c r="X490" s="44">
        <v>96</v>
      </c>
      <c r="Y490" s="44" t="s">
        <v>138</v>
      </c>
      <c r="Z490" s="43">
        <v>1545</v>
      </c>
      <c r="AA490" s="43">
        <v>1376</v>
      </c>
      <c r="AB490" s="44">
        <v>712</v>
      </c>
      <c r="AC490" s="44" t="s">
        <v>138</v>
      </c>
      <c r="AD490" s="44">
        <v>390</v>
      </c>
      <c r="AE490" s="44">
        <v>90</v>
      </c>
      <c r="AF490" s="44">
        <v>34</v>
      </c>
      <c r="AG490" s="44" t="s">
        <v>138</v>
      </c>
      <c r="AH490" s="44">
        <v>67</v>
      </c>
      <c r="AI490" s="44">
        <v>51</v>
      </c>
      <c r="AJ490" s="43">
        <v>1532</v>
      </c>
      <c r="AK490" s="44" t="s">
        <v>138</v>
      </c>
      <c r="AL490" s="43">
        <v>2132</v>
      </c>
      <c r="AM490" s="43">
        <v>1525</v>
      </c>
      <c r="AN490" s="43">
        <v>1000</v>
      </c>
      <c r="AO490" s="44">
        <v>709</v>
      </c>
      <c r="AP490" s="44">
        <v>250</v>
      </c>
      <c r="AQ490" s="83" t="s">
        <v>138</v>
      </c>
    </row>
    <row r="491" spans="1:43" ht="17.649999999999999" thickBot="1" x14ac:dyDescent="0.5">
      <c r="A491" s="42" t="s">
        <v>16</v>
      </c>
      <c r="C491" s="60" t="s">
        <v>148</v>
      </c>
      <c r="D491" s="44" t="s">
        <v>138</v>
      </c>
      <c r="E491" s="44" t="s">
        <v>138</v>
      </c>
      <c r="F491" s="44" t="s">
        <v>138</v>
      </c>
      <c r="G491" s="44" t="s">
        <v>138</v>
      </c>
      <c r="H491" s="44" t="s">
        <v>138</v>
      </c>
      <c r="I491" s="44" t="s">
        <v>138</v>
      </c>
      <c r="J491" s="44" t="s">
        <v>138</v>
      </c>
      <c r="K491" s="44" t="s">
        <v>138</v>
      </c>
      <c r="L491" s="44" t="s">
        <v>138</v>
      </c>
      <c r="M491" s="44" t="s">
        <v>138</v>
      </c>
      <c r="N491" s="44" t="s">
        <v>138</v>
      </c>
      <c r="O491" s="44" t="s">
        <v>138</v>
      </c>
      <c r="P491" s="44" t="s">
        <v>138</v>
      </c>
      <c r="Q491" s="44" t="s">
        <v>138</v>
      </c>
      <c r="R491" s="44" t="s">
        <v>138</v>
      </c>
      <c r="S491" s="44" t="s">
        <v>138</v>
      </c>
      <c r="T491" s="44" t="s">
        <v>138</v>
      </c>
      <c r="U491" s="44" t="s">
        <v>138</v>
      </c>
      <c r="V491" s="44" t="s">
        <v>138</v>
      </c>
      <c r="W491" s="44" t="s">
        <v>138</v>
      </c>
      <c r="X491" s="44" t="s">
        <v>138</v>
      </c>
      <c r="Y491" s="44" t="s">
        <v>138</v>
      </c>
      <c r="Z491" s="44" t="s">
        <v>138</v>
      </c>
      <c r="AA491" s="44" t="s">
        <v>138</v>
      </c>
      <c r="AB491" s="44" t="s">
        <v>138</v>
      </c>
      <c r="AC491" s="44" t="s">
        <v>138</v>
      </c>
      <c r="AD491" s="44" t="s">
        <v>138</v>
      </c>
      <c r="AE491" s="44" t="s">
        <v>138</v>
      </c>
      <c r="AF491" s="44" t="s">
        <v>138</v>
      </c>
      <c r="AG491" s="44" t="s">
        <v>138</v>
      </c>
      <c r="AH491" s="44" t="s">
        <v>138</v>
      </c>
      <c r="AI491" s="44" t="s">
        <v>138</v>
      </c>
      <c r="AJ491" s="44" t="s">
        <v>138</v>
      </c>
      <c r="AK491" s="43">
        <v>1100</v>
      </c>
      <c r="AL491" s="44" t="s">
        <v>138</v>
      </c>
      <c r="AM491" s="44" t="s">
        <v>138</v>
      </c>
      <c r="AN491" s="44" t="s">
        <v>138</v>
      </c>
      <c r="AO491" s="44">
        <v>164</v>
      </c>
      <c r="AP491" s="44" t="s">
        <v>138</v>
      </c>
      <c r="AQ491" s="83" t="s">
        <v>138</v>
      </c>
    </row>
    <row r="492" spans="1:43" ht="17.649999999999999" thickBot="1" x14ac:dyDescent="0.5">
      <c r="A492" s="42" t="s">
        <v>16</v>
      </c>
      <c r="C492" s="60" t="s">
        <v>146</v>
      </c>
      <c r="D492" s="44" t="s">
        <v>138</v>
      </c>
      <c r="E492" s="44" t="s">
        <v>138</v>
      </c>
      <c r="F492" s="44" t="s">
        <v>138</v>
      </c>
      <c r="G492" s="44" t="s">
        <v>138</v>
      </c>
      <c r="H492" s="44" t="s">
        <v>138</v>
      </c>
      <c r="I492" s="44" t="s">
        <v>138</v>
      </c>
      <c r="J492" s="44" t="s">
        <v>138</v>
      </c>
      <c r="K492" s="44" t="s">
        <v>138</v>
      </c>
      <c r="L492" s="44" t="s">
        <v>138</v>
      </c>
      <c r="M492" s="44" t="s">
        <v>138</v>
      </c>
      <c r="N492" s="44" t="s">
        <v>138</v>
      </c>
      <c r="O492" s="44" t="s">
        <v>138</v>
      </c>
      <c r="P492" s="44" t="s">
        <v>138</v>
      </c>
      <c r="Q492" s="44" t="s">
        <v>138</v>
      </c>
      <c r="R492" s="44" t="s">
        <v>138</v>
      </c>
      <c r="S492" s="44" t="s">
        <v>138</v>
      </c>
      <c r="T492" s="44" t="s">
        <v>138</v>
      </c>
      <c r="U492" s="44" t="s">
        <v>138</v>
      </c>
      <c r="V492" s="44" t="s">
        <v>138</v>
      </c>
      <c r="W492" s="44" t="s">
        <v>138</v>
      </c>
      <c r="X492" s="44" t="s">
        <v>138</v>
      </c>
      <c r="Y492" s="44" t="s">
        <v>138</v>
      </c>
      <c r="Z492" s="43">
        <v>1300</v>
      </c>
      <c r="AA492" s="44" t="s">
        <v>138</v>
      </c>
      <c r="AB492" s="44" t="s">
        <v>138</v>
      </c>
      <c r="AC492" s="44" t="s">
        <v>138</v>
      </c>
      <c r="AD492" s="44" t="s">
        <v>138</v>
      </c>
      <c r="AE492" s="44" t="s">
        <v>138</v>
      </c>
      <c r="AF492" s="44" t="s">
        <v>138</v>
      </c>
      <c r="AG492" s="44" t="s">
        <v>138</v>
      </c>
      <c r="AH492" s="44" t="s">
        <v>138</v>
      </c>
      <c r="AI492" s="44" t="s">
        <v>138</v>
      </c>
      <c r="AJ492" s="44" t="s">
        <v>138</v>
      </c>
      <c r="AK492" s="44" t="s">
        <v>138</v>
      </c>
      <c r="AL492" s="44" t="s">
        <v>138</v>
      </c>
      <c r="AM492" s="44" t="s">
        <v>138</v>
      </c>
      <c r="AN492" s="44" t="s">
        <v>138</v>
      </c>
      <c r="AO492" s="44" t="s">
        <v>138</v>
      </c>
      <c r="AP492" s="44" t="s">
        <v>138</v>
      </c>
      <c r="AQ492" s="83" t="s">
        <v>138</v>
      </c>
    </row>
    <row r="493" spans="1:43" ht="17.649999999999999" thickBot="1" x14ac:dyDescent="0.5">
      <c r="A493" s="42" t="s">
        <v>16</v>
      </c>
      <c r="C493" s="60" t="s">
        <v>149</v>
      </c>
      <c r="D493" s="44" t="s">
        <v>138</v>
      </c>
      <c r="E493" s="44" t="s">
        <v>138</v>
      </c>
      <c r="F493" s="44" t="s">
        <v>138</v>
      </c>
      <c r="G493" s="44" t="s">
        <v>138</v>
      </c>
      <c r="H493" s="44" t="s">
        <v>138</v>
      </c>
      <c r="I493" s="44" t="s">
        <v>138</v>
      </c>
      <c r="J493" s="44" t="s">
        <v>138</v>
      </c>
      <c r="K493" s="44" t="s">
        <v>138</v>
      </c>
      <c r="L493" s="44" t="s">
        <v>138</v>
      </c>
      <c r="M493" s="44" t="s">
        <v>138</v>
      </c>
      <c r="N493" s="44" t="s">
        <v>138</v>
      </c>
      <c r="O493" s="44" t="s">
        <v>138</v>
      </c>
      <c r="P493" s="44" t="s">
        <v>138</v>
      </c>
      <c r="Q493" s="44" t="s">
        <v>138</v>
      </c>
      <c r="R493" s="44" t="s">
        <v>138</v>
      </c>
      <c r="S493" s="44" t="s">
        <v>138</v>
      </c>
      <c r="T493" s="44" t="s">
        <v>138</v>
      </c>
      <c r="U493" s="44" t="s">
        <v>138</v>
      </c>
      <c r="V493" s="44" t="s">
        <v>138</v>
      </c>
      <c r="W493" s="44" t="s">
        <v>138</v>
      </c>
      <c r="X493" s="44" t="s">
        <v>138</v>
      </c>
      <c r="Y493" s="44" t="s">
        <v>138</v>
      </c>
      <c r="Z493" s="44" t="s">
        <v>138</v>
      </c>
      <c r="AA493" s="44" t="s">
        <v>138</v>
      </c>
      <c r="AB493" s="44" t="s">
        <v>138</v>
      </c>
      <c r="AC493" s="44" t="s">
        <v>138</v>
      </c>
      <c r="AD493" s="44" t="s">
        <v>138</v>
      </c>
      <c r="AE493" s="44" t="s">
        <v>138</v>
      </c>
      <c r="AF493" s="44" t="s">
        <v>138</v>
      </c>
      <c r="AG493" s="44" t="s">
        <v>138</v>
      </c>
      <c r="AH493" s="44" t="s">
        <v>138</v>
      </c>
      <c r="AI493" s="44" t="s">
        <v>138</v>
      </c>
      <c r="AJ493" s="44" t="s">
        <v>138</v>
      </c>
      <c r="AK493" s="44" t="s">
        <v>138</v>
      </c>
      <c r="AL493" s="44" t="s">
        <v>138</v>
      </c>
      <c r="AM493" s="44" t="s">
        <v>138</v>
      </c>
      <c r="AN493" s="44" t="s">
        <v>138</v>
      </c>
      <c r="AO493" s="44" t="s">
        <v>138</v>
      </c>
      <c r="AP493" s="44" t="s">
        <v>138</v>
      </c>
      <c r="AQ493" s="83">
        <v>375</v>
      </c>
    </row>
    <row r="494" spans="1:43" ht="17.649999999999999" thickBot="1" x14ac:dyDescent="0.5">
      <c r="A494" s="42" t="s">
        <v>16</v>
      </c>
      <c r="C494" s="60" t="s">
        <v>91</v>
      </c>
      <c r="D494" s="43">
        <v>30867</v>
      </c>
      <c r="E494" s="43">
        <v>31217</v>
      </c>
      <c r="F494" s="43">
        <v>28821</v>
      </c>
      <c r="G494" s="43">
        <v>30360</v>
      </c>
      <c r="H494" s="43">
        <v>28702</v>
      </c>
      <c r="I494" s="43">
        <v>29249</v>
      </c>
      <c r="J494" s="43">
        <v>30193</v>
      </c>
      <c r="K494" s="43">
        <v>31872</v>
      </c>
      <c r="L494" s="43">
        <v>29479</v>
      </c>
      <c r="M494" s="43">
        <v>30912</v>
      </c>
      <c r="N494" s="43">
        <v>28873</v>
      </c>
      <c r="O494" s="43">
        <v>30977</v>
      </c>
      <c r="P494" s="43">
        <v>30277</v>
      </c>
      <c r="Q494" s="43">
        <v>31640</v>
      </c>
      <c r="R494" s="43">
        <v>32549</v>
      </c>
      <c r="S494" s="43">
        <v>33157</v>
      </c>
      <c r="T494" s="43">
        <v>34249</v>
      </c>
      <c r="U494" s="43">
        <v>34540</v>
      </c>
      <c r="V494" s="43">
        <v>34523</v>
      </c>
      <c r="W494" s="43">
        <v>35050</v>
      </c>
      <c r="X494" s="43">
        <v>35166</v>
      </c>
      <c r="Y494" s="43">
        <v>35350</v>
      </c>
      <c r="Z494" s="43">
        <v>33865</v>
      </c>
      <c r="AA494" s="43">
        <v>37904</v>
      </c>
      <c r="AB494" s="43">
        <v>37525</v>
      </c>
      <c r="AC494" s="43">
        <v>37534</v>
      </c>
      <c r="AD494" s="43">
        <v>35258</v>
      </c>
      <c r="AE494" s="43">
        <v>35637</v>
      </c>
      <c r="AF494" s="43">
        <v>31516</v>
      </c>
      <c r="AG494" s="43">
        <v>30163</v>
      </c>
      <c r="AH494" s="43">
        <v>29871</v>
      </c>
      <c r="AI494" s="43">
        <v>28387</v>
      </c>
      <c r="AJ494" s="43">
        <v>28900</v>
      </c>
      <c r="AK494" s="43">
        <v>27179</v>
      </c>
      <c r="AL494" s="43">
        <v>23912</v>
      </c>
      <c r="AM494" s="43">
        <v>22620</v>
      </c>
      <c r="AN494" s="43">
        <v>23055</v>
      </c>
      <c r="AO494" s="43">
        <v>21678</v>
      </c>
      <c r="AP494" s="43">
        <v>21685</v>
      </c>
      <c r="AQ494" s="45">
        <v>9940</v>
      </c>
    </row>
    <row r="495" spans="1:43" ht="17.649999999999999" thickBot="1" x14ac:dyDescent="0.5">
      <c r="A495" s="42" t="s">
        <v>16</v>
      </c>
      <c r="C495" s="60" t="s">
        <v>150</v>
      </c>
      <c r="D495" s="44" t="s">
        <v>138</v>
      </c>
      <c r="E495" s="44" t="s">
        <v>138</v>
      </c>
      <c r="F495" s="44" t="s">
        <v>138</v>
      </c>
      <c r="G495" s="44" t="s">
        <v>138</v>
      </c>
      <c r="H495" s="44" t="s">
        <v>138</v>
      </c>
      <c r="I495" s="44" t="s">
        <v>138</v>
      </c>
      <c r="J495" s="44" t="s">
        <v>138</v>
      </c>
      <c r="K495" s="44" t="s">
        <v>138</v>
      </c>
      <c r="L495" s="44" t="s">
        <v>138</v>
      </c>
      <c r="M495" s="44" t="s">
        <v>138</v>
      </c>
      <c r="N495" s="44" t="s">
        <v>138</v>
      </c>
      <c r="O495" s="44" t="s">
        <v>138</v>
      </c>
      <c r="P495" s="44" t="s">
        <v>138</v>
      </c>
      <c r="Q495" s="44" t="s">
        <v>138</v>
      </c>
      <c r="R495" s="44" t="s">
        <v>138</v>
      </c>
      <c r="S495" s="44" t="s">
        <v>138</v>
      </c>
      <c r="T495" s="44" t="s">
        <v>138</v>
      </c>
      <c r="U495" s="44" t="s">
        <v>138</v>
      </c>
      <c r="V495" s="44" t="s">
        <v>138</v>
      </c>
      <c r="W495" s="44" t="s">
        <v>138</v>
      </c>
      <c r="X495" s="44" t="s">
        <v>138</v>
      </c>
      <c r="Y495" s="44" t="s">
        <v>138</v>
      </c>
      <c r="Z495" s="44" t="s">
        <v>138</v>
      </c>
      <c r="AA495" s="44" t="s">
        <v>138</v>
      </c>
      <c r="AB495" s="44" t="s">
        <v>138</v>
      </c>
      <c r="AC495" s="43">
        <v>1000</v>
      </c>
      <c r="AD495" s="44" t="s">
        <v>138</v>
      </c>
      <c r="AE495" s="44" t="s">
        <v>138</v>
      </c>
      <c r="AF495" s="44" t="s">
        <v>138</v>
      </c>
      <c r="AG495" s="43">
        <v>1200</v>
      </c>
      <c r="AH495" s="44" t="s">
        <v>138</v>
      </c>
      <c r="AI495" s="44" t="s">
        <v>138</v>
      </c>
      <c r="AJ495" s="44" t="s">
        <v>138</v>
      </c>
      <c r="AK495" s="44" t="s">
        <v>138</v>
      </c>
      <c r="AL495" s="44" t="s">
        <v>138</v>
      </c>
      <c r="AM495" s="44" t="s">
        <v>138</v>
      </c>
      <c r="AN495" s="44" t="s">
        <v>138</v>
      </c>
      <c r="AO495" s="44">
        <v>755</v>
      </c>
      <c r="AP495" s="44" t="s">
        <v>138</v>
      </c>
      <c r="AQ495" s="83" t="s">
        <v>138</v>
      </c>
    </row>
    <row r="496" spans="1:43" ht="17.649999999999999" thickBot="1" x14ac:dyDescent="0.5">
      <c r="A496" s="42" t="s">
        <v>16</v>
      </c>
      <c r="C496" s="60" t="s">
        <v>193</v>
      </c>
      <c r="D496" s="43">
        <v>77810</v>
      </c>
      <c r="E496" s="43">
        <v>80036</v>
      </c>
      <c r="F496" s="43">
        <v>82139</v>
      </c>
      <c r="G496" s="43">
        <v>82135</v>
      </c>
      <c r="H496" s="43">
        <v>77136</v>
      </c>
      <c r="I496" s="43">
        <v>79574</v>
      </c>
      <c r="J496" s="43">
        <v>79532</v>
      </c>
      <c r="K496" s="43">
        <v>80572</v>
      </c>
      <c r="L496" s="43">
        <v>82626</v>
      </c>
      <c r="M496" s="43">
        <v>82972</v>
      </c>
      <c r="N496" s="43">
        <v>85917</v>
      </c>
      <c r="O496" s="43">
        <v>87090</v>
      </c>
      <c r="P496" s="43">
        <v>89300</v>
      </c>
      <c r="Q496" s="43">
        <v>92798</v>
      </c>
      <c r="R496" s="43">
        <v>90589</v>
      </c>
      <c r="S496" s="43">
        <v>90746</v>
      </c>
      <c r="T496" s="43">
        <v>93045</v>
      </c>
      <c r="U496" s="43">
        <v>81847</v>
      </c>
      <c r="V496" s="43">
        <v>88818</v>
      </c>
      <c r="W496" s="43">
        <v>90311</v>
      </c>
      <c r="X496" s="43">
        <v>89125</v>
      </c>
      <c r="Y496" s="43">
        <v>93272</v>
      </c>
      <c r="Z496" s="43">
        <v>78836</v>
      </c>
      <c r="AA496" s="43">
        <v>88742</v>
      </c>
      <c r="AB496" s="43">
        <v>92036</v>
      </c>
      <c r="AC496" s="43">
        <v>100290</v>
      </c>
      <c r="AD496" s="43">
        <v>102689</v>
      </c>
      <c r="AE496" s="43">
        <v>107306</v>
      </c>
      <c r="AF496" s="43">
        <v>105423</v>
      </c>
      <c r="AG496" s="43">
        <v>109111</v>
      </c>
      <c r="AH496" s="43">
        <v>100850</v>
      </c>
      <c r="AI496" s="43">
        <v>86735</v>
      </c>
      <c r="AJ496" s="43">
        <v>81302</v>
      </c>
      <c r="AK496" s="43">
        <v>84853</v>
      </c>
      <c r="AL496" s="43">
        <v>87357</v>
      </c>
      <c r="AM496" s="43">
        <v>89718</v>
      </c>
      <c r="AN496" s="43">
        <v>84724</v>
      </c>
      <c r="AO496" s="43">
        <v>91005</v>
      </c>
      <c r="AP496" s="43">
        <v>95173</v>
      </c>
      <c r="AQ496" s="83" t="s">
        <v>138</v>
      </c>
    </row>
    <row r="497" spans="1:43" ht="17.649999999999999" thickBot="1" x14ac:dyDescent="0.5">
      <c r="A497" s="42" t="s">
        <v>16</v>
      </c>
      <c r="C497" s="60" t="s">
        <v>90</v>
      </c>
      <c r="D497" s="43">
        <v>2502</v>
      </c>
      <c r="E497" s="43">
        <v>2273</v>
      </c>
      <c r="F497" s="43">
        <v>2651</v>
      </c>
      <c r="G497" s="43">
        <v>1546</v>
      </c>
      <c r="H497" s="43">
        <v>2165</v>
      </c>
      <c r="I497" s="43">
        <v>2020</v>
      </c>
      <c r="J497" s="43">
        <v>2144</v>
      </c>
      <c r="K497" s="43">
        <v>2053</v>
      </c>
      <c r="L497" s="43">
        <v>6728</v>
      </c>
      <c r="M497" s="43">
        <v>8122</v>
      </c>
      <c r="N497" s="43">
        <v>7032</v>
      </c>
      <c r="O497" s="43">
        <v>1941</v>
      </c>
      <c r="P497" s="43">
        <v>1112</v>
      </c>
      <c r="Q497" s="43">
        <v>5147</v>
      </c>
      <c r="R497" s="43">
        <v>1133</v>
      </c>
      <c r="S497" s="43">
        <v>4779</v>
      </c>
      <c r="T497" s="43">
        <v>4652</v>
      </c>
      <c r="U497" s="43">
        <v>5333</v>
      </c>
      <c r="V497" s="43">
        <v>6084</v>
      </c>
      <c r="W497" s="43">
        <v>7160</v>
      </c>
      <c r="X497" s="43">
        <v>8225</v>
      </c>
      <c r="Y497" s="43">
        <v>7934</v>
      </c>
      <c r="Z497" s="43">
        <v>8782</v>
      </c>
      <c r="AA497" s="43">
        <v>51819</v>
      </c>
      <c r="AB497" s="43">
        <v>52433</v>
      </c>
      <c r="AC497" s="43">
        <v>53388</v>
      </c>
      <c r="AD497" s="43">
        <v>48458</v>
      </c>
      <c r="AE497" s="43">
        <v>51107</v>
      </c>
      <c r="AF497" s="43">
        <v>50816</v>
      </c>
      <c r="AG497" s="43">
        <v>51039</v>
      </c>
      <c r="AH497" s="43">
        <v>44907</v>
      </c>
      <c r="AI497" s="43">
        <v>40207</v>
      </c>
      <c r="AJ497" s="43">
        <v>37048</v>
      </c>
      <c r="AK497" s="43">
        <v>30614</v>
      </c>
      <c r="AL497" s="43">
        <v>35879</v>
      </c>
      <c r="AM497" s="43">
        <v>44543</v>
      </c>
      <c r="AN497" s="43">
        <v>42678</v>
      </c>
      <c r="AO497" s="43">
        <v>31654</v>
      </c>
      <c r="AP497" s="43">
        <v>39553</v>
      </c>
      <c r="AQ497" s="45">
        <v>3741</v>
      </c>
    </row>
    <row r="498" spans="1:43" ht="17.649999999999999" thickBot="1" x14ac:dyDescent="0.5">
      <c r="A498" s="42" t="s">
        <v>16</v>
      </c>
      <c r="C498" s="60" t="s">
        <v>92</v>
      </c>
      <c r="D498" s="43">
        <v>28410</v>
      </c>
      <c r="E498" s="43">
        <v>24168</v>
      </c>
      <c r="F498" s="43">
        <v>26024</v>
      </c>
      <c r="G498" s="43">
        <v>23934</v>
      </c>
      <c r="H498" s="43">
        <v>24400</v>
      </c>
      <c r="I498" s="43">
        <v>24144</v>
      </c>
      <c r="J498" s="43">
        <v>25279</v>
      </c>
      <c r="K498" s="43">
        <v>25340</v>
      </c>
      <c r="L498" s="43">
        <v>25164</v>
      </c>
      <c r="M498" s="43">
        <v>24280</v>
      </c>
      <c r="N498" s="43">
        <v>26832</v>
      </c>
      <c r="O498" s="43">
        <v>27021</v>
      </c>
      <c r="P498" s="43">
        <v>26141</v>
      </c>
      <c r="Q498" s="43">
        <v>25015</v>
      </c>
      <c r="R498" s="43">
        <v>25788</v>
      </c>
      <c r="S498" s="43">
        <v>25789</v>
      </c>
      <c r="T498" s="43">
        <v>25351</v>
      </c>
      <c r="U498" s="43">
        <v>23398</v>
      </c>
      <c r="V498" s="43">
        <v>26315</v>
      </c>
      <c r="W498" s="43">
        <v>27216</v>
      </c>
      <c r="X498" s="43">
        <v>26212</v>
      </c>
      <c r="Y498" s="43">
        <v>25554</v>
      </c>
      <c r="Z498" s="43">
        <v>27232</v>
      </c>
      <c r="AA498" s="43">
        <v>28043</v>
      </c>
      <c r="AB498" s="43">
        <v>27664</v>
      </c>
      <c r="AC498" s="43">
        <v>25553</v>
      </c>
      <c r="AD498" s="43">
        <v>29751</v>
      </c>
      <c r="AE498" s="43">
        <v>29308</v>
      </c>
      <c r="AF498" s="43">
        <v>32116</v>
      </c>
      <c r="AG498" s="43">
        <v>26918</v>
      </c>
      <c r="AH498" s="43">
        <v>28904</v>
      </c>
      <c r="AI498" s="43">
        <v>27764</v>
      </c>
      <c r="AJ498" s="43">
        <v>24801</v>
      </c>
      <c r="AK498" s="43">
        <v>30162</v>
      </c>
      <c r="AL498" s="43">
        <v>33372</v>
      </c>
      <c r="AM498" s="43">
        <v>29090</v>
      </c>
      <c r="AN498" s="43">
        <v>28370</v>
      </c>
      <c r="AO498" s="43">
        <v>30349</v>
      </c>
      <c r="AP498" s="43">
        <v>33011</v>
      </c>
      <c r="AQ498" s="45">
        <v>9924</v>
      </c>
    </row>
    <row r="499" spans="1:43" ht="18" thickBot="1" x14ac:dyDescent="0.5">
      <c r="A499" s="42" t="s">
        <v>16</v>
      </c>
      <c r="C499" s="66" t="s">
        <v>79</v>
      </c>
      <c r="D499" s="67">
        <v>418207</v>
      </c>
      <c r="E499" s="67">
        <v>408309</v>
      </c>
      <c r="F499" s="67">
        <v>412334</v>
      </c>
      <c r="G499" s="67">
        <v>405345</v>
      </c>
      <c r="H499" s="67">
        <v>402366</v>
      </c>
      <c r="I499" s="67">
        <v>406632</v>
      </c>
      <c r="J499" s="67">
        <v>413696</v>
      </c>
      <c r="K499" s="67">
        <v>419812</v>
      </c>
      <c r="L499" s="67">
        <v>425403</v>
      </c>
      <c r="M499" s="67">
        <v>421406</v>
      </c>
      <c r="N499" s="67">
        <v>425495</v>
      </c>
      <c r="O499" s="67">
        <v>425438</v>
      </c>
      <c r="P499" s="67">
        <v>430061</v>
      </c>
      <c r="Q499" s="67">
        <v>432593</v>
      </c>
      <c r="R499" s="67">
        <v>435786</v>
      </c>
      <c r="S499" s="67">
        <v>435032</v>
      </c>
      <c r="T499" s="67">
        <v>445683</v>
      </c>
      <c r="U499" s="67">
        <v>434675</v>
      </c>
      <c r="V499" s="67">
        <v>450829</v>
      </c>
      <c r="W499" s="67">
        <v>456164</v>
      </c>
      <c r="X499" s="67">
        <v>457677</v>
      </c>
      <c r="Y499" s="67">
        <v>457637</v>
      </c>
      <c r="Z499" s="67">
        <v>448634</v>
      </c>
      <c r="AA499" s="67">
        <v>506570</v>
      </c>
      <c r="AB499" s="67">
        <v>512623</v>
      </c>
      <c r="AC499" s="67">
        <v>519282</v>
      </c>
      <c r="AD499" s="67">
        <v>520830</v>
      </c>
      <c r="AE499" s="67">
        <v>531342</v>
      </c>
      <c r="AF499" s="67">
        <v>529141</v>
      </c>
      <c r="AG499" s="67">
        <v>527200</v>
      </c>
      <c r="AH499" s="67">
        <v>515410</v>
      </c>
      <c r="AI499" s="67">
        <v>492114</v>
      </c>
      <c r="AJ499" s="67">
        <v>481931</v>
      </c>
      <c r="AK499" s="67">
        <v>478774</v>
      </c>
      <c r="AL499" s="67">
        <v>490321</v>
      </c>
      <c r="AM499" s="67">
        <v>490647</v>
      </c>
      <c r="AN499" s="67">
        <v>478308</v>
      </c>
      <c r="AO499" s="67">
        <v>488005</v>
      </c>
      <c r="AP499" s="67">
        <v>495011</v>
      </c>
      <c r="AQ499" s="68">
        <v>123415</v>
      </c>
    </row>
    <row r="500" spans="1:43" ht="18" thickTop="1" thickBot="1" x14ac:dyDescent="0.5">
      <c r="A500" s="42" t="s">
        <v>16</v>
      </c>
      <c r="C500" s="60" t="s">
        <v>190</v>
      </c>
      <c r="D500" s="44" t="s">
        <v>138</v>
      </c>
      <c r="E500" s="44" t="s">
        <v>138</v>
      </c>
      <c r="F500" s="44" t="s">
        <v>138</v>
      </c>
      <c r="G500" s="44" t="s">
        <v>138</v>
      </c>
      <c r="H500" s="44" t="s">
        <v>138</v>
      </c>
      <c r="I500" s="44" t="s">
        <v>138</v>
      </c>
      <c r="J500" s="44" t="s">
        <v>138</v>
      </c>
      <c r="K500" s="44" t="s">
        <v>138</v>
      </c>
      <c r="L500" s="44" t="s">
        <v>138</v>
      </c>
      <c r="M500" s="44" t="s">
        <v>138</v>
      </c>
      <c r="N500" s="44" t="s">
        <v>138</v>
      </c>
      <c r="O500" s="44" t="s">
        <v>138</v>
      </c>
      <c r="P500" s="44" t="s">
        <v>138</v>
      </c>
      <c r="Q500" s="44" t="s">
        <v>138</v>
      </c>
      <c r="R500" s="44" t="s">
        <v>138</v>
      </c>
      <c r="S500" s="44" t="s">
        <v>138</v>
      </c>
      <c r="T500" s="44" t="s">
        <v>138</v>
      </c>
      <c r="U500" s="44" t="s">
        <v>138</v>
      </c>
      <c r="V500" s="44">
        <v>485</v>
      </c>
      <c r="W500" s="44">
        <v>485</v>
      </c>
      <c r="X500" s="44">
        <v>485</v>
      </c>
      <c r="Y500" s="44">
        <v>485</v>
      </c>
      <c r="Z500" s="44">
        <v>485</v>
      </c>
      <c r="AA500" s="44">
        <v>485</v>
      </c>
      <c r="AB500" s="44">
        <v>485</v>
      </c>
      <c r="AC500" s="44">
        <v>485</v>
      </c>
      <c r="AD500" s="44">
        <v>485</v>
      </c>
      <c r="AE500" s="44">
        <v>485</v>
      </c>
      <c r="AF500" s="44">
        <v>485</v>
      </c>
      <c r="AG500" s="44">
        <v>485</v>
      </c>
      <c r="AH500" s="44">
        <v>485</v>
      </c>
      <c r="AI500" s="44">
        <v>485</v>
      </c>
      <c r="AJ500" s="44">
        <v>485</v>
      </c>
      <c r="AK500" s="44">
        <v>485</v>
      </c>
      <c r="AL500" s="44">
        <v>485</v>
      </c>
      <c r="AM500" s="44">
        <v>485</v>
      </c>
      <c r="AN500" s="44">
        <v>485</v>
      </c>
      <c r="AO500" s="44">
        <v>485</v>
      </c>
      <c r="AP500" s="44" t="s">
        <v>138</v>
      </c>
      <c r="AQ500" s="83" t="s">
        <v>138</v>
      </c>
    </row>
    <row r="501" spans="1:43" ht="17.649999999999999" thickBot="1" x14ac:dyDescent="0.5">
      <c r="A501" s="42" t="s">
        <v>16</v>
      </c>
      <c r="C501" s="60" t="s">
        <v>153</v>
      </c>
      <c r="D501" s="43">
        <v>4766</v>
      </c>
      <c r="E501" s="43">
        <v>4766</v>
      </c>
      <c r="F501" s="43">
        <v>4766</v>
      </c>
      <c r="G501" s="43">
        <v>4766</v>
      </c>
      <c r="H501" s="43">
        <v>4766</v>
      </c>
      <c r="I501" s="43">
        <v>4766</v>
      </c>
      <c r="J501" s="43">
        <v>4766</v>
      </c>
      <c r="K501" s="43">
        <v>4766</v>
      </c>
      <c r="L501" s="43">
        <v>4766</v>
      </c>
      <c r="M501" s="43">
        <v>4766</v>
      </c>
      <c r="N501" s="43">
        <v>4766</v>
      </c>
      <c r="O501" s="43">
        <v>4766</v>
      </c>
      <c r="P501" s="43">
        <v>4766</v>
      </c>
      <c r="Q501" s="43">
        <v>4766</v>
      </c>
      <c r="R501" s="43">
        <v>4766</v>
      </c>
      <c r="S501" s="43">
        <v>4766</v>
      </c>
      <c r="T501" s="43">
        <v>4766</v>
      </c>
      <c r="U501" s="43">
        <v>4766</v>
      </c>
      <c r="V501" s="43">
        <v>4766</v>
      </c>
      <c r="W501" s="43">
        <v>4766</v>
      </c>
      <c r="X501" s="43">
        <v>4766</v>
      </c>
      <c r="Y501" s="43">
        <v>4766</v>
      </c>
      <c r="Z501" s="43">
        <v>4766</v>
      </c>
      <c r="AA501" s="43">
        <v>4766</v>
      </c>
      <c r="AB501" s="43">
        <v>4766</v>
      </c>
      <c r="AC501" s="43">
        <v>4766</v>
      </c>
      <c r="AD501" s="43">
        <v>4766</v>
      </c>
      <c r="AE501" s="43">
        <v>4766</v>
      </c>
      <c r="AF501" s="43">
        <v>4766</v>
      </c>
      <c r="AG501" s="43">
        <v>4766</v>
      </c>
      <c r="AH501" s="43">
        <v>4766</v>
      </c>
      <c r="AI501" s="43">
        <v>4766</v>
      </c>
      <c r="AJ501" s="43">
        <v>4766</v>
      </c>
      <c r="AK501" s="43">
        <v>4766</v>
      </c>
      <c r="AL501" s="43">
        <v>4766</v>
      </c>
      <c r="AM501" s="43">
        <v>4766</v>
      </c>
      <c r="AN501" s="43">
        <v>4766</v>
      </c>
      <c r="AO501" s="43">
        <v>4766</v>
      </c>
      <c r="AP501" s="43">
        <v>4766</v>
      </c>
      <c r="AQ501" s="45">
        <v>4766</v>
      </c>
    </row>
    <row r="502" spans="1:43" ht="17.649999999999999" thickBot="1" x14ac:dyDescent="0.5">
      <c r="A502" s="42" t="s">
        <v>16</v>
      </c>
      <c r="C502" s="60" t="s">
        <v>154</v>
      </c>
      <c r="D502" s="43">
        <v>80904</v>
      </c>
      <c r="E502" s="43">
        <v>80958</v>
      </c>
      <c r="F502" s="43">
        <v>81303</v>
      </c>
      <c r="G502" s="43">
        <v>81330</v>
      </c>
      <c r="H502" s="43">
        <v>81435</v>
      </c>
      <c r="I502" s="43">
        <v>81510</v>
      </c>
      <c r="J502" s="43">
        <v>81415</v>
      </c>
      <c r="K502" s="43">
        <v>81232</v>
      </c>
      <c r="L502" s="43">
        <v>81281</v>
      </c>
      <c r="M502" s="43">
        <v>81064</v>
      </c>
      <c r="N502" s="43">
        <v>80846</v>
      </c>
      <c r="O502" s="43">
        <v>80913</v>
      </c>
      <c r="P502" s="43">
        <v>80976</v>
      </c>
      <c r="Q502" s="43">
        <v>81078</v>
      </c>
      <c r="R502" s="43">
        <v>80841</v>
      </c>
      <c r="S502" s="43">
        <v>80924</v>
      </c>
      <c r="T502" s="43">
        <v>81008</v>
      </c>
      <c r="U502" s="43">
        <v>81268</v>
      </c>
      <c r="V502" s="43">
        <v>81148</v>
      </c>
      <c r="W502" s="43">
        <v>81211</v>
      </c>
      <c r="X502" s="43">
        <v>81287</v>
      </c>
      <c r="Y502" s="43">
        <v>81345</v>
      </c>
      <c r="Z502" s="43">
        <v>81188</v>
      </c>
      <c r="AA502" s="43">
        <v>81294</v>
      </c>
      <c r="AB502" s="43">
        <v>81368</v>
      </c>
      <c r="AC502" s="43">
        <v>81418</v>
      </c>
      <c r="AD502" s="43">
        <v>81253</v>
      </c>
      <c r="AE502" s="43">
        <v>81322</v>
      </c>
      <c r="AF502" s="43">
        <v>81327</v>
      </c>
      <c r="AG502" s="43">
        <v>81851</v>
      </c>
      <c r="AH502" s="43">
        <v>81620</v>
      </c>
      <c r="AI502" s="43">
        <v>81679</v>
      </c>
      <c r="AJ502" s="43">
        <v>80301</v>
      </c>
      <c r="AK502" s="43">
        <v>79915</v>
      </c>
      <c r="AL502" s="43">
        <v>79562</v>
      </c>
      <c r="AM502" s="43">
        <v>77677</v>
      </c>
      <c r="AN502" s="43">
        <v>77764</v>
      </c>
      <c r="AO502" s="43">
        <v>75810</v>
      </c>
      <c r="AP502" s="43">
        <v>75625</v>
      </c>
      <c r="AQ502" s="45">
        <v>75274</v>
      </c>
    </row>
    <row r="503" spans="1:43" ht="17.649999999999999" thickBot="1" x14ac:dyDescent="0.5">
      <c r="A503" s="42" t="s">
        <v>16</v>
      </c>
      <c r="C503" s="60" t="s">
        <v>81</v>
      </c>
      <c r="D503" s="43">
        <v>29300</v>
      </c>
      <c r="E503" s="43">
        <v>29775</v>
      </c>
      <c r="F503" s="43">
        <v>32073</v>
      </c>
      <c r="G503" s="43">
        <v>33707</v>
      </c>
      <c r="H503" s="43">
        <v>33122</v>
      </c>
      <c r="I503" s="43">
        <v>30943</v>
      </c>
      <c r="J503" s="43">
        <v>30396</v>
      </c>
      <c r="K503" s="43">
        <v>31951</v>
      </c>
      <c r="L503" s="43">
        <v>32077</v>
      </c>
      <c r="M503" s="43">
        <v>28711</v>
      </c>
      <c r="N503" s="43">
        <v>29591</v>
      </c>
      <c r="O503" s="43">
        <v>30420</v>
      </c>
      <c r="P503" s="43">
        <v>28389</v>
      </c>
      <c r="Q503" s="43">
        <v>21457</v>
      </c>
      <c r="R503" s="43">
        <v>22671</v>
      </c>
      <c r="S503" s="43">
        <v>23318</v>
      </c>
      <c r="T503" s="43">
        <v>21749</v>
      </c>
      <c r="U503" s="43">
        <v>20884</v>
      </c>
      <c r="V503" s="43">
        <v>21259</v>
      </c>
      <c r="W503" s="43">
        <v>22077</v>
      </c>
      <c r="X503" s="43">
        <v>22439</v>
      </c>
      <c r="Y503" s="43">
        <v>23084</v>
      </c>
      <c r="Z503" s="43">
        <v>24062</v>
      </c>
      <c r="AA503" s="43">
        <v>15847</v>
      </c>
      <c r="AB503" s="43">
        <v>15838</v>
      </c>
      <c r="AC503" s="43">
        <v>15504</v>
      </c>
      <c r="AD503" s="43">
        <v>19121</v>
      </c>
      <c r="AE503" s="43">
        <v>18935</v>
      </c>
      <c r="AF503" s="43">
        <v>20320</v>
      </c>
      <c r="AG503" s="43">
        <v>23785</v>
      </c>
      <c r="AH503" s="43">
        <v>27764</v>
      </c>
      <c r="AI503" s="43">
        <v>30550</v>
      </c>
      <c r="AJ503" s="43">
        <v>33009</v>
      </c>
      <c r="AK503" s="43">
        <v>34893</v>
      </c>
      <c r="AL503" s="43">
        <v>34690</v>
      </c>
      <c r="AM503" s="43">
        <v>35916</v>
      </c>
      <c r="AN503" s="43">
        <v>37689</v>
      </c>
      <c r="AO503" s="43">
        <v>37516</v>
      </c>
      <c r="AP503" s="43">
        <v>38466</v>
      </c>
      <c r="AQ503" s="45">
        <v>34225</v>
      </c>
    </row>
    <row r="504" spans="1:43" ht="17.649999999999999" thickBot="1" x14ac:dyDescent="0.5">
      <c r="A504" s="42" t="s">
        <v>16</v>
      </c>
      <c r="C504" s="60" t="s">
        <v>155</v>
      </c>
      <c r="D504" s="43">
        <v>-17720</v>
      </c>
      <c r="E504" s="43">
        <v>-19218</v>
      </c>
      <c r="F504" s="43">
        <v>-20820</v>
      </c>
      <c r="G504" s="43">
        <v>-23165</v>
      </c>
      <c r="H504" s="43">
        <v>-26881</v>
      </c>
      <c r="I504" s="43">
        <v>-30098</v>
      </c>
      <c r="J504" s="43">
        <v>-33584</v>
      </c>
      <c r="K504" s="43">
        <v>-36262</v>
      </c>
      <c r="L504" s="43">
        <v>-38518</v>
      </c>
      <c r="M504" s="43">
        <v>-41471</v>
      </c>
      <c r="N504" s="43">
        <v>-44915</v>
      </c>
      <c r="O504" s="43">
        <v>-47329</v>
      </c>
      <c r="P504" s="43">
        <v>-47602</v>
      </c>
      <c r="Q504" s="43">
        <v>-47595</v>
      </c>
      <c r="R504" s="43">
        <v>-47706</v>
      </c>
      <c r="S504" s="43">
        <v>-48052</v>
      </c>
      <c r="T504" s="43">
        <v>-48401</v>
      </c>
      <c r="U504" s="43">
        <v>-49144</v>
      </c>
      <c r="V504" s="43">
        <v>-48999</v>
      </c>
      <c r="W504" s="43">
        <v>-48991</v>
      </c>
      <c r="X504" s="43">
        <v>-48989</v>
      </c>
      <c r="Y504" s="43">
        <v>-48987</v>
      </c>
      <c r="Z504" s="43">
        <v>-49334</v>
      </c>
      <c r="AA504" s="43">
        <v>-49327</v>
      </c>
      <c r="AB504" s="43">
        <v>-49327</v>
      </c>
      <c r="AC504" s="43">
        <v>-49322</v>
      </c>
      <c r="AD504" s="43">
        <v>-49412</v>
      </c>
      <c r="AE504" s="43">
        <v>-49634</v>
      </c>
      <c r="AF504" s="43">
        <v>-50641</v>
      </c>
      <c r="AG504" s="43">
        <v>-51618</v>
      </c>
      <c r="AH504" s="43">
        <v>-52791</v>
      </c>
      <c r="AI504" s="43">
        <v>-54480</v>
      </c>
      <c r="AJ504" s="43">
        <v>-55745</v>
      </c>
      <c r="AK504" s="43">
        <v>-56473</v>
      </c>
      <c r="AL504" s="43">
        <v>-56857</v>
      </c>
      <c r="AM504" s="43">
        <v>-57408</v>
      </c>
      <c r="AN504" s="43">
        <v>-58191</v>
      </c>
      <c r="AO504" s="43">
        <v>-59189</v>
      </c>
      <c r="AP504" s="43">
        <v>-60603</v>
      </c>
      <c r="AQ504" s="45">
        <v>-62255</v>
      </c>
    </row>
    <row r="505" spans="1:43" ht="17.649999999999999" thickBot="1" x14ac:dyDescent="0.5">
      <c r="A505" s="42" t="s">
        <v>16</v>
      </c>
      <c r="C505" s="60" t="s">
        <v>178</v>
      </c>
      <c r="D505" s="43">
        <v>11331</v>
      </c>
      <c r="E505" s="43">
        <v>10617</v>
      </c>
      <c r="F505" s="43">
        <v>10657</v>
      </c>
      <c r="G505" s="43">
        <v>7620</v>
      </c>
      <c r="H505" s="43">
        <v>6557</v>
      </c>
      <c r="I505" s="43">
        <v>2537</v>
      </c>
      <c r="J505" s="43">
        <v>5525</v>
      </c>
      <c r="K505" s="43">
        <v>8259</v>
      </c>
      <c r="L505" s="43">
        <v>9057</v>
      </c>
      <c r="M505" s="43">
        <v>3230</v>
      </c>
      <c r="N505" s="43">
        <v>3781</v>
      </c>
      <c r="O505" s="43">
        <v>4962</v>
      </c>
      <c r="P505" s="43">
        <v>5939</v>
      </c>
      <c r="Q505" s="43">
        <v>5465</v>
      </c>
      <c r="R505" s="43">
        <v>2220</v>
      </c>
      <c r="S505" s="44">
        <v>230</v>
      </c>
      <c r="T505" s="44">
        <v>-536</v>
      </c>
      <c r="U505" s="43">
        <v>-1413</v>
      </c>
      <c r="V505" s="43">
        <v>2128</v>
      </c>
      <c r="W505" s="43">
        <v>4991</v>
      </c>
      <c r="X505" s="43">
        <v>5615</v>
      </c>
      <c r="Y505" s="43">
        <v>4982</v>
      </c>
      <c r="Z505" s="44">
        <v>-994</v>
      </c>
      <c r="AA505" s="43">
        <v>9169</v>
      </c>
      <c r="AB505" s="43">
        <v>10978</v>
      </c>
      <c r="AC505" s="43">
        <v>13511</v>
      </c>
      <c r="AD505" s="43">
        <v>6466</v>
      </c>
      <c r="AE505" s="43">
        <v>10209</v>
      </c>
      <c r="AF505" s="43">
        <v>8606</v>
      </c>
      <c r="AG505" s="43">
        <v>6687</v>
      </c>
      <c r="AH505" s="43">
        <v>-5900</v>
      </c>
      <c r="AI505" s="43">
        <v>-17656</v>
      </c>
      <c r="AJ505" s="43">
        <v>-23793</v>
      </c>
      <c r="AK505" s="43">
        <v>-22616</v>
      </c>
      <c r="AL505" s="43">
        <v>-19329</v>
      </c>
      <c r="AM505" s="43">
        <v>-18982</v>
      </c>
      <c r="AN505" s="43">
        <v>-22529</v>
      </c>
      <c r="AO505" s="43">
        <v>-14037</v>
      </c>
      <c r="AP505" s="43">
        <v>-14869</v>
      </c>
      <c r="AQ505" s="45">
        <v>-7565</v>
      </c>
    </row>
    <row r="506" spans="1:43" ht="17.649999999999999" thickBot="1" x14ac:dyDescent="0.5">
      <c r="A506" s="42" t="s">
        <v>16</v>
      </c>
      <c r="C506" s="60" t="s">
        <v>157</v>
      </c>
      <c r="D506" s="43">
        <v>108581</v>
      </c>
      <c r="E506" s="43">
        <v>106898</v>
      </c>
      <c r="F506" s="43">
        <v>107979</v>
      </c>
      <c r="G506" s="43">
        <v>104258</v>
      </c>
      <c r="H506" s="43">
        <v>98999</v>
      </c>
      <c r="I506" s="43">
        <v>89658</v>
      </c>
      <c r="J506" s="43">
        <v>88518</v>
      </c>
      <c r="K506" s="43">
        <v>89946</v>
      </c>
      <c r="L506" s="43">
        <v>88663</v>
      </c>
      <c r="M506" s="43">
        <v>76300</v>
      </c>
      <c r="N506" s="43">
        <v>74069</v>
      </c>
      <c r="O506" s="43">
        <v>73732</v>
      </c>
      <c r="P506" s="43">
        <v>72468</v>
      </c>
      <c r="Q506" s="43">
        <v>65171</v>
      </c>
      <c r="R506" s="43">
        <v>62792</v>
      </c>
      <c r="S506" s="43">
        <v>61186</v>
      </c>
      <c r="T506" s="43">
        <v>58586</v>
      </c>
      <c r="U506" s="43">
        <v>56361</v>
      </c>
      <c r="V506" s="43">
        <v>60302</v>
      </c>
      <c r="W506" s="43">
        <v>64054</v>
      </c>
      <c r="X506" s="43">
        <v>65118</v>
      </c>
      <c r="Y506" s="43">
        <v>65190</v>
      </c>
      <c r="Z506" s="43">
        <v>59688</v>
      </c>
      <c r="AA506" s="43">
        <v>61749</v>
      </c>
      <c r="AB506" s="43">
        <v>63623</v>
      </c>
      <c r="AC506" s="43">
        <v>65877</v>
      </c>
      <c r="AD506" s="43">
        <v>62194</v>
      </c>
      <c r="AE506" s="43">
        <v>65598</v>
      </c>
      <c r="AF506" s="43">
        <v>64378</v>
      </c>
      <c r="AG506" s="43">
        <v>65471</v>
      </c>
      <c r="AH506" s="43">
        <v>55459</v>
      </c>
      <c r="AI506" s="43">
        <v>44859</v>
      </c>
      <c r="AJ506" s="43">
        <v>38538</v>
      </c>
      <c r="AK506" s="43">
        <v>40485</v>
      </c>
      <c r="AL506" s="43">
        <v>42832</v>
      </c>
      <c r="AM506" s="43">
        <v>41969</v>
      </c>
      <c r="AN506" s="43">
        <v>39499</v>
      </c>
      <c r="AO506" s="43">
        <v>44866</v>
      </c>
      <c r="AP506" s="43">
        <v>43385</v>
      </c>
      <c r="AQ506" s="45">
        <v>44445</v>
      </c>
    </row>
    <row r="507" spans="1:43" ht="17.649999999999999" thickBot="1" x14ac:dyDescent="0.5">
      <c r="A507" s="42" t="s">
        <v>16</v>
      </c>
      <c r="C507" s="60" t="s">
        <v>158</v>
      </c>
      <c r="D507" s="44">
        <v>402</v>
      </c>
      <c r="E507" s="44">
        <v>374</v>
      </c>
      <c r="F507" s="44">
        <v>388</v>
      </c>
      <c r="G507" s="44">
        <v>384</v>
      </c>
      <c r="H507" s="44">
        <v>620</v>
      </c>
      <c r="I507" s="44">
        <v>552</v>
      </c>
      <c r="J507" s="44">
        <v>563</v>
      </c>
      <c r="K507" s="44">
        <v>591</v>
      </c>
      <c r="L507" s="44">
        <v>502</v>
      </c>
      <c r="M507" s="44">
        <v>558</v>
      </c>
      <c r="N507" s="44">
        <v>598</v>
      </c>
      <c r="O507" s="44">
        <v>592</v>
      </c>
      <c r="P507" s="44">
        <v>544</v>
      </c>
      <c r="Q507" s="44">
        <v>537</v>
      </c>
      <c r="R507" s="44">
        <v>565</v>
      </c>
      <c r="S507" s="44">
        <v>611</v>
      </c>
      <c r="T507" s="44">
        <v>591</v>
      </c>
      <c r="U507" s="44">
        <v>948</v>
      </c>
      <c r="V507" s="43">
        <v>1306</v>
      </c>
      <c r="W507" s="43">
        <v>1566</v>
      </c>
      <c r="X507" s="43">
        <v>1842</v>
      </c>
      <c r="Y507" s="43">
        <v>1752</v>
      </c>
      <c r="Z507" s="43">
        <v>1670</v>
      </c>
      <c r="AA507" s="44">
        <v>584</v>
      </c>
      <c r="AB507" s="44">
        <v>499</v>
      </c>
      <c r="AC507" s="44">
        <v>837</v>
      </c>
      <c r="AD507" s="44">
        <v>881</v>
      </c>
      <c r="AE507" s="44">
        <v>825</v>
      </c>
      <c r="AF507" s="44">
        <v>796</v>
      </c>
      <c r="AG507" s="43">
        <v>2956</v>
      </c>
      <c r="AH507" s="43">
        <v>2159</v>
      </c>
      <c r="AI507" s="43">
        <v>1480</v>
      </c>
      <c r="AJ507" s="43">
        <v>1978</v>
      </c>
      <c r="AK507" s="43">
        <v>2484</v>
      </c>
      <c r="AL507" s="43">
        <v>2989</v>
      </c>
      <c r="AM507" s="43">
        <v>4037</v>
      </c>
      <c r="AN507" s="43">
        <v>3229</v>
      </c>
      <c r="AO507" s="43">
        <v>5950</v>
      </c>
      <c r="AP507" s="43">
        <v>5725</v>
      </c>
      <c r="AQ507" s="83">
        <v>30</v>
      </c>
    </row>
    <row r="508" spans="1:43" ht="18" thickBot="1" x14ac:dyDescent="0.5">
      <c r="A508" s="42" t="s">
        <v>16</v>
      </c>
      <c r="C508" s="66" t="s">
        <v>82</v>
      </c>
      <c r="D508" s="67">
        <v>108983</v>
      </c>
      <c r="E508" s="67">
        <v>107272</v>
      </c>
      <c r="F508" s="67">
        <v>108367</v>
      </c>
      <c r="G508" s="67">
        <v>104642</v>
      </c>
      <c r="H508" s="67">
        <v>99619</v>
      </c>
      <c r="I508" s="67">
        <v>90210</v>
      </c>
      <c r="J508" s="67">
        <v>89081</v>
      </c>
      <c r="K508" s="67">
        <v>90537</v>
      </c>
      <c r="L508" s="67">
        <v>89165</v>
      </c>
      <c r="M508" s="67">
        <v>76858</v>
      </c>
      <c r="N508" s="67">
        <v>74667</v>
      </c>
      <c r="O508" s="67">
        <v>74324</v>
      </c>
      <c r="P508" s="67">
        <v>73012</v>
      </c>
      <c r="Q508" s="67">
        <v>65708</v>
      </c>
      <c r="R508" s="67">
        <v>63357</v>
      </c>
      <c r="S508" s="67">
        <v>61797</v>
      </c>
      <c r="T508" s="67">
        <v>59177</v>
      </c>
      <c r="U508" s="67">
        <v>57309</v>
      </c>
      <c r="V508" s="67">
        <v>62093</v>
      </c>
      <c r="W508" s="67">
        <v>66105</v>
      </c>
      <c r="X508" s="67">
        <v>67445</v>
      </c>
      <c r="Y508" s="67">
        <v>67427</v>
      </c>
      <c r="Z508" s="67">
        <v>61843</v>
      </c>
      <c r="AA508" s="67">
        <v>62818</v>
      </c>
      <c r="AB508" s="67">
        <v>64607</v>
      </c>
      <c r="AC508" s="67">
        <v>67199</v>
      </c>
      <c r="AD508" s="67">
        <v>63560</v>
      </c>
      <c r="AE508" s="67">
        <v>66908</v>
      </c>
      <c r="AF508" s="67">
        <v>65659</v>
      </c>
      <c r="AG508" s="67">
        <v>68912</v>
      </c>
      <c r="AH508" s="67">
        <v>58103</v>
      </c>
      <c r="AI508" s="67">
        <v>46824</v>
      </c>
      <c r="AJ508" s="67">
        <v>41001</v>
      </c>
      <c r="AK508" s="67">
        <v>43454</v>
      </c>
      <c r="AL508" s="67">
        <v>46306</v>
      </c>
      <c r="AM508" s="67">
        <v>46491</v>
      </c>
      <c r="AN508" s="67">
        <v>43213</v>
      </c>
      <c r="AO508" s="67">
        <v>51301</v>
      </c>
      <c r="AP508" s="67">
        <v>49110</v>
      </c>
      <c r="AQ508" s="68">
        <v>44475</v>
      </c>
    </row>
    <row r="509" spans="1:43" ht="18" thickTop="1" thickBot="1" x14ac:dyDescent="0.5">
      <c r="A509" s="42" t="s">
        <v>16</v>
      </c>
      <c r="C509" s="60" t="s">
        <v>159</v>
      </c>
      <c r="D509" s="64">
        <v>527190</v>
      </c>
      <c r="E509" s="64">
        <v>515581</v>
      </c>
      <c r="F509" s="64">
        <v>520701</v>
      </c>
      <c r="G509" s="64">
        <v>509987</v>
      </c>
      <c r="H509" s="64">
        <v>501985</v>
      </c>
      <c r="I509" s="64">
        <v>496842</v>
      </c>
      <c r="J509" s="64">
        <v>502777</v>
      </c>
      <c r="K509" s="64">
        <v>510349</v>
      </c>
      <c r="L509" s="64">
        <v>514568</v>
      </c>
      <c r="M509" s="64">
        <v>498264</v>
      </c>
      <c r="N509" s="64">
        <v>500162</v>
      </c>
      <c r="O509" s="64">
        <v>499762</v>
      </c>
      <c r="P509" s="64">
        <v>503073</v>
      </c>
      <c r="Q509" s="64">
        <v>498301</v>
      </c>
      <c r="R509" s="64">
        <v>499143</v>
      </c>
      <c r="S509" s="64">
        <v>496829</v>
      </c>
      <c r="T509" s="64">
        <v>504860</v>
      </c>
      <c r="U509" s="64">
        <v>491984</v>
      </c>
      <c r="V509" s="64">
        <v>512922</v>
      </c>
      <c r="W509" s="64">
        <v>522269</v>
      </c>
      <c r="X509" s="64">
        <v>525122</v>
      </c>
      <c r="Y509" s="64">
        <v>525064</v>
      </c>
      <c r="Z509" s="64">
        <v>510477</v>
      </c>
      <c r="AA509" s="64">
        <v>569388</v>
      </c>
      <c r="AB509" s="64">
        <v>577230</v>
      </c>
      <c r="AC509" s="64">
        <v>586481</v>
      </c>
      <c r="AD509" s="64">
        <v>584390</v>
      </c>
      <c r="AE509" s="64">
        <v>598250</v>
      </c>
      <c r="AF509" s="64">
        <v>594800</v>
      </c>
      <c r="AG509" s="64">
        <v>596112</v>
      </c>
      <c r="AH509" s="64">
        <v>573513</v>
      </c>
      <c r="AI509" s="64">
        <v>538938</v>
      </c>
      <c r="AJ509" s="64">
        <v>522932</v>
      </c>
      <c r="AK509" s="64">
        <v>522228</v>
      </c>
      <c r="AL509" s="64">
        <v>536627</v>
      </c>
      <c r="AM509" s="64">
        <v>537138</v>
      </c>
      <c r="AN509" s="64">
        <v>521521</v>
      </c>
      <c r="AO509" s="64">
        <v>539306</v>
      </c>
      <c r="AP509" s="64">
        <v>544121</v>
      </c>
      <c r="AQ509" s="65">
        <v>167890</v>
      </c>
    </row>
    <row r="510" spans="1:43" ht="17.649999999999999" thickBot="1" x14ac:dyDescent="0.5">
      <c r="A510" s="42" t="s">
        <v>16</v>
      </c>
      <c r="C510" s="60" t="s">
        <v>162</v>
      </c>
      <c r="D510" s="43">
        <v>1400</v>
      </c>
      <c r="E510" s="43">
        <v>1376</v>
      </c>
      <c r="F510" s="43">
        <v>1333</v>
      </c>
      <c r="G510" s="43">
        <v>1294</v>
      </c>
      <c r="H510" s="43">
        <v>1237</v>
      </c>
      <c r="I510" s="43">
        <v>1194</v>
      </c>
      <c r="J510" s="43">
        <v>1119</v>
      </c>
      <c r="K510" s="43">
        <v>1071</v>
      </c>
      <c r="L510" s="43">
        <v>1027</v>
      </c>
      <c r="M510" s="44">
        <v>995.34</v>
      </c>
      <c r="N510" s="44">
        <v>925.77</v>
      </c>
      <c r="O510" s="44">
        <v>903.41</v>
      </c>
      <c r="P510" s="44">
        <v>898.96</v>
      </c>
      <c r="Q510" s="44">
        <v>899.04</v>
      </c>
      <c r="R510" s="44">
        <v>897.68</v>
      </c>
      <c r="S510" s="44">
        <v>888.45</v>
      </c>
      <c r="T510" s="44">
        <v>884.65</v>
      </c>
      <c r="U510" s="44">
        <v>869.49</v>
      </c>
      <c r="V510" s="44">
        <v>869.75</v>
      </c>
      <c r="W510" s="44">
        <v>869.91</v>
      </c>
      <c r="X510" s="44">
        <v>869.95</v>
      </c>
      <c r="Y510" s="44">
        <v>873.42</v>
      </c>
      <c r="Z510" s="44">
        <v>861.29</v>
      </c>
      <c r="AA510" s="44">
        <v>861.43</v>
      </c>
      <c r="AB510" s="44">
        <v>861.53</v>
      </c>
      <c r="AC510" s="44">
        <v>864.79</v>
      </c>
      <c r="AD510" s="44">
        <v>858.14</v>
      </c>
      <c r="AE510" s="44">
        <v>855.2</v>
      </c>
      <c r="AF510" s="44">
        <v>830.3</v>
      </c>
      <c r="AG510" s="44">
        <v>814.76</v>
      </c>
      <c r="AH510" s="44">
        <v>792.19</v>
      </c>
      <c r="AI510" s="44">
        <v>760.42</v>
      </c>
      <c r="AJ510" s="44">
        <v>742.98</v>
      </c>
      <c r="AK510" s="44">
        <v>737.25</v>
      </c>
      <c r="AL510" s="44">
        <v>723.75</v>
      </c>
      <c r="AM510" s="44">
        <v>711.9</v>
      </c>
      <c r="AN510" s="44">
        <v>702.04</v>
      </c>
      <c r="AO510" s="44">
        <v>680.95</v>
      </c>
      <c r="AP510" s="44">
        <v>663.67</v>
      </c>
      <c r="AQ510" s="83">
        <v>643.95000000000005</v>
      </c>
    </row>
    <row r="511" spans="1:43" ht="17.649999999999999" thickBot="1" x14ac:dyDescent="0.5">
      <c r="A511" s="42" t="s">
        <v>16</v>
      </c>
      <c r="C511" s="60" t="s">
        <v>163</v>
      </c>
      <c r="D511" s="64">
        <v>1404</v>
      </c>
      <c r="E511" s="64">
        <v>1376</v>
      </c>
      <c r="F511" s="64">
        <v>1347</v>
      </c>
      <c r="G511" s="64">
        <v>1307</v>
      </c>
      <c r="H511" s="64">
        <v>1247</v>
      </c>
      <c r="I511" s="64">
        <v>1194</v>
      </c>
      <c r="J511" s="64">
        <v>1131</v>
      </c>
      <c r="K511" s="64">
        <v>1083</v>
      </c>
      <c r="L511" s="64">
        <v>1043</v>
      </c>
      <c r="M511" s="97">
        <v>995.34</v>
      </c>
      <c r="N511" s="97">
        <v>942.48</v>
      </c>
      <c r="O511" s="97">
        <v>903.39</v>
      </c>
      <c r="P511" s="97">
        <v>898.88</v>
      </c>
      <c r="Q511" s="97">
        <v>899.04</v>
      </c>
      <c r="R511" s="97">
        <v>897.68</v>
      </c>
      <c r="S511" s="97">
        <v>891.21</v>
      </c>
      <c r="T511" s="97">
        <v>884.65</v>
      </c>
      <c r="U511" s="97">
        <v>866.61</v>
      </c>
      <c r="V511" s="97">
        <v>869.74</v>
      </c>
      <c r="W511" s="97">
        <v>869.9</v>
      </c>
      <c r="X511" s="97">
        <v>869.95</v>
      </c>
      <c r="Y511" s="97">
        <v>870</v>
      </c>
      <c r="Z511" s="97">
        <v>861.29</v>
      </c>
      <c r="AA511" s="97">
        <v>861.43</v>
      </c>
      <c r="AB511" s="97">
        <v>861.45</v>
      </c>
      <c r="AC511" s="97">
        <v>861.56</v>
      </c>
      <c r="AD511" s="97">
        <v>859.38</v>
      </c>
      <c r="AE511" s="97">
        <v>854.93</v>
      </c>
      <c r="AF511" s="97">
        <v>835.8</v>
      </c>
      <c r="AG511" s="97">
        <v>818.69</v>
      </c>
      <c r="AH511" s="97">
        <v>800.22</v>
      </c>
      <c r="AI511" s="97">
        <v>771.27</v>
      </c>
      <c r="AJ511" s="97">
        <v>747.22</v>
      </c>
      <c r="AK511" s="97">
        <v>734.13</v>
      </c>
      <c r="AL511" s="97">
        <v>727.58</v>
      </c>
      <c r="AM511" s="97">
        <v>717.52</v>
      </c>
      <c r="AN511" s="97">
        <v>704.57</v>
      </c>
      <c r="AO511" s="97">
        <v>688.84</v>
      </c>
      <c r="AP511" s="97">
        <v>671.02</v>
      </c>
      <c r="AQ511" s="98">
        <v>649.86</v>
      </c>
    </row>
    <row r="512" spans="1:43" ht="17.649999999999999" thickBot="1" x14ac:dyDescent="0.5">
      <c r="A512" s="42" t="s">
        <v>16</v>
      </c>
      <c r="C512" s="60" t="s">
        <v>80</v>
      </c>
      <c r="D512" s="43">
        <v>36223</v>
      </c>
      <c r="E512" s="43">
        <v>31217</v>
      </c>
      <c r="F512" s="43">
        <v>31999</v>
      </c>
      <c r="G512" s="43">
        <v>30360</v>
      </c>
      <c r="H512" s="43">
        <v>30719</v>
      </c>
      <c r="I512" s="43">
        <v>29249</v>
      </c>
      <c r="J512" s="43">
        <v>31952</v>
      </c>
      <c r="K512" s="43">
        <v>33329</v>
      </c>
      <c r="L512" s="43">
        <v>32277</v>
      </c>
      <c r="M512" s="43">
        <v>30912</v>
      </c>
      <c r="N512" s="43">
        <v>30747</v>
      </c>
      <c r="O512" s="43">
        <v>31812</v>
      </c>
      <c r="P512" s="43">
        <v>31039</v>
      </c>
      <c r="Q512" s="43">
        <v>31640</v>
      </c>
      <c r="R512" s="43">
        <v>33619</v>
      </c>
      <c r="S512" s="43">
        <v>33784</v>
      </c>
      <c r="T512" s="43">
        <v>34594</v>
      </c>
      <c r="U512" s="43">
        <v>34540</v>
      </c>
      <c r="V512" s="43">
        <v>35776</v>
      </c>
      <c r="W512" s="43">
        <v>36291</v>
      </c>
      <c r="X512" s="43">
        <v>35262</v>
      </c>
      <c r="Y512" s="43">
        <v>35350</v>
      </c>
      <c r="Z512" s="43">
        <v>36710</v>
      </c>
      <c r="AA512" s="43">
        <v>39280</v>
      </c>
      <c r="AB512" s="43">
        <v>38237</v>
      </c>
      <c r="AC512" s="43">
        <v>38534</v>
      </c>
      <c r="AD512" s="43">
        <v>35648</v>
      </c>
      <c r="AE512" s="43">
        <v>35727</v>
      </c>
      <c r="AF512" s="43">
        <v>31550</v>
      </c>
      <c r="AG512" s="43">
        <v>31363</v>
      </c>
      <c r="AH512" s="43">
        <v>29938</v>
      </c>
      <c r="AI512" s="43">
        <v>28438</v>
      </c>
      <c r="AJ512" s="43">
        <v>30432</v>
      </c>
      <c r="AK512" s="43">
        <v>28279</v>
      </c>
      <c r="AL512" s="43">
        <v>26044</v>
      </c>
      <c r="AM512" s="43">
        <v>24145</v>
      </c>
      <c r="AN512" s="43">
        <v>24055</v>
      </c>
      <c r="AO512" s="43">
        <v>23306</v>
      </c>
      <c r="AP512" s="43">
        <v>21935</v>
      </c>
      <c r="AQ512" s="45">
        <v>9940</v>
      </c>
    </row>
    <row r="513" spans="1:43" ht="17.649999999999999" thickBot="1" x14ac:dyDescent="0.5">
      <c r="A513" s="42" t="s">
        <v>16</v>
      </c>
      <c r="C513" s="94" t="s">
        <v>160</v>
      </c>
      <c r="D513" s="99">
        <v>-34290</v>
      </c>
      <c r="E513" s="99">
        <v>-29459</v>
      </c>
      <c r="F513" s="99">
        <v>-30176</v>
      </c>
      <c r="G513" s="99">
        <v>-28423</v>
      </c>
      <c r="H513" s="99">
        <v>-29150</v>
      </c>
      <c r="I513" s="99">
        <v>-27620</v>
      </c>
      <c r="J513" s="99">
        <v>-30453</v>
      </c>
      <c r="K513" s="99">
        <v>-31545</v>
      </c>
      <c r="L513" s="99">
        <v>-29779</v>
      </c>
      <c r="M513" s="99">
        <v>-29044</v>
      </c>
      <c r="N513" s="99">
        <v>-28829</v>
      </c>
      <c r="O513" s="99">
        <v>-29295</v>
      </c>
      <c r="P513" s="99">
        <v>-28606</v>
      </c>
      <c r="Q513" s="99">
        <v>-29278</v>
      </c>
      <c r="R513" s="99">
        <v>-31516</v>
      </c>
      <c r="S513" s="99">
        <v>-31649</v>
      </c>
      <c r="T513" s="99">
        <v>-31853</v>
      </c>
      <c r="U513" s="99">
        <v>-31667</v>
      </c>
      <c r="V513" s="99">
        <v>-33211</v>
      </c>
      <c r="W513" s="99">
        <v>-33356</v>
      </c>
      <c r="X513" s="99">
        <v>-31901</v>
      </c>
      <c r="Y513" s="99">
        <v>-32494</v>
      </c>
      <c r="Z513" s="99">
        <v>-33972</v>
      </c>
      <c r="AA513" s="99">
        <v>-35872</v>
      </c>
      <c r="AB513" s="99">
        <v>-35046</v>
      </c>
      <c r="AC513" s="99">
        <v>-35707</v>
      </c>
      <c r="AD513" s="99">
        <v>-32852</v>
      </c>
      <c r="AE513" s="99">
        <v>-32967</v>
      </c>
      <c r="AF513" s="99">
        <v>-28851</v>
      </c>
      <c r="AG513" s="99">
        <v>-29165</v>
      </c>
      <c r="AH513" s="99">
        <v>-27401</v>
      </c>
      <c r="AI513" s="99">
        <v>-26060</v>
      </c>
      <c r="AJ513" s="99">
        <v>-28138</v>
      </c>
      <c r="AK513" s="99">
        <v>-26236</v>
      </c>
      <c r="AL513" s="99">
        <v>-24121</v>
      </c>
      <c r="AM513" s="99">
        <v>-21862</v>
      </c>
      <c r="AN513" s="99">
        <v>-22061</v>
      </c>
      <c r="AO513" s="99">
        <v>-21151</v>
      </c>
      <c r="AP513" s="99">
        <v>-20119</v>
      </c>
      <c r="AQ513" s="100">
        <v>-8559</v>
      </c>
    </row>
    <row r="514" spans="1:43" ht="17.649999999999999" thickBot="1" x14ac:dyDescent="0.5">
      <c r="A514" s="42" t="s">
        <v>16</v>
      </c>
      <c r="C514" s="60" t="s">
        <v>83</v>
      </c>
      <c r="D514" s="97">
        <v>-23.78</v>
      </c>
      <c r="E514" s="97">
        <v>-20.86</v>
      </c>
      <c r="F514" s="97">
        <v>-21.75</v>
      </c>
      <c r="G514" s="97">
        <v>-20.82</v>
      </c>
      <c r="H514" s="97">
        <v>-22.79</v>
      </c>
      <c r="I514" s="97">
        <v>-22.51</v>
      </c>
      <c r="J514" s="97">
        <v>-26.33</v>
      </c>
      <c r="K514" s="97">
        <v>-27.67</v>
      </c>
      <c r="L514" s="97">
        <v>-27.01</v>
      </c>
      <c r="M514" s="97">
        <v>-28.37</v>
      </c>
      <c r="N514" s="97">
        <v>-28.68</v>
      </c>
      <c r="O514" s="97">
        <v>-30.89</v>
      </c>
      <c r="P514" s="97">
        <v>-31.48</v>
      </c>
      <c r="Q514" s="97">
        <v>-32.24</v>
      </c>
      <c r="R514" s="97">
        <v>-34.06</v>
      </c>
      <c r="S514" s="97">
        <v>-34.53</v>
      </c>
      <c r="T514" s="97">
        <v>-35.58</v>
      </c>
      <c r="U514" s="97">
        <v>-35.68</v>
      </c>
      <c r="V514" s="97">
        <v>-37.85</v>
      </c>
      <c r="W514" s="97" t="s">
        <v>138</v>
      </c>
      <c r="X514" s="97">
        <v>-35.61</v>
      </c>
      <c r="Y514" s="97">
        <v>-36.25</v>
      </c>
      <c r="Z514" s="97">
        <v>-38.86</v>
      </c>
      <c r="AA514" s="97">
        <v>-41.38</v>
      </c>
      <c r="AB514" s="97">
        <v>-40.14</v>
      </c>
      <c r="AC514" s="97">
        <v>-41.12</v>
      </c>
      <c r="AD514" s="97">
        <v>-37.49</v>
      </c>
      <c r="AE514" s="97">
        <v>-37.770000000000003</v>
      </c>
      <c r="AF514" s="97">
        <v>-33.39</v>
      </c>
      <c r="AG514" s="97">
        <v>-33.450000000000003</v>
      </c>
      <c r="AH514" s="97">
        <v>-33.17</v>
      </c>
      <c r="AI514" s="97" t="s">
        <v>138</v>
      </c>
      <c r="AJ514" s="97">
        <v>-36.49</v>
      </c>
      <c r="AK514" s="97">
        <v>-34.75</v>
      </c>
      <c r="AL514" s="97">
        <v>-32.42</v>
      </c>
      <c r="AM514" s="97">
        <v>-29.93</v>
      </c>
      <c r="AN514" s="97">
        <v>-30.69</v>
      </c>
      <c r="AO514" s="97">
        <v>-29.87</v>
      </c>
      <c r="AP514" s="97">
        <v>-29.24</v>
      </c>
      <c r="AQ514" s="98">
        <v>-12.83</v>
      </c>
    </row>
    <row r="515" spans="1:43" ht="17.649999999999999" thickBot="1" x14ac:dyDescent="0.5">
      <c r="A515" s="42" t="s">
        <v>16</v>
      </c>
      <c r="C515" s="60" t="s">
        <v>84</v>
      </c>
      <c r="D515" s="44">
        <v>77.349999999999994</v>
      </c>
      <c r="E515" s="44">
        <v>77.69</v>
      </c>
      <c r="F515" s="44">
        <v>80.16</v>
      </c>
      <c r="G515" s="44">
        <v>79.739999999999995</v>
      </c>
      <c r="H515" s="44">
        <v>79.400000000000006</v>
      </c>
      <c r="I515" s="44">
        <v>75.099999999999994</v>
      </c>
      <c r="J515" s="44">
        <v>78.28</v>
      </c>
      <c r="K515" s="44">
        <v>83.08</v>
      </c>
      <c r="L515" s="44">
        <v>85.02</v>
      </c>
      <c r="M515" s="44">
        <v>76.66</v>
      </c>
      <c r="N515" s="44">
        <v>78.59</v>
      </c>
      <c r="O515" s="44">
        <v>81.62</v>
      </c>
      <c r="P515" s="44">
        <v>80.62</v>
      </c>
      <c r="Q515" s="44">
        <v>72.489999999999995</v>
      </c>
      <c r="R515" s="44">
        <v>69.95</v>
      </c>
      <c r="S515" s="44">
        <v>68.650000000000006</v>
      </c>
      <c r="T515" s="44">
        <v>66.23</v>
      </c>
      <c r="U515" s="44">
        <v>65.040000000000006</v>
      </c>
      <c r="V515" s="44">
        <v>69.33</v>
      </c>
      <c r="W515" s="44">
        <v>73.63</v>
      </c>
      <c r="X515" s="44">
        <v>74.849999999999994</v>
      </c>
      <c r="Y515" s="44">
        <v>74.930000000000007</v>
      </c>
      <c r="Z515" s="44">
        <v>69.3</v>
      </c>
      <c r="AA515" s="44">
        <v>71.680000000000007</v>
      </c>
      <c r="AB515" s="44">
        <v>73.86</v>
      </c>
      <c r="AC515" s="44">
        <v>76.459999999999994</v>
      </c>
      <c r="AD515" s="44">
        <v>72.37</v>
      </c>
      <c r="AE515" s="44">
        <v>76.73</v>
      </c>
      <c r="AF515" s="44">
        <v>77.03</v>
      </c>
      <c r="AG515" s="44">
        <v>79.97</v>
      </c>
      <c r="AH515" s="44">
        <v>69.3</v>
      </c>
      <c r="AI515" s="44">
        <v>58.16</v>
      </c>
      <c r="AJ515" s="44">
        <v>51.58</v>
      </c>
      <c r="AK515" s="44">
        <v>55.15</v>
      </c>
      <c r="AL515" s="44">
        <v>58.87</v>
      </c>
      <c r="AM515" s="44">
        <v>58.49</v>
      </c>
      <c r="AN515" s="44">
        <v>56.06</v>
      </c>
      <c r="AO515" s="44">
        <v>65.13</v>
      </c>
      <c r="AP515" s="44">
        <v>64.66</v>
      </c>
      <c r="AQ515" s="83">
        <v>68.39</v>
      </c>
    </row>
    <row r="516" spans="1:43" ht="17.649999999999999" thickBot="1" x14ac:dyDescent="0.5">
      <c r="A516" s="42" t="s">
        <v>16</v>
      </c>
      <c r="C516" s="60" t="s">
        <v>164</v>
      </c>
      <c r="D516" s="43">
        <v>108581</v>
      </c>
      <c r="E516" s="43">
        <v>105444</v>
      </c>
      <c r="F516" s="43">
        <v>107979</v>
      </c>
      <c r="G516" s="43">
        <v>104258</v>
      </c>
      <c r="H516" s="43">
        <v>98999</v>
      </c>
      <c r="I516" s="43">
        <v>88045</v>
      </c>
      <c r="J516" s="43">
        <v>88518</v>
      </c>
      <c r="K516" s="43">
        <v>89946</v>
      </c>
      <c r="L516" s="43">
        <v>88663</v>
      </c>
      <c r="M516" s="43">
        <v>74772</v>
      </c>
      <c r="N516" s="43">
        <v>74069</v>
      </c>
      <c r="O516" s="43">
        <v>73732</v>
      </c>
      <c r="P516" s="43">
        <v>72468</v>
      </c>
      <c r="Q516" s="43">
        <v>63471</v>
      </c>
      <c r="R516" s="43">
        <v>62792</v>
      </c>
      <c r="S516" s="43">
        <v>61186</v>
      </c>
      <c r="T516" s="43">
        <v>58586</v>
      </c>
      <c r="U516" s="43">
        <v>51919</v>
      </c>
      <c r="V516" s="43">
        <v>60302</v>
      </c>
      <c r="W516" s="43">
        <v>64054</v>
      </c>
      <c r="X516" s="43">
        <v>65118</v>
      </c>
      <c r="Y516" s="43">
        <v>60819</v>
      </c>
      <c r="Z516" s="43">
        <v>59688</v>
      </c>
      <c r="AA516" s="43">
        <v>61749</v>
      </c>
      <c r="AB516" s="43">
        <v>63623</v>
      </c>
      <c r="AC516" s="43">
        <v>61484</v>
      </c>
      <c r="AD516" s="43">
        <v>62194</v>
      </c>
      <c r="AE516" s="43">
        <v>65598</v>
      </c>
      <c r="AF516" s="43">
        <v>64378</v>
      </c>
      <c r="AG516" s="43">
        <v>60657</v>
      </c>
      <c r="AH516" s="43">
        <v>55459</v>
      </c>
      <c r="AI516" s="43">
        <v>44859</v>
      </c>
      <c r="AJ516" s="43">
        <v>38538</v>
      </c>
      <c r="AK516" s="43">
        <v>35854</v>
      </c>
      <c r="AL516" s="43">
        <v>42832</v>
      </c>
      <c r="AM516" s="43">
        <v>41969</v>
      </c>
      <c r="AN516" s="43">
        <v>39499</v>
      </c>
      <c r="AO516" s="43">
        <v>40933</v>
      </c>
      <c r="AP516" s="43">
        <v>43385</v>
      </c>
      <c r="AQ516" s="45">
        <v>41038</v>
      </c>
    </row>
    <row r="517" spans="1:43" ht="17.649999999999999" thickBot="1" x14ac:dyDescent="0.5">
      <c r="A517" s="42" t="s">
        <v>16</v>
      </c>
      <c r="C517" s="60" t="s">
        <v>165</v>
      </c>
      <c r="D517" s="97">
        <v>77.349999999999994</v>
      </c>
      <c r="E517" s="97">
        <v>76.63</v>
      </c>
      <c r="F517" s="97">
        <v>80.16</v>
      </c>
      <c r="G517" s="97">
        <v>79.739999999999995</v>
      </c>
      <c r="H517" s="97">
        <v>79.400000000000006</v>
      </c>
      <c r="I517" s="97">
        <v>73.739999999999995</v>
      </c>
      <c r="J517" s="97">
        <v>78.28</v>
      </c>
      <c r="K517" s="97">
        <v>83.08</v>
      </c>
      <c r="L517" s="97">
        <v>85.02</v>
      </c>
      <c r="M517" s="97">
        <v>75.12</v>
      </c>
      <c r="N517" s="97">
        <v>78.59</v>
      </c>
      <c r="O517" s="97">
        <v>81.62</v>
      </c>
      <c r="P517" s="97">
        <v>80.62</v>
      </c>
      <c r="Q517" s="97">
        <v>70.599999999999994</v>
      </c>
      <c r="R517" s="97">
        <v>69.95</v>
      </c>
      <c r="S517" s="97">
        <v>68.650000000000006</v>
      </c>
      <c r="T517" s="97">
        <v>66.23</v>
      </c>
      <c r="U517" s="97">
        <v>59.91</v>
      </c>
      <c r="V517" s="97">
        <v>69.33</v>
      </c>
      <c r="W517" s="97">
        <v>73.63</v>
      </c>
      <c r="X517" s="97">
        <v>74.849999999999994</v>
      </c>
      <c r="Y517" s="97">
        <v>69.91</v>
      </c>
      <c r="Z517" s="97">
        <v>69.3</v>
      </c>
      <c r="AA517" s="97">
        <v>71.680000000000007</v>
      </c>
      <c r="AB517" s="97">
        <v>73.86</v>
      </c>
      <c r="AC517" s="97">
        <v>71.36</v>
      </c>
      <c r="AD517" s="97">
        <v>72.37</v>
      </c>
      <c r="AE517" s="97">
        <v>76.73</v>
      </c>
      <c r="AF517" s="97">
        <v>77.03</v>
      </c>
      <c r="AG517" s="97">
        <v>74.09</v>
      </c>
      <c r="AH517" s="97">
        <v>69.3</v>
      </c>
      <c r="AI517" s="97">
        <v>58.16</v>
      </c>
      <c r="AJ517" s="97">
        <v>51.58</v>
      </c>
      <c r="AK517" s="97">
        <v>48.84</v>
      </c>
      <c r="AL517" s="97">
        <v>58.87</v>
      </c>
      <c r="AM517" s="97">
        <v>58.49</v>
      </c>
      <c r="AN517" s="97">
        <v>56.06</v>
      </c>
      <c r="AO517" s="97">
        <v>59.42</v>
      </c>
      <c r="AP517" s="97">
        <v>64.66</v>
      </c>
      <c r="AQ517" s="98">
        <v>63.15</v>
      </c>
    </row>
    <row r="518" spans="1:43" ht="18" thickBot="1" x14ac:dyDescent="0.5">
      <c r="A518" s="42" t="s">
        <v>16</v>
      </c>
      <c r="C518" s="66" t="s">
        <v>93</v>
      </c>
      <c r="D518" s="88">
        <f>SUM(D472,D474,D475,D481)-SUM(D490,D491,D497)</f>
        <v>24354</v>
      </c>
      <c r="E518" s="88">
        <f t="shared" ref="E518:AQ518" si="5">SUM(E472,E474,E475,E481)-SUM(E490,E491,E497)</f>
        <v>28182</v>
      </c>
      <c r="F518" s="88">
        <f t="shared" si="5"/>
        <v>27118</v>
      </c>
      <c r="G518" s="88">
        <f t="shared" si="5"/>
        <v>32574</v>
      </c>
      <c r="H518" s="88">
        <f t="shared" si="5"/>
        <v>28957</v>
      </c>
      <c r="I518" s="88">
        <f t="shared" si="5"/>
        <v>28421</v>
      </c>
      <c r="J518" s="88">
        <f t="shared" si="5"/>
        <v>27989</v>
      </c>
      <c r="K518" s="88">
        <f t="shared" si="5"/>
        <v>27544</v>
      </c>
      <c r="L518" s="88">
        <f t="shared" si="5"/>
        <v>29042</v>
      </c>
      <c r="M518" s="88">
        <f t="shared" si="5"/>
        <v>28953</v>
      </c>
      <c r="N518" s="88">
        <f t="shared" si="5"/>
        <v>26819</v>
      </c>
      <c r="O518" s="88">
        <f t="shared" si="5"/>
        <v>26732</v>
      </c>
      <c r="P518" s="88">
        <f t="shared" si="5"/>
        <v>27100</v>
      </c>
      <c r="Q518" s="88">
        <f t="shared" si="5"/>
        <v>22716</v>
      </c>
      <c r="R518" s="88">
        <f t="shared" si="5"/>
        <v>26903</v>
      </c>
      <c r="S518" s="88">
        <f t="shared" si="5"/>
        <v>23734</v>
      </c>
      <c r="T518" s="88">
        <f t="shared" si="5"/>
        <v>27523</v>
      </c>
      <c r="U518" s="88">
        <f t="shared" si="5"/>
        <v>26441</v>
      </c>
      <c r="V518" s="88">
        <f t="shared" si="5"/>
        <v>25253</v>
      </c>
      <c r="W518" s="88">
        <f t="shared" si="5"/>
        <v>23793</v>
      </c>
      <c r="X518" s="88">
        <f t="shared" si="5"/>
        <v>23177</v>
      </c>
      <c r="Y518" s="88">
        <f t="shared" si="5"/>
        <v>21932</v>
      </c>
      <c r="Z518" s="88">
        <f t="shared" si="5"/>
        <v>22011</v>
      </c>
      <c r="AA518" s="88">
        <f t="shared" si="5"/>
        <v>-21356</v>
      </c>
      <c r="AB518" s="88">
        <f t="shared" si="5"/>
        <v>-22222</v>
      </c>
      <c r="AC518" s="88">
        <f t="shared" si="5"/>
        <v>-23043</v>
      </c>
      <c r="AD518" s="88">
        <f t="shared" si="5"/>
        <v>-14148</v>
      </c>
      <c r="AE518" s="88">
        <f t="shared" si="5"/>
        <v>-16464</v>
      </c>
      <c r="AF518" s="88">
        <f t="shared" si="5"/>
        <v>-12599</v>
      </c>
      <c r="AG518" s="88">
        <f t="shared" si="5"/>
        <v>-19105</v>
      </c>
      <c r="AH518" s="88">
        <f t="shared" si="5"/>
        <v>-7349</v>
      </c>
      <c r="AI518" s="88">
        <f t="shared" si="5"/>
        <v>-326</v>
      </c>
      <c r="AJ518" s="88">
        <f t="shared" si="5"/>
        <v>1142</v>
      </c>
      <c r="AK518" s="88">
        <f t="shared" si="5"/>
        <v>5506</v>
      </c>
      <c r="AL518" s="88">
        <f t="shared" si="5"/>
        <v>1747</v>
      </c>
      <c r="AM518" s="88">
        <f t="shared" si="5"/>
        <v>2856</v>
      </c>
      <c r="AN518" s="88">
        <f t="shared" si="5"/>
        <v>3518</v>
      </c>
      <c r="AO518" s="88">
        <f t="shared" si="5"/>
        <v>2610</v>
      </c>
      <c r="AP518" s="88">
        <f t="shared" si="5"/>
        <v>-3962</v>
      </c>
      <c r="AQ518" s="88">
        <f t="shared" si="5"/>
        <v>15146</v>
      </c>
    </row>
    <row r="519" spans="1:43" ht="17.25" x14ac:dyDescent="0.45">
      <c r="A519" s="42" t="s">
        <v>16</v>
      </c>
      <c r="C519" s="60" t="s">
        <v>173</v>
      </c>
      <c r="D519" s="99">
        <v>4166</v>
      </c>
      <c r="E519" s="99">
        <v>1530</v>
      </c>
      <c r="F519" s="99">
        <v>4169</v>
      </c>
      <c r="G519" s="99">
        <v>3131</v>
      </c>
      <c r="H519" s="108">
        <v>551</v>
      </c>
      <c r="I519" s="99">
        <v>-2102</v>
      </c>
      <c r="J519" s="108">
        <v>327</v>
      </c>
      <c r="K519" s="99">
        <v>3038</v>
      </c>
      <c r="L519" s="99">
        <v>1128</v>
      </c>
      <c r="M519" s="99">
        <v>-4239</v>
      </c>
      <c r="N519" s="99">
        <v>2294</v>
      </c>
      <c r="O519" s="99">
        <v>2053</v>
      </c>
      <c r="P519" s="99">
        <v>-2420</v>
      </c>
      <c r="Q519" s="99">
        <v>1076</v>
      </c>
      <c r="R519" s="99">
        <v>1523</v>
      </c>
      <c r="S519" s="99">
        <v>1757</v>
      </c>
      <c r="T519" s="99">
        <v>-1162</v>
      </c>
      <c r="U519" s="108">
        <v>-90</v>
      </c>
      <c r="V519" s="99">
        <v>1543</v>
      </c>
      <c r="W519" s="99">
        <f>AVERAGE(Q519:V519,X519:AC519)</f>
        <v>844.08333333333337</v>
      </c>
      <c r="X519" s="99">
        <v>1892</v>
      </c>
      <c r="Y519" s="108">
        <v>853</v>
      </c>
      <c r="Z519" s="99">
        <v>3484</v>
      </c>
      <c r="AA519" s="108">
        <v>-797</v>
      </c>
      <c r="AB519" s="108">
        <v>613</v>
      </c>
      <c r="AC519" s="108">
        <v>-563</v>
      </c>
      <c r="AD519" s="99">
        <v>5184</v>
      </c>
      <c r="AE519" s="108">
        <v>570</v>
      </c>
      <c r="AF519" s="99">
        <v>2592</v>
      </c>
      <c r="AG519" s="99">
        <v>3028</v>
      </c>
      <c r="AH519" s="99">
        <v>5925</v>
      </c>
      <c r="AI519" s="99">
        <f>AVERAGE(AD519:AH519,AJ519:AN519)</f>
        <v>2836.9</v>
      </c>
      <c r="AJ519" s="99">
        <v>4441</v>
      </c>
      <c r="AK519" s="99">
        <v>1266</v>
      </c>
      <c r="AL519" s="108">
        <v>487</v>
      </c>
      <c r="AM519" s="108">
        <v>905</v>
      </c>
      <c r="AN519" s="99">
        <v>3971</v>
      </c>
      <c r="AO519" s="99">
        <v>-1051</v>
      </c>
      <c r="AP519" s="108">
        <v>780</v>
      </c>
      <c r="AQ519" s="117">
        <v>927</v>
      </c>
    </row>
    <row r="520" spans="1:43" ht="15" x14ac:dyDescent="0.45">
      <c r="A520" s="42" t="s">
        <v>16</v>
      </c>
      <c r="C520" s="30" t="s">
        <v>170</v>
      </c>
      <c r="D520" s="47" cm="1">
        <f t="array" ref="D520">_xlfn.XLOOKUP("WORKING CAPITAL"&amp;D$525,$C:$C&amp;$A:$A,D:D)/_xlfn.XLOOKUP("Total Assets"&amp;D$525,$C:$C&amp;$A:$A,D:D)</f>
        <v>4.6195868662152167E-2</v>
      </c>
      <c r="E520" s="48">
        <v>5.466066437669348E-2</v>
      </c>
      <c r="F520" s="48">
        <v>5.2079792433661544E-2</v>
      </c>
      <c r="G520" s="48">
        <v>6.3872216350612854E-2</v>
      </c>
      <c r="H520" s="48">
        <v>5.7684990587368146E-2</v>
      </c>
      <c r="I520" s="48">
        <v>5.7203296017647461E-2</v>
      </c>
      <c r="J520" s="48">
        <v>5.5668815399272438E-2</v>
      </c>
      <c r="K520" s="48">
        <v>5.3970910102694433E-2</v>
      </c>
      <c r="L520" s="48">
        <v>5.6439576499121596E-2</v>
      </c>
      <c r="M520" s="48">
        <v>5.810775010837628E-2</v>
      </c>
      <c r="N520" s="48">
        <v>5.3620626916878932E-2</v>
      </c>
      <c r="O520" s="48">
        <v>5.3489460983428112E-2</v>
      </c>
      <c r="P520" s="48">
        <v>5.3868921607798471E-2</v>
      </c>
      <c r="Q520" s="48">
        <v>4.558690430081417E-2</v>
      </c>
      <c r="R520" s="48">
        <v>5.3898381826450535E-2</v>
      </c>
      <c r="S520" s="48">
        <v>4.7770963450201175E-2</v>
      </c>
      <c r="T520" s="48">
        <v>5.4516103474230478E-2</v>
      </c>
      <c r="U520" s="48">
        <v>5.3743617678623692E-2</v>
      </c>
      <c r="V520" s="48">
        <v>4.9233606669240156E-2</v>
      </c>
      <c r="W520" s="48">
        <v>4.5556983087259632E-2</v>
      </c>
      <c r="X520" s="48">
        <v>4.4136410205628404E-2</v>
      </c>
      <c r="Y520" s="48">
        <v>4.1770146115521156E-2</v>
      </c>
      <c r="Z520" s="48">
        <v>4.311849505462538E-2</v>
      </c>
      <c r="AA520" s="48">
        <v>-3.7506937273001889E-2</v>
      </c>
      <c r="AB520" s="48">
        <v>-3.8497652582159626E-2</v>
      </c>
      <c r="AC520" s="48">
        <v>-3.9290275388290496E-2</v>
      </c>
      <c r="AD520" s="48">
        <v>-2.4209859853864715E-2</v>
      </c>
      <c r="AE520" s="48">
        <v>-2.75202674467196E-2</v>
      </c>
      <c r="AF520" s="48">
        <v>-2.1181909885675858E-2</v>
      </c>
      <c r="AG520" s="48">
        <v>-3.2049346431543065E-2</v>
      </c>
      <c r="AH520" s="48">
        <v>-1.2814007703399922E-2</v>
      </c>
      <c r="AI520" s="48">
        <v>-6.0489332724729004E-4</v>
      </c>
      <c r="AJ520" s="48">
        <v>2.1838403463547841E-3</v>
      </c>
      <c r="AK520" s="48">
        <v>1.0543287606179676E-2</v>
      </c>
      <c r="AL520" s="48">
        <v>3.2555201285063926E-3</v>
      </c>
      <c r="AM520" s="48">
        <v>5.3170693564782235E-3</v>
      </c>
      <c r="AN520" s="48">
        <v>6.7456535786670144E-3</v>
      </c>
      <c r="AO520" s="48">
        <v>4.8395530552228236E-3</v>
      </c>
      <c r="AP520" s="48">
        <v>-7.2814686439229507E-3</v>
      </c>
      <c r="AQ520" s="48">
        <v>9.0213830484245638E-2</v>
      </c>
    </row>
    <row r="521" spans="1:43" ht="15" x14ac:dyDescent="0.45">
      <c r="A521" s="42" t="s">
        <v>16</v>
      </c>
      <c r="C521" s="30" t="s">
        <v>171</v>
      </c>
      <c r="D521" s="47" cm="1">
        <f t="array" ref="D521">_xlfn.XLOOKUP("Retained Earnings"&amp;D$525,$C:$C&amp;$A:$A,D:D)/_xlfn.XLOOKUP("Total Assets"&amp;D$525,$C:$C&amp;$A:$A,D:D)</f>
        <v>5.5577685464443562E-2</v>
      </c>
      <c r="E521" s="48">
        <v>5.7750382578101209E-2</v>
      </c>
      <c r="F521" s="48">
        <v>6.1595810263471745E-2</v>
      </c>
      <c r="G521" s="48">
        <v>6.6093841607727258E-2</v>
      </c>
      <c r="H521" s="48">
        <v>6.5982051256511645E-2</v>
      </c>
      <c r="I521" s="48">
        <v>6.2279356415117886E-2</v>
      </c>
      <c r="J521" s="48">
        <v>6.0456226120128805E-2</v>
      </c>
      <c r="K521" s="48">
        <v>6.2606177341387959E-2</v>
      </c>
      <c r="L521" s="48">
        <v>6.2337727958209604E-2</v>
      </c>
      <c r="M521" s="48">
        <v>5.7622063805532808E-2</v>
      </c>
      <c r="N521" s="48">
        <v>5.916283124267737E-2</v>
      </c>
      <c r="O521" s="48">
        <v>6.0868973631448567E-2</v>
      </c>
      <c r="P521" s="48">
        <v>5.6431174004567923E-2</v>
      </c>
      <c r="Q521" s="48">
        <v>4.3060318963839127E-2</v>
      </c>
      <c r="R521" s="48">
        <v>4.5419849622252539E-2</v>
      </c>
      <c r="S521" s="48">
        <v>4.6933653228776906E-2</v>
      </c>
      <c r="T521" s="48">
        <v>4.3079269500455569E-2</v>
      </c>
      <c r="U521" s="48">
        <v>4.2448534911704444E-2</v>
      </c>
      <c r="V521" s="48">
        <v>4.1446847668846334E-2</v>
      </c>
      <c r="W521" s="48">
        <v>4.2271319951978768E-2</v>
      </c>
      <c r="X521" s="48">
        <v>4.2731022505246401E-2</v>
      </c>
      <c r="Y521" s="48">
        <v>4.396416436853412E-2</v>
      </c>
      <c r="Z521" s="48">
        <v>4.7136305847276176E-2</v>
      </c>
      <c r="AA521" s="48">
        <v>2.783163677492325E-2</v>
      </c>
      <c r="AB521" s="48">
        <v>2.7437936351194497E-2</v>
      </c>
      <c r="AC521" s="48">
        <v>2.6435639006208215E-2</v>
      </c>
      <c r="AD521" s="48">
        <v>3.2719587946405657E-2</v>
      </c>
      <c r="AE521" s="48">
        <v>3.1650647722524031E-2</v>
      </c>
      <c r="AF521" s="48">
        <v>3.4162743779421655E-2</v>
      </c>
      <c r="AG521" s="48">
        <v>3.9900220092868456E-2</v>
      </c>
      <c r="AH521" s="48">
        <v>4.841041092355361E-2</v>
      </c>
      <c r="AI521" s="48">
        <v>5.6685555666885615E-2</v>
      </c>
      <c r="AJ521" s="48">
        <v>6.3122929941177824E-2</v>
      </c>
      <c r="AK521" s="48">
        <v>6.6815643741813924E-2</v>
      </c>
      <c r="AL521" s="48">
        <v>6.4644529626723957E-2</v>
      </c>
      <c r="AM521" s="48">
        <v>6.6865498251845901E-2</v>
      </c>
      <c r="AN521" s="48">
        <v>7.2267463822166311E-2</v>
      </c>
      <c r="AO521" s="48">
        <v>6.9563476022888676E-2</v>
      </c>
      <c r="AP521" s="48">
        <v>7.0693834643397332E-2</v>
      </c>
      <c r="AQ521" s="48">
        <v>0.20385371374114003</v>
      </c>
    </row>
    <row r="522" spans="1:43" ht="15" x14ac:dyDescent="0.45">
      <c r="A522" s="42" t="s">
        <v>16</v>
      </c>
      <c r="C522" s="30" t="s">
        <v>172</v>
      </c>
      <c r="D522" s="47" cm="1">
        <f t="array" ref="D522">_xlfn.XLOOKUP("ebit"&amp;D$525,$C:$C&amp;$A:$A,D:D)/_xlfn.XLOOKUP("Total Assets"&amp;D$525,$C:$C&amp;$A:$A,D:D)</f>
        <v>7.9022743223505758E-3</v>
      </c>
      <c r="E522" s="48">
        <v>2.9675259561543193E-3</v>
      </c>
      <c r="F522" s="48">
        <v>8.0065142951521121E-3</v>
      </c>
      <c r="G522" s="48">
        <v>6.1393721800751784E-3</v>
      </c>
      <c r="H522" s="48">
        <v>1.0976423598314691E-3</v>
      </c>
      <c r="I522" s="48">
        <v>-4.2307212353222953E-3</v>
      </c>
      <c r="J522" s="48">
        <v>6.5038774645618234E-4</v>
      </c>
      <c r="K522" s="48">
        <v>5.95278916976422E-3</v>
      </c>
      <c r="L522" s="48">
        <v>2.1921300974798276E-3</v>
      </c>
      <c r="M522" s="48">
        <v>-8.5075381725350421E-3</v>
      </c>
      <c r="N522" s="48">
        <v>4.5865139694738905E-3</v>
      </c>
      <c r="O522" s="48">
        <v>4.1079553867640999E-3</v>
      </c>
      <c r="P522" s="48">
        <v>-4.8104350660838485E-3</v>
      </c>
      <c r="Q522" s="48">
        <v>2.1593374285823227E-3</v>
      </c>
      <c r="R522" s="48">
        <v>3.0512298078907247E-3</v>
      </c>
      <c r="S522" s="48">
        <v>3.5364280265443443E-3</v>
      </c>
      <c r="T522" s="48">
        <v>-2.3016281741472882E-3</v>
      </c>
      <c r="U522" s="48">
        <v>-1.8293277830173338E-4</v>
      </c>
      <c r="V522" s="48">
        <v>3.0082546664015192E-3</v>
      </c>
      <c r="W522" s="48">
        <v>1.6161850183206994E-3</v>
      </c>
      <c r="X522" s="48">
        <v>3.6029722616839517E-3</v>
      </c>
      <c r="Y522" s="48">
        <v>1.6245638626910244E-3</v>
      </c>
      <c r="Z522" s="48">
        <v>6.8249891767895518E-3</v>
      </c>
      <c r="AA522" s="48">
        <v>-1.399748501900286E-3</v>
      </c>
      <c r="AB522" s="48">
        <v>1.0619683661625349E-3</v>
      </c>
      <c r="AC522" s="48">
        <v>-9.5996289734876319E-4</v>
      </c>
      <c r="AD522" s="48">
        <v>8.8707883434008105E-3</v>
      </c>
      <c r="AE522" s="48">
        <v>9.5277893857083156E-4</v>
      </c>
      <c r="AF522" s="48">
        <v>4.3577673167451243E-3</v>
      </c>
      <c r="AG522" s="48">
        <v>5.0795823603618116E-3</v>
      </c>
      <c r="AH522" s="48">
        <v>1.0331064858163633E-2</v>
      </c>
      <c r="AI522" s="48">
        <v>5.2638707977541018E-3</v>
      </c>
      <c r="AJ522" s="48">
        <v>8.4924999808770555E-3</v>
      </c>
      <c r="AK522" s="48">
        <v>2.4242284978974703E-3</v>
      </c>
      <c r="AL522" s="48">
        <v>9.0752049375078037E-4</v>
      </c>
      <c r="AM522" s="48">
        <v>1.6848556609288488E-3</v>
      </c>
      <c r="AN522" s="48">
        <v>7.6142667313492647E-3</v>
      </c>
      <c r="AO522" s="48">
        <v>-1.9488008662985393E-3</v>
      </c>
      <c r="AP522" s="48">
        <v>1.4335046800252149E-3</v>
      </c>
      <c r="AQ522" s="48">
        <v>5.521472392638037E-3</v>
      </c>
    </row>
    <row r="523" spans="1:43" ht="15" x14ac:dyDescent="0.45">
      <c r="A523" s="42" t="s">
        <v>16</v>
      </c>
      <c r="C523" s="30" t="s">
        <v>174</v>
      </c>
      <c r="D523" s="47" cm="1">
        <f t="array" ref="D523">_xlfn.XLOOKUP("Shareholders' Equity"&amp;D$525,$C:$C&amp;$A:$A,D:D)/_xlfn.XLOOKUP("Total Liabilities"&amp;D$525,$C:$C&amp;$A:$A,D:D)</f>
        <v>0.26059582933810288</v>
      </c>
      <c r="E523" s="48">
        <v>0.26272259489749183</v>
      </c>
      <c r="F523" s="48">
        <v>0.26281364136840524</v>
      </c>
      <c r="G523" s="48">
        <v>0.25815539848770802</v>
      </c>
      <c r="H523" s="48">
        <v>0.24758304628124642</v>
      </c>
      <c r="I523" s="48">
        <v>0.22184678038127839</v>
      </c>
      <c r="J523" s="48">
        <v>0.2153296140160891</v>
      </c>
      <c r="K523" s="48">
        <v>0.21566081960496603</v>
      </c>
      <c r="L523" s="48">
        <v>0.20960124869829314</v>
      </c>
      <c r="M523" s="48">
        <v>0.18238468365424318</v>
      </c>
      <c r="N523" s="48">
        <v>0.17548267312189333</v>
      </c>
      <c r="O523" s="48">
        <v>0.17469995628035107</v>
      </c>
      <c r="P523" s="48">
        <v>0.16977126500659209</v>
      </c>
      <c r="Q523" s="48">
        <v>0.15189335010044083</v>
      </c>
      <c r="R523" s="48">
        <v>0.14538557916041359</v>
      </c>
      <c r="S523" s="48">
        <v>0.14205161919123191</v>
      </c>
      <c r="T523" s="48">
        <v>0.13277823026680399</v>
      </c>
      <c r="U523" s="48">
        <v>0.13184333122447806</v>
      </c>
      <c r="V523" s="48">
        <v>0.13773071386268407</v>
      </c>
      <c r="W523" s="48">
        <v>0.14491498671530414</v>
      </c>
      <c r="X523" s="48">
        <v>0.14736375216582873</v>
      </c>
      <c r="Y523" s="48">
        <v>0.14733730008718701</v>
      </c>
      <c r="Z523" s="48">
        <v>0.13784733212373559</v>
      </c>
      <c r="AA523" s="48">
        <v>0.12400655388199064</v>
      </c>
      <c r="AB523" s="48">
        <v>0.12603219129847862</v>
      </c>
      <c r="AC523" s="48">
        <v>0.1294075280868584</v>
      </c>
      <c r="AD523" s="48">
        <v>0.12203598103027859</v>
      </c>
      <c r="AE523" s="48">
        <v>0.12592266374576072</v>
      </c>
      <c r="AF523" s="48">
        <v>0.12408601866043266</v>
      </c>
      <c r="AG523" s="48">
        <v>0.13071320182094082</v>
      </c>
      <c r="AH523" s="48">
        <v>0.11273161172658661</v>
      </c>
      <c r="AI523" s="48">
        <v>9.5148685060778601E-2</v>
      </c>
      <c r="AJ523" s="48">
        <v>8.5076494352926038E-2</v>
      </c>
      <c r="AK523" s="48">
        <v>9.076098535008166E-2</v>
      </c>
      <c r="AL523" s="48">
        <v>9.4440172866346747E-2</v>
      </c>
      <c r="AM523" s="48">
        <v>9.4754477251465921E-2</v>
      </c>
      <c r="AN523" s="48">
        <v>9.0345551402025479E-2</v>
      </c>
      <c r="AO523" s="48">
        <v>0.10512392291062592</v>
      </c>
      <c r="AP523" s="48">
        <v>9.9209916547309054E-2</v>
      </c>
      <c r="AQ523" s="48">
        <v>0.36036948507069644</v>
      </c>
    </row>
    <row r="524" spans="1:43" ht="15" x14ac:dyDescent="0.45">
      <c r="A524" s="42" t="s">
        <v>16</v>
      </c>
      <c r="C524" s="30" t="s">
        <v>175</v>
      </c>
      <c r="D524" s="49">
        <f>(D520*$B$63)+(D521*$B$64)+(D522*$B$65)+(D523*$B$66)</f>
        <v>0.81095705728900813</v>
      </c>
      <c r="E524" s="50">
        <v>0.84264070458344253</v>
      </c>
      <c r="F524" s="50">
        <v>0.87220387932398524</v>
      </c>
      <c r="G524" s="50">
        <v>0.9467874123634098</v>
      </c>
      <c r="H524" s="50">
        <v>0.86085338060273919</v>
      </c>
      <c r="I524" s="50">
        <v>0.78279299648802803</v>
      </c>
      <c r="J524" s="50">
        <v>0.7927414265439261</v>
      </c>
      <c r="K524" s="50">
        <v>0.82459191221263006</v>
      </c>
      <c r="L524" s="50">
        <v>0.80827704036627324</v>
      </c>
      <c r="M524" s="50">
        <v>0.7033680300345051</v>
      </c>
      <c r="N524" s="50">
        <v>0.7597003230787065</v>
      </c>
      <c r="O524" s="50">
        <v>0.76036413238323408</v>
      </c>
      <c r="P524" s="50">
        <v>0.68327945761488751</v>
      </c>
      <c r="Q524" s="50">
        <v>0.61342549716099248</v>
      </c>
      <c r="R524" s="50">
        <v>0.67480121697751871</v>
      </c>
      <c r="S524" s="50">
        <v>0.63930022624830385</v>
      </c>
      <c r="T524" s="50">
        <v>0.62201425781231157</v>
      </c>
      <c r="U524" s="50">
        <v>0.62814654529944214</v>
      </c>
      <c r="V524" s="50">
        <v>0.62292190406469095</v>
      </c>
      <c r="W524" s="50">
        <v>0.59967981147005833</v>
      </c>
      <c r="X524" s="50">
        <v>0.60778189768866198</v>
      </c>
      <c r="Y524" s="50">
        <v>0.5829565686080701</v>
      </c>
      <c r="Z524" s="50">
        <v>0.62712531061841092</v>
      </c>
      <c r="AA524" s="50">
        <v>-3.451380098132234E-2</v>
      </c>
      <c r="AB524" s="50">
        <v>-2.36267001500583E-2</v>
      </c>
      <c r="AC524" s="50">
        <v>-4.2137069565929247E-2</v>
      </c>
      <c r="AD524" s="50">
        <v>0.13559865381337588</v>
      </c>
      <c r="AE524" s="50">
        <v>6.1269628525192535E-2</v>
      </c>
      <c r="AF524" s="50">
        <v>0.1319917318328625</v>
      </c>
      <c r="AG524" s="50">
        <v>9.1214660285447891E-2</v>
      </c>
      <c r="AH524" s="50">
        <v>0.2615509972362568</v>
      </c>
      <c r="AI524" s="50">
        <v>0.31610614232202999</v>
      </c>
      <c r="AJ524" s="50">
        <v>0.36650666322239323</v>
      </c>
      <c r="AK524" s="50">
        <v>0.39857281541830886</v>
      </c>
      <c r="AL524" s="50">
        <v>0.33735809785379134</v>
      </c>
      <c r="AM524" s="50">
        <v>0.3636759304349958</v>
      </c>
      <c r="AN524" s="50">
        <v>0.4258741209431115</v>
      </c>
      <c r="AO524" s="50">
        <v>0.35580857711150982</v>
      </c>
      <c r="AP524" s="50">
        <v>0.2964990304577847</v>
      </c>
      <c r="AQ524" s="50">
        <v>1.6718580885755265</v>
      </c>
    </row>
    <row r="525" spans="1:43" x14ac:dyDescent="0.45">
      <c r="A525" s="42" t="s">
        <v>16</v>
      </c>
      <c r="B525" s="42" t="s">
        <v>16</v>
      </c>
      <c r="C525" s="42" t="s">
        <v>16</v>
      </c>
      <c r="D525" s="42" t="s">
        <v>16</v>
      </c>
      <c r="E525" s="42" t="s">
        <v>16</v>
      </c>
      <c r="F525" s="42" t="s">
        <v>16</v>
      </c>
      <c r="G525" s="42" t="s">
        <v>16</v>
      </c>
      <c r="H525" s="42" t="s">
        <v>16</v>
      </c>
      <c r="I525" s="42" t="s">
        <v>16</v>
      </c>
      <c r="J525" s="42" t="s">
        <v>16</v>
      </c>
      <c r="K525" s="42" t="s">
        <v>16</v>
      </c>
      <c r="L525" s="42" t="s">
        <v>16</v>
      </c>
      <c r="M525" s="42" t="s">
        <v>16</v>
      </c>
      <c r="N525" s="42" t="s">
        <v>16</v>
      </c>
      <c r="O525" s="42" t="s">
        <v>16</v>
      </c>
      <c r="P525" s="42" t="s">
        <v>16</v>
      </c>
      <c r="Q525" s="42" t="s">
        <v>16</v>
      </c>
      <c r="R525" s="42" t="s">
        <v>16</v>
      </c>
      <c r="S525" s="42" t="s">
        <v>16</v>
      </c>
      <c r="T525" s="42" t="s">
        <v>16</v>
      </c>
      <c r="U525" s="42" t="s">
        <v>16</v>
      </c>
      <c r="V525" s="42" t="s">
        <v>16</v>
      </c>
      <c r="W525" s="42" t="s">
        <v>16</v>
      </c>
      <c r="X525" s="42" t="s">
        <v>16</v>
      </c>
      <c r="Y525" s="42" t="s">
        <v>16</v>
      </c>
      <c r="Z525" s="42" t="s">
        <v>16</v>
      </c>
      <c r="AA525" s="42" t="s">
        <v>16</v>
      </c>
      <c r="AB525" s="42" t="s">
        <v>16</v>
      </c>
      <c r="AC525" s="42" t="s">
        <v>16</v>
      </c>
      <c r="AD525" s="42" t="s">
        <v>16</v>
      </c>
      <c r="AE525" s="42" t="s">
        <v>16</v>
      </c>
      <c r="AF525" s="42" t="s">
        <v>16</v>
      </c>
      <c r="AG525" s="42" t="s">
        <v>16</v>
      </c>
      <c r="AH525" s="42" t="s">
        <v>16</v>
      </c>
      <c r="AI525" s="119" t="s">
        <v>16</v>
      </c>
      <c r="AJ525" s="42" t="s">
        <v>16</v>
      </c>
      <c r="AK525" s="42" t="s">
        <v>16</v>
      </c>
      <c r="AL525" s="42" t="s">
        <v>16</v>
      </c>
      <c r="AM525" s="42" t="s">
        <v>16</v>
      </c>
      <c r="AN525" s="42" t="s">
        <v>16</v>
      </c>
      <c r="AO525" s="42" t="s">
        <v>16</v>
      </c>
      <c r="AP525" s="42" t="s">
        <v>16</v>
      </c>
      <c r="AQ525" s="42" t="s">
        <v>16</v>
      </c>
    </row>
    <row r="526" spans="1:43" ht="17.649999999999999" thickBot="1" x14ac:dyDescent="0.5">
      <c r="A526" s="42" t="s">
        <v>17</v>
      </c>
      <c r="C526" s="89" t="s">
        <v>95</v>
      </c>
      <c r="D526" s="90" t="s">
        <v>96</v>
      </c>
      <c r="E526" s="90" t="s">
        <v>97</v>
      </c>
      <c r="F526" s="90" t="s">
        <v>98</v>
      </c>
      <c r="G526" s="90" t="s">
        <v>99</v>
      </c>
      <c r="H526" s="90" t="s">
        <v>100</v>
      </c>
      <c r="I526" s="90" t="s">
        <v>101</v>
      </c>
      <c r="J526" s="90" t="s">
        <v>102</v>
      </c>
      <c r="K526" s="90" t="s">
        <v>103</v>
      </c>
      <c r="L526" s="90" t="s">
        <v>104</v>
      </c>
      <c r="M526" s="90" t="s">
        <v>105</v>
      </c>
      <c r="N526" s="90" t="s">
        <v>106</v>
      </c>
      <c r="O526" s="90" t="s">
        <v>107</v>
      </c>
      <c r="P526" s="90" t="s">
        <v>108</v>
      </c>
      <c r="Q526" s="90" t="s">
        <v>109</v>
      </c>
      <c r="R526" s="90" t="s">
        <v>110</v>
      </c>
      <c r="S526" s="90" t="s">
        <v>111</v>
      </c>
      <c r="T526" s="90" t="s">
        <v>112</v>
      </c>
      <c r="U526" s="90" t="s">
        <v>113</v>
      </c>
      <c r="V526" s="90" t="s">
        <v>114</v>
      </c>
      <c r="W526" s="90" t="s">
        <v>115</v>
      </c>
      <c r="X526" s="90" t="s">
        <v>116</v>
      </c>
      <c r="Y526" s="90" t="s">
        <v>117</v>
      </c>
      <c r="Z526" s="90" t="s">
        <v>118</v>
      </c>
      <c r="AA526" s="90" t="s">
        <v>119</v>
      </c>
      <c r="AB526" s="90" t="s">
        <v>120</v>
      </c>
      <c r="AC526" s="90" t="s">
        <v>121</v>
      </c>
      <c r="AD526" s="90" t="s">
        <v>122</v>
      </c>
      <c r="AE526" s="90" t="s">
        <v>123</v>
      </c>
      <c r="AF526" s="90" t="s">
        <v>124</v>
      </c>
      <c r="AG526" s="90" t="s">
        <v>125</v>
      </c>
      <c r="AH526" s="90" t="s">
        <v>126</v>
      </c>
      <c r="AI526" s="123" t="s">
        <v>127</v>
      </c>
      <c r="AJ526" s="90" t="s">
        <v>128</v>
      </c>
      <c r="AK526" s="90" t="s">
        <v>129</v>
      </c>
      <c r="AL526" s="90" t="s">
        <v>130</v>
      </c>
      <c r="AM526" s="90" t="s">
        <v>131</v>
      </c>
      <c r="AN526" s="90" t="s">
        <v>132</v>
      </c>
      <c r="AO526" s="90" t="s">
        <v>133</v>
      </c>
      <c r="AP526" s="90" t="s">
        <v>134</v>
      </c>
      <c r="AQ526" s="91" t="s">
        <v>135</v>
      </c>
    </row>
    <row r="527" spans="1:43" ht="17.649999999999999" thickBot="1" x14ac:dyDescent="0.5">
      <c r="A527" s="42" t="s">
        <v>17</v>
      </c>
      <c r="C527" s="89" t="s">
        <v>136</v>
      </c>
      <c r="D527" s="92">
        <v>41912</v>
      </c>
      <c r="E527" s="92">
        <v>42004</v>
      </c>
      <c r="F527" s="92">
        <v>42094</v>
      </c>
      <c r="G527" s="92">
        <v>42185</v>
      </c>
      <c r="H527" s="92">
        <v>42277</v>
      </c>
      <c r="I527" s="92">
        <v>42369</v>
      </c>
      <c r="J527" s="92">
        <v>42460</v>
      </c>
      <c r="K527" s="92">
        <v>42551</v>
      </c>
      <c r="L527" s="92">
        <v>42643</v>
      </c>
      <c r="M527" s="92">
        <v>42735</v>
      </c>
      <c r="N527" s="92">
        <v>42825</v>
      </c>
      <c r="O527" s="92">
        <v>42916</v>
      </c>
      <c r="P527" s="92">
        <v>43008</v>
      </c>
      <c r="Q527" s="92">
        <v>43100</v>
      </c>
      <c r="R527" s="92">
        <v>43190</v>
      </c>
      <c r="S527" s="92">
        <v>43281</v>
      </c>
      <c r="T527" s="92">
        <v>43373</v>
      </c>
      <c r="U527" s="92">
        <v>43465</v>
      </c>
      <c r="V527" s="92">
        <v>43555</v>
      </c>
      <c r="W527" s="92">
        <v>43646</v>
      </c>
      <c r="X527" s="92">
        <v>43738</v>
      </c>
      <c r="Y527" s="92">
        <v>43830</v>
      </c>
      <c r="Z527" s="92">
        <v>43921</v>
      </c>
      <c r="AA527" s="92">
        <v>44012</v>
      </c>
      <c r="AB527" s="92">
        <v>44104</v>
      </c>
      <c r="AC527" s="92">
        <v>44196</v>
      </c>
      <c r="AD527" s="92">
        <v>44286</v>
      </c>
      <c r="AE527" s="92">
        <v>44377</v>
      </c>
      <c r="AF527" s="92">
        <v>44469</v>
      </c>
      <c r="AG527" s="92">
        <v>44561</v>
      </c>
      <c r="AH527" s="92">
        <v>44651</v>
      </c>
      <c r="AI527" s="124">
        <v>44742</v>
      </c>
      <c r="AJ527" s="92">
        <v>44834</v>
      </c>
      <c r="AK527" s="92">
        <v>44926</v>
      </c>
      <c r="AL527" s="92">
        <v>45016</v>
      </c>
      <c r="AM527" s="92">
        <v>45107</v>
      </c>
      <c r="AN527" s="92">
        <v>45199</v>
      </c>
      <c r="AO527" s="92">
        <v>45291</v>
      </c>
      <c r="AP527" s="92">
        <v>45382</v>
      </c>
      <c r="AQ527" s="93">
        <v>45473</v>
      </c>
    </row>
    <row r="528" spans="1:43" ht="17.649999999999999" thickBot="1" x14ac:dyDescent="0.5">
      <c r="A528" s="42" t="s">
        <v>17</v>
      </c>
      <c r="C528" s="60" t="s">
        <v>181</v>
      </c>
      <c r="D528" s="43">
        <v>2671</v>
      </c>
      <c r="E528" s="43">
        <v>2672</v>
      </c>
      <c r="F528" s="43">
        <v>2650</v>
      </c>
      <c r="G528" s="43">
        <v>2477</v>
      </c>
      <c r="H528" s="43">
        <v>2324</v>
      </c>
      <c r="I528" s="43">
        <v>2216</v>
      </c>
      <c r="J528" s="43">
        <v>2313</v>
      </c>
      <c r="K528" s="43">
        <v>2214</v>
      </c>
      <c r="L528" s="43">
        <v>2144</v>
      </c>
      <c r="M528" s="43">
        <v>2075</v>
      </c>
      <c r="N528" s="43">
        <v>1917</v>
      </c>
      <c r="O528" s="43">
        <v>1831</v>
      </c>
      <c r="P528" s="43">
        <v>1787</v>
      </c>
      <c r="Q528" s="43">
        <v>1452</v>
      </c>
      <c r="R528" s="43">
        <v>1368</v>
      </c>
      <c r="S528" s="43">
        <v>1363</v>
      </c>
      <c r="T528" s="43">
        <v>1436</v>
      </c>
      <c r="U528" s="43">
        <v>1580</v>
      </c>
      <c r="V528" s="43">
        <v>1666</v>
      </c>
      <c r="W528" s="43">
        <v>1629</v>
      </c>
      <c r="X528" s="43">
        <v>1670</v>
      </c>
      <c r="Y528" s="43">
        <v>1680</v>
      </c>
      <c r="Z528" s="43">
        <v>1634</v>
      </c>
      <c r="AA528" s="43">
        <v>6714</v>
      </c>
      <c r="AB528" s="43">
        <v>25959</v>
      </c>
      <c r="AC528" s="43">
        <v>27132</v>
      </c>
      <c r="AD528" s="43">
        <v>27258</v>
      </c>
      <c r="AE528" s="43">
        <v>29052</v>
      </c>
      <c r="AF528" s="43">
        <v>29977</v>
      </c>
      <c r="AG528" s="43">
        <v>31530</v>
      </c>
      <c r="AH528" s="43">
        <v>31028</v>
      </c>
      <c r="AI528" s="125">
        <v>29984</v>
      </c>
      <c r="AJ528" s="43">
        <v>30862</v>
      </c>
      <c r="AK528" s="43">
        <v>32647</v>
      </c>
      <c r="AL528" s="43">
        <v>35639</v>
      </c>
      <c r="AM528" s="43">
        <v>37555</v>
      </c>
      <c r="AN528" s="43">
        <v>38306</v>
      </c>
      <c r="AO528" s="43">
        <v>41884</v>
      </c>
      <c r="AP528" s="43">
        <v>44074</v>
      </c>
      <c r="AQ528" s="45">
        <v>45265</v>
      </c>
    </row>
    <row r="529" spans="1:43" ht="17.649999999999999" thickBot="1" x14ac:dyDescent="0.5">
      <c r="A529" s="42" t="s">
        <v>17</v>
      </c>
      <c r="C529" s="60" t="s">
        <v>182</v>
      </c>
      <c r="D529" s="44">
        <v>640</v>
      </c>
      <c r="E529" s="43">
        <v>1138</v>
      </c>
      <c r="F529" s="43">
        <v>1228</v>
      </c>
      <c r="G529" s="43">
        <v>1292</v>
      </c>
      <c r="H529" s="43">
        <v>1297</v>
      </c>
      <c r="I529" s="43">
        <v>1155</v>
      </c>
      <c r="J529" s="43">
        <v>1258</v>
      </c>
      <c r="K529" s="43">
        <v>1368</v>
      </c>
      <c r="L529" s="43">
        <v>1373</v>
      </c>
      <c r="M529" s="44">
        <v>851</v>
      </c>
      <c r="N529" s="43">
        <v>1325</v>
      </c>
      <c r="O529" s="43">
        <v>1338</v>
      </c>
      <c r="P529" s="43">
        <v>1336</v>
      </c>
      <c r="Q529" s="43">
        <v>1150</v>
      </c>
      <c r="R529" s="43">
        <v>1148</v>
      </c>
      <c r="S529" s="43">
        <v>1105</v>
      </c>
      <c r="T529" s="43">
        <v>1149</v>
      </c>
      <c r="U529" s="44">
        <v>936</v>
      </c>
      <c r="V529" s="43">
        <v>1051</v>
      </c>
      <c r="W529" s="43">
        <v>1116</v>
      </c>
      <c r="X529" s="43">
        <v>1107</v>
      </c>
      <c r="Y529" s="43">
        <v>1265</v>
      </c>
      <c r="Z529" s="43">
        <v>1080</v>
      </c>
      <c r="AA529" s="43">
        <v>3097</v>
      </c>
      <c r="AB529" s="43">
        <v>3232</v>
      </c>
      <c r="AC529" s="43">
        <v>3630</v>
      </c>
      <c r="AD529" s="43">
        <v>4153</v>
      </c>
      <c r="AE529" s="43">
        <v>4439</v>
      </c>
      <c r="AF529" s="43">
        <v>4755</v>
      </c>
      <c r="AG529" s="43">
        <v>5150</v>
      </c>
      <c r="AH529" s="43">
        <v>5193</v>
      </c>
      <c r="AI529" s="125">
        <v>4744</v>
      </c>
      <c r="AJ529" s="43">
        <v>4824</v>
      </c>
      <c r="AK529" s="43">
        <v>4223</v>
      </c>
      <c r="AL529" s="43">
        <v>4474</v>
      </c>
      <c r="AM529" s="43">
        <v>4543</v>
      </c>
      <c r="AN529" s="43">
        <v>4642</v>
      </c>
      <c r="AO529" s="43">
        <v>4721</v>
      </c>
      <c r="AP529" s="43">
        <v>4967</v>
      </c>
      <c r="AQ529" s="45">
        <v>5157</v>
      </c>
    </row>
    <row r="530" spans="1:43" ht="17.649999999999999" thickBot="1" x14ac:dyDescent="0.5">
      <c r="A530" s="42" t="s">
        <v>17</v>
      </c>
      <c r="C530" s="60" t="s">
        <v>191</v>
      </c>
      <c r="D530" s="44" t="s">
        <v>138</v>
      </c>
      <c r="E530" s="44" t="s">
        <v>138</v>
      </c>
      <c r="F530" s="44" t="s">
        <v>138</v>
      </c>
      <c r="G530" s="44" t="s">
        <v>138</v>
      </c>
      <c r="H530" s="44" t="s">
        <v>138</v>
      </c>
      <c r="I530" s="44" t="s">
        <v>138</v>
      </c>
      <c r="J530" s="44" t="s">
        <v>138</v>
      </c>
      <c r="K530" s="44" t="s">
        <v>138</v>
      </c>
      <c r="L530" s="44" t="s">
        <v>138</v>
      </c>
      <c r="M530" s="44" t="s">
        <v>138</v>
      </c>
      <c r="N530" s="44" t="s">
        <v>138</v>
      </c>
      <c r="O530" s="44" t="s">
        <v>138</v>
      </c>
      <c r="P530" s="44" t="s">
        <v>138</v>
      </c>
      <c r="Q530" s="44" t="s">
        <v>138</v>
      </c>
      <c r="R530" s="44" t="s">
        <v>138</v>
      </c>
      <c r="S530" s="44" t="s">
        <v>138</v>
      </c>
      <c r="T530" s="44" t="s">
        <v>138</v>
      </c>
      <c r="U530" s="44" t="s">
        <v>138</v>
      </c>
      <c r="V530" s="44" t="s">
        <v>138</v>
      </c>
      <c r="W530" s="44" t="s">
        <v>138</v>
      </c>
      <c r="X530" s="44" t="s">
        <v>138</v>
      </c>
      <c r="Y530" s="44" t="s">
        <v>138</v>
      </c>
      <c r="Z530" s="44" t="s">
        <v>138</v>
      </c>
      <c r="AA530" s="44" t="s">
        <v>138</v>
      </c>
      <c r="AB530" s="44" t="s">
        <v>138</v>
      </c>
      <c r="AC530" s="44">
        <v>33</v>
      </c>
      <c r="AD530" s="44" t="s">
        <v>138</v>
      </c>
      <c r="AE530" s="44" t="s">
        <v>138</v>
      </c>
      <c r="AF530" s="44" t="s">
        <v>138</v>
      </c>
      <c r="AG530" s="44">
        <v>39</v>
      </c>
      <c r="AH530" s="44">
        <v>40</v>
      </c>
      <c r="AI530" s="126">
        <v>44</v>
      </c>
      <c r="AJ530" s="44">
        <v>47</v>
      </c>
      <c r="AK530" s="44">
        <v>52</v>
      </c>
      <c r="AL530" s="44">
        <v>55</v>
      </c>
      <c r="AM530" s="44">
        <v>59</v>
      </c>
      <c r="AN530" s="44">
        <v>64</v>
      </c>
      <c r="AO530" s="44">
        <v>71</v>
      </c>
      <c r="AP530" s="44">
        <v>78</v>
      </c>
      <c r="AQ530" s="83">
        <v>86</v>
      </c>
    </row>
    <row r="531" spans="1:43" ht="17.649999999999999" thickBot="1" x14ac:dyDescent="0.5">
      <c r="A531" s="42" t="s">
        <v>17</v>
      </c>
      <c r="C531" s="60" t="s">
        <v>183</v>
      </c>
      <c r="D531" s="44">
        <v>201</v>
      </c>
      <c r="E531" s="44">
        <v>360</v>
      </c>
      <c r="F531" s="44">
        <v>308</v>
      </c>
      <c r="G531" s="44">
        <v>404</v>
      </c>
      <c r="H531" s="44">
        <v>616</v>
      </c>
      <c r="I531" s="44">
        <v>874</v>
      </c>
      <c r="J531" s="44">
        <v>504</v>
      </c>
      <c r="K531" s="44">
        <v>520</v>
      </c>
      <c r="L531" s="44">
        <v>433</v>
      </c>
      <c r="M531" s="44">
        <v>312</v>
      </c>
      <c r="N531" s="44">
        <v>413</v>
      </c>
      <c r="O531" s="44">
        <v>575</v>
      </c>
      <c r="P531" s="44">
        <v>640</v>
      </c>
      <c r="Q531" s="44">
        <v>402</v>
      </c>
      <c r="R531" s="44">
        <v>479</v>
      </c>
      <c r="S531" s="44">
        <v>391</v>
      </c>
      <c r="T531" s="44">
        <v>418</v>
      </c>
      <c r="U531" s="44">
        <v>607</v>
      </c>
      <c r="V531" s="44">
        <v>351</v>
      </c>
      <c r="W531" s="44">
        <v>459</v>
      </c>
      <c r="X531" s="44">
        <v>701</v>
      </c>
      <c r="Y531" s="43">
        <v>1017</v>
      </c>
      <c r="Z531" s="43">
        <v>1351</v>
      </c>
      <c r="AA531" s="44">
        <v>654</v>
      </c>
      <c r="AB531" s="44">
        <v>563</v>
      </c>
      <c r="AC531" s="44">
        <v>885</v>
      </c>
      <c r="AD531" s="44">
        <v>577</v>
      </c>
      <c r="AE531" s="43">
        <v>1028</v>
      </c>
      <c r="AF531" s="44">
        <v>986</v>
      </c>
      <c r="AG531" s="44">
        <v>664</v>
      </c>
      <c r="AH531" s="43">
        <v>2281</v>
      </c>
      <c r="AI531" s="125">
        <v>3147</v>
      </c>
      <c r="AJ531" s="43">
        <v>1386</v>
      </c>
      <c r="AK531" s="43">
        <v>2927</v>
      </c>
      <c r="AL531" s="43">
        <v>1681</v>
      </c>
      <c r="AM531" s="43">
        <v>1665</v>
      </c>
      <c r="AN531" s="44">
        <v>837</v>
      </c>
      <c r="AO531" s="43">
        <v>2413</v>
      </c>
      <c r="AP531" s="44">
        <v>953</v>
      </c>
      <c r="AQ531" s="45">
        <v>1218</v>
      </c>
    </row>
    <row r="532" spans="1:43" ht="17.649999999999999" thickBot="1" x14ac:dyDescent="0.5">
      <c r="A532" s="42" t="s">
        <v>17</v>
      </c>
      <c r="C532" s="94" t="s">
        <v>184</v>
      </c>
      <c r="D532" s="95">
        <v>3512</v>
      </c>
      <c r="E532" s="95">
        <v>4170</v>
      </c>
      <c r="F532" s="95">
        <v>4186</v>
      </c>
      <c r="G532" s="95">
        <v>4173</v>
      </c>
      <c r="H532" s="95">
        <v>4237</v>
      </c>
      <c r="I532" s="95">
        <v>4245</v>
      </c>
      <c r="J532" s="95">
        <v>4075</v>
      </c>
      <c r="K532" s="95">
        <v>4102</v>
      </c>
      <c r="L532" s="95">
        <v>3950</v>
      </c>
      <c r="M532" s="95">
        <v>3238</v>
      </c>
      <c r="N532" s="95">
        <v>3655</v>
      </c>
      <c r="O532" s="95">
        <v>3744</v>
      </c>
      <c r="P532" s="95">
        <v>3763</v>
      </c>
      <c r="Q532" s="95">
        <v>3004</v>
      </c>
      <c r="R532" s="95">
        <v>2995</v>
      </c>
      <c r="S532" s="95">
        <v>2859</v>
      </c>
      <c r="T532" s="95">
        <v>3003</v>
      </c>
      <c r="U532" s="95">
        <v>3123</v>
      </c>
      <c r="V532" s="95">
        <v>3068</v>
      </c>
      <c r="W532" s="95">
        <v>3204</v>
      </c>
      <c r="X532" s="95">
        <v>3478</v>
      </c>
      <c r="Y532" s="95">
        <v>3962</v>
      </c>
      <c r="Z532" s="95">
        <v>4065</v>
      </c>
      <c r="AA532" s="95">
        <v>12214</v>
      </c>
      <c r="AB532" s="95">
        <v>31368</v>
      </c>
      <c r="AC532" s="95">
        <v>33711</v>
      </c>
      <c r="AD532" s="95">
        <v>34362</v>
      </c>
      <c r="AE532" s="95">
        <v>37313</v>
      </c>
      <c r="AF532" s="95">
        <v>39202</v>
      </c>
      <c r="AG532" s="95">
        <v>41132</v>
      </c>
      <c r="AH532" s="95">
        <v>42759</v>
      </c>
      <c r="AI532" s="127">
        <v>42356</v>
      </c>
      <c r="AJ532" s="95">
        <v>41652</v>
      </c>
      <c r="AK532" s="95">
        <v>44403</v>
      </c>
      <c r="AL532" s="95">
        <v>46833</v>
      </c>
      <c r="AM532" s="95">
        <v>48898</v>
      </c>
      <c r="AN532" s="95">
        <v>49023</v>
      </c>
      <c r="AO532" s="95">
        <v>54425</v>
      </c>
      <c r="AP532" s="95">
        <v>55512</v>
      </c>
      <c r="AQ532" s="96">
        <v>57165</v>
      </c>
    </row>
    <row r="533" spans="1:43" ht="17.649999999999999" thickBot="1" x14ac:dyDescent="0.5">
      <c r="A533" s="42" t="s">
        <v>17</v>
      </c>
      <c r="C533" s="60" t="s">
        <v>72</v>
      </c>
      <c r="D533" s="44">
        <v>810</v>
      </c>
      <c r="E533" s="44">
        <v>564</v>
      </c>
      <c r="F533" s="44">
        <v>445</v>
      </c>
      <c r="G533" s="44">
        <v>977</v>
      </c>
      <c r="H533" s="44">
        <v>770</v>
      </c>
      <c r="I533" s="44">
        <v>672</v>
      </c>
      <c r="J533" s="44">
        <v>728</v>
      </c>
      <c r="K533" s="44">
        <v>614</v>
      </c>
      <c r="L533" s="44">
        <v>649</v>
      </c>
      <c r="M533" s="44">
        <v>718</v>
      </c>
      <c r="N533" s="44">
        <v>904</v>
      </c>
      <c r="O533" s="44">
        <v>904</v>
      </c>
      <c r="P533" s="44">
        <v>664</v>
      </c>
      <c r="Q533" s="44">
        <v>635</v>
      </c>
      <c r="R533" s="44">
        <v>540</v>
      </c>
      <c r="S533" s="44">
        <v>827</v>
      </c>
      <c r="T533" s="44">
        <v>991</v>
      </c>
      <c r="U533" s="44">
        <v>845</v>
      </c>
      <c r="V533" s="44">
        <v>823</v>
      </c>
      <c r="W533" s="43">
        <v>1102</v>
      </c>
      <c r="X533" s="43">
        <v>1048</v>
      </c>
      <c r="Y533" s="44">
        <v>992</v>
      </c>
      <c r="Z533" s="44">
        <v>584</v>
      </c>
      <c r="AA533" s="43">
        <v>2026</v>
      </c>
      <c r="AB533" s="43">
        <v>2482</v>
      </c>
      <c r="AC533" s="43">
        <v>2449</v>
      </c>
      <c r="AD533" s="43">
        <v>2743</v>
      </c>
      <c r="AE533" s="43">
        <v>2986</v>
      </c>
      <c r="AF533" s="43">
        <v>4454</v>
      </c>
      <c r="AG533" s="43">
        <v>3880</v>
      </c>
      <c r="AH533" s="43">
        <v>2272</v>
      </c>
      <c r="AI533" s="125">
        <v>1840</v>
      </c>
      <c r="AJ533" s="43">
        <v>2051</v>
      </c>
      <c r="AK533" s="43">
        <v>2044</v>
      </c>
      <c r="AL533" s="43">
        <v>2478</v>
      </c>
      <c r="AM533" s="43">
        <v>2708</v>
      </c>
      <c r="AN533" s="43">
        <v>2813</v>
      </c>
      <c r="AO533" s="43">
        <v>2505</v>
      </c>
      <c r="AP533" s="43">
        <v>3290</v>
      </c>
      <c r="AQ533" s="45">
        <v>4554</v>
      </c>
    </row>
    <row r="534" spans="1:43" ht="17.649999999999999" thickBot="1" x14ac:dyDescent="0.5">
      <c r="A534" s="42" t="s">
        <v>17</v>
      </c>
      <c r="C534" s="60" t="s">
        <v>185</v>
      </c>
      <c r="D534" s="44" t="s">
        <v>138</v>
      </c>
      <c r="E534" s="44" t="s">
        <v>138</v>
      </c>
      <c r="F534" s="44" t="s">
        <v>138</v>
      </c>
      <c r="G534" s="44" t="s">
        <v>138</v>
      </c>
      <c r="H534" s="44" t="s">
        <v>138</v>
      </c>
      <c r="I534" s="44" t="s">
        <v>138</v>
      </c>
      <c r="J534" s="44" t="s">
        <v>138</v>
      </c>
      <c r="K534" s="44" t="s">
        <v>138</v>
      </c>
      <c r="L534" s="44" t="s">
        <v>138</v>
      </c>
      <c r="M534" s="44" t="s">
        <v>138</v>
      </c>
      <c r="N534" s="44" t="s">
        <v>138</v>
      </c>
      <c r="O534" s="44" t="s">
        <v>138</v>
      </c>
      <c r="P534" s="44" t="s">
        <v>138</v>
      </c>
      <c r="Q534" s="44" t="s">
        <v>138</v>
      </c>
      <c r="R534" s="44" t="s">
        <v>138</v>
      </c>
      <c r="S534" s="44" t="s">
        <v>138</v>
      </c>
      <c r="T534" s="44" t="s">
        <v>138</v>
      </c>
      <c r="U534" s="44" t="s">
        <v>138</v>
      </c>
      <c r="V534" s="44" t="s">
        <v>138</v>
      </c>
      <c r="W534" s="44" t="s">
        <v>138</v>
      </c>
      <c r="X534" s="44" t="s">
        <v>138</v>
      </c>
      <c r="Y534" s="44" t="s">
        <v>138</v>
      </c>
      <c r="Z534" s="44" t="s">
        <v>138</v>
      </c>
      <c r="AA534" s="43">
        <v>3182</v>
      </c>
      <c r="AB534" s="43">
        <v>3152</v>
      </c>
      <c r="AC534" s="43">
        <v>3211</v>
      </c>
      <c r="AD534" s="43">
        <v>3465</v>
      </c>
      <c r="AE534" s="43">
        <v>3311</v>
      </c>
      <c r="AF534" s="43">
        <v>3518</v>
      </c>
      <c r="AG534" s="43">
        <v>3738</v>
      </c>
      <c r="AH534" s="43">
        <v>3918</v>
      </c>
      <c r="AI534" s="125">
        <v>4237</v>
      </c>
      <c r="AJ534" s="43">
        <v>4827</v>
      </c>
      <c r="AK534" s="43">
        <v>5418</v>
      </c>
      <c r="AL534" s="43">
        <v>6362</v>
      </c>
      <c r="AM534" s="43">
        <v>7077</v>
      </c>
      <c r="AN534" s="43">
        <v>7463</v>
      </c>
      <c r="AO534" s="43">
        <v>8977</v>
      </c>
      <c r="AP534" s="43">
        <v>10129</v>
      </c>
      <c r="AQ534" s="45">
        <v>11039</v>
      </c>
    </row>
    <row r="535" spans="1:43" ht="17.649999999999999" thickBot="1" x14ac:dyDescent="0.5">
      <c r="A535" s="42" t="s">
        <v>17</v>
      </c>
      <c r="C535" s="60" t="s">
        <v>141</v>
      </c>
      <c r="D535" s="44">
        <v>749</v>
      </c>
      <c r="E535" s="44">
        <v>563</v>
      </c>
      <c r="F535" s="44">
        <v>549</v>
      </c>
      <c r="G535" s="44">
        <v>574</v>
      </c>
      <c r="H535" s="44">
        <v>562</v>
      </c>
      <c r="I535" s="44">
        <v>500</v>
      </c>
      <c r="J535" s="44">
        <v>487</v>
      </c>
      <c r="K535" s="44">
        <v>533</v>
      </c>
      <c r="L535" s="44">
        <v>547</v>
      </c>
      <c r="M535" s="44">
        <v>322</v>
      </c>
      <c r="N535" s="44">
        <v>517</v>
      </c>
      <c r="O535" s="44">
        <v>547</v>
      </c>
      <c r="P535" s="44">
        <v>345</v>
      </c>
      <c r="Q535" s="44">
        <v>317</v>
      </c>
      <c r="R535" s="44">
        <v>313</v>
      </c>
      <c r="S535" s="44">
        <v>338</v>
      </c>
      <c r="T535" s="44">
        <v>314</v>
      </c>
      <c r="U535" s="44">
        <v>310</v>
      </c>
      <c r="V535" s="44">
        <v>396</v>
      </c>
      <c r="W535" s="44">
        <v>361</v>
      </c>
      <c r="X535" s="44">
        <v>388</v>
      </c>
      <c r="Y535" s="44">
        <v>362</v>
      </c>
      <c r="Z535" s="44">
        <v>322</v>
      </c>
      <c r="AA535" s="44">
        <v>571</v>
      </c>
      <c r="AB535" s="44">
        <v>625</v>
      </c>
      <c r="AC535" s="44">
        <v>692</v>
      </c>
      <c r="AD535" s="44">
        <v>671</v>
      </c>
      <c r="AE535" s="44">
        <v>735</v>
      </c>
      <c r="AF535" s="44">
        <v>778</v>
      </c>
      <c r="AG535" s="44">
        <v>862</v>
      </c>
      <c r="AH535" s="44">
        <v>807</v>
      </c>
      <c r="AI535" s="126">
        <v>892</v>
      </c>
      <c r="AJ535" s="44">
        <v>860</v>
      </c>
      <c r="AK535" s="44">
        <v>858</v>
      </c>
      <c r="AL535" s="44">
        <v>841</v>
      </c>
      <c r="AM535" s="44">
        <v>887</v>
      </c>
      <c r="AN535" s="44">
        <v>916</v>
      </c>
      <c r="AO535" s="44">
        <v>949</v>
      </c>
      <c r="AP535" s="44">
        <v>925</v>
      </c>
      <c r="AQ535" s="83">
        <v>970</v>
      </c>
    </row>
    <row r="536" spans="1:43" ht="17.649999999999999" thickBot="1" x14ac:dyDescent="0.5">
      <c r="A536" s="42" t="s">
        <v>17</v>
      </c>
      <c r="C536" s="60" t="s">
        <v>186</v>
      </c>
      <c r="D536" s="44" t="s">
        <v>138</v>
      </c>
      <c r="E536" s="44" t="s">
        <v>138</v>
      </c>
      <c r="F536" s="44" t="s">
        <v>138</v>
      </c>
      <c r="G536" s="44" t="s">
        <v>138</v>
      </c>
      <c r="H536" s="44" t="s">
        <v>138</v>
      </c>
      <c r="I536" s="44" t="s">
        <v>138</v>
      </c>
      <c r="J536" s="44" t="s">
        <v>138</v>
      </c>
      <c r="K536" s="44" t="s">
        <v>138</v>
      </c>
      <c r="L536" s="44" t="s">
        <v>138</v>
      </c>
      <c r="M536" s="44" t="s">
        <v>138</v>
      </c>
      <c r="N536" s="44" t="s">
        <v>138</v>
      </c>
      <c r="O536" s="44" t="s">
        <v>138</v>
      </c>
      <c r="P536" s="44" t="s">
        <v>138</v>
      </c>
      <c r="Q536" s="44" t="s">
        <v>138</v>
      </c>
      <c r="R536" s="44" t="s">
        <v>138</v>
      </c>
      <c r="S536" s="44" t="s">
        <v>138</v>
      </c>
      <c r="T536" s="44" t="s">
        <v>138</v>
      </c>
      <c r="U536" s="44" t="s">
        <v>138</v>
      </c>
      <c r="V536" s="44" t="s">
        <v>138</v>
      </c>
      <c r="W536" s="44" t="s">
        <v>138</v>
      </c>
      <c r="X536" s="44" t="s">
        <v>138</v>
      </c>
      <c r="Y536" s="44" t="s">
        <v>138</v>
      </c>
      <c r="Z536" s="44" t="s">
        <v>138</v>
      </c>
      <c r="AA536" s="44">
        <v>20</v>
      </c>
      <c r="AB536" s="44">
        <v>113</v>
      </c>
      <c r="AC536" s="44">
        <v>222</v>
      </c>
      <c r="AD536" s="44">
        <v>344</v>
      </c>
      <c r="AE536" s="44">
        <v>462</v>
      </c>
      <c r="AF536" s="44">
        <v>606</v>
      </c>
      <c r="AG536" s="44">
        <v>761</v>
      </c>
      <c r="AH536" s="44">
        <v>969</v>
      </c>
      <c r="AI536" s="125">
        <v>1182</v>
      </c>
      <c r="AJ536" s="43">
        <v>1368</v>
      </c>
      <c r="AK536" s="43">
        <v>1411</v>
      </c>
      <c r="AL536" s="43">
        <v>1676</v>
      </c>
      <c r="AM536" s="43">
        <v>1856</v>
      </c>
      <c r="AN536" s="43">
        <v>2012</v>
      </c>
      <c r="AO536" s="43">
        <v>2215</v>
      </c>
      <c r="AP536" s="43">
        <v>2412</v>
      </c>
      <c r="AQ536" s="45">
        <v>2653</v>
      </c>
    </row>
    <row r="537" spans="1:43" ht="17.649999999999999" thickBot="1" x14ac:dyDescent="0.5">
      <c r="A537" s="42" t="s">
        <v>17</v>
      </c>
      <c r="C537" s="60" t="s">
        <v>76</v>
      </c>
      <c r="D537" s="44">
        <v>775</v>
      </c>
      <c r="E537" s="44">
        <v>635</v>
      </c>
      <c r="F537" s="44">
        <v>568</v>
      </c>
      <c r="G537" s="44">
        <v>555</v>
      </c>
      <c r="H537" s="44">
        <v>487</v>
      </c>
      <c r="I537" s="44">
        <v>510</v>
      </c>
      <c r="J537" s="44">
        <v>541</v>
      </c>
      <c r="K537" s="44">
        <v>607</v>
      </c>
      <c r="L537" s="44">
        <v>610</v>
      </c>
      <c r="M537" s="44">
        <v>192</v>
      </c>
      <c r="N537" s="44">
        <v>606</v>
      </c>
      <c r="O537" s="44">
        <v>594</v>
      </c>
      <c r="P537" s="44">
        <v>428</v>
      </c>
      <c r="Q537" s="44">
        <v>193</v>
      </c>
      <c r="R537" s="44">
        <v>177</v>
      </c>
      <c r="S537" s="44">
        <v>177</v>
      </c>
      <c r="T537" s="44">
        <v>164</v>
      </c>
      <c r="U537" s="44">
        <v>164</v>
      </c>
      <c r="V537" s="44">
        <v>563</v>
      </c>
      <c r="W537" s="44">
        <v>570</v>
      </c>
      <c r="X537" s="44">
        <v>567</v>
      </c>
      <c r="Y537" s="44">
        <v>586</v>
      </c>
      <c r="Z537" s="44">
        <v>581</v>
      </c>
      <c r="AA537" s="44">
        <v>566</v>
      </c>
      <c r="AB537" s="44">
        <v>569</v>
      </c>
      <c r="AC537" s="44">
        <v>554</v>
      </c>
      <c r="AD537" s="44">
        <v>537</v>
      </c>
      <c r="AE537" s="44">
        <v>542</v>
      </c>
      <c r="AF537" s="44">
        <v>559</v>
      </c>
      <c r="AG537" s="44">
        <v>561</v>
      </c>
      <c r="AH537" s="44">
        <v>560</v>
      </c>
      <c r="AI537" s="126">
        <v>575</v>
      </c>
      <c r="AJ537" s="44">
        <v>579</v>
      </c>
      <c r="AK537" s="44">
        <v>555</v>
      </c>
      <c r="AL537" s="44">
        <v>544</v>
      </c>
      <c r="AM537" s="44">
        <v>537</v>
      </c>
      <c r="AN537" s="44">
        <v>521</v>
      </c>
      <c r="AO537" s="44">
        <v>516</v>
      </c>
      <c r="AP537" s="44">
        <v>515</v>
      </c>
      <c r="AQ537" s="83">
        <v>519</v>
      </c>
    </row>
    <row r="538" spans="1:43" ht="17.649999999999999" thickBot="1" x14ac:dyDescent="0.5">
      <c r="A538" s="42" t="s">
        <v>17</v>
      </c>
      <c r="C538" s="60" t="s">
        <v>143</v>
      </c>
      <c r="D538" s="43">
        <v>4957</v>
      </c>
      <c r="E538" s="43">
        <v>4721</v>
      </c>
      <c r="F538" s="43">
        <v>4712</v>
      </c>
      <c r="G538" s="43">
        <v>4740</v>
      </c>
      <c r="H538" s="43">
        <v>4731</v>
      </c>
      <c r="I538" s="43">
        <v>4756</v>
      </c>
      <c r="J538" s="43">
        <v>4766</v>
      </c>
      <c r="K538" s="43">
        <v>4863</v>
      </c>
      <c r="L538" s="43">
        <v>5047</v>
      </c>
      <c r="M538" s="43">
        <v>2555</v>
      </c>
      <c r="N538" s="43">
        <v>5085</v>
      </c>
      <c r="O538" s="43">
        <v>5007</v>
      </c>
      <c r="P538" s="43">
        <v>2784</v>
      </c>
      <c r="Q538" s="43">
        <v>2746</v>
      </c>
      <c r="R538" s="43">
        <v>2747</v>
      </c>
      <c r="S538" s="43">
        <v>2764</v>
      </c>
      <c r="T538" s="43">
        <v>2719</v>
      </c>
      <c r="U538" s="43">
        <v>2726</v>
      </c>
      <c r="V538" s="43">
        <v>2727</v>
      </c>
      <c r="W538" s="43">
        <v>2725</v>
      </c>
      <c r="X538" s="43">
        <v>2726</v>
      </c>
      <c r="Y538" s="43">
        <v>2727</v>
      </c>
      <c r="Z538" s="43">
        <v>2726</v>
      </c>
      <c r="AA538" s="43">
        <v>4452</v>
      </c>
      <c r="AB538" s="43">
        <v>4458</v>
      </c>
      <c r="AC538" s="43">
        <v>4495</v>
      </c>
      <c r="AD538" s="43">
        <v>4498</v>
      </c>
      <c r="AE538" s="43">
        <v>4506</v>
      </c>
      <c r="AF538" s="43">
        <v>4515</v>
      </c>
      <c r="AG538" s="43">
        <v>4539</v>
      </c>
      <c r="AH538" s="43">
        <v>4539</v>
      </c>
      <c r="AI538" s="125">
        <v>4538</v>
      </c>
      <c r="AJ538" s="43">
        <v>4609</v>
      </c>
      <c r="AK538" s="43">
        <v>4635</v>
      </c>
      <c r="AL538" s="43">
        <v>4791</v>
      </c>
      <c r="AM538" s="43">
        <v>4811</v>
      </c>
      <c r="AN538" s="43">
        <v>4830</v>
      </c>
      <c r="AO538" s="43">
        <v>4830</v>
      </c>
      <c r="AP538" s="43">
        <v>5107</v>
      </c>
      <c r="AQ538" s="45">
        <v>5107</v>
      </c>
    </row>
    <row r="539" spans="1:43" ht="17.649999999999999" thickBot="1" x14ac:dyDescent="0.5">
      <c r="A539" s="42" t="s">
        <v>17</v>
      </c>
      <c r="C539" s="60" t="s">
        <v>144</v>
      </c>
      <c r="D539" s="43">
        <v>2478</v>
      </c>
      <c r="E539" s="43">
        <v>2073</v>
      </c>
      <c r="F539" s="43">
        <v>2107</v>
      </c>
      <c r="G539" s="43">
        <v>2032</v>
      </c>
      <c r="H539" s="43">
        <v>1968</v>
      </c>
      <c r="I539" s="43">
        <v>1917</v>
      </c>
      <c r="J539" s="43">
        <v>1873</v>
      </c>
      <c r="K539" s="43">
        <v>1938</v>
      </c>
      <c r="L539" s="43">
        <v>1997</v>
      </c>
      <c r="M539" s="44">
        <v>980</v>
      </c>
      <c r="N539" s="43">
        <v>1970</v>
      </c>
      <c r="O539" s="43">
        <v>1814</v>
      </c>
      <c r="P539" s="43">
        <v>1116</v>
      </c>
      <c r="Q539" s="43">
        <v>1016</v>
      </c>
      <c r="R539" s="44">
        <v>998</v>
      </c>
      <c r="S539" s="44">
        <v>962</v>
      </c>
      <c r="T539" s="44">
        <v>920</v>
      </c>
      <c r="U539" s="44">
        <v>918</v>
      </c>
      <c r="V539" s="44">
        <v>899</v>
      </c>
      <c r="W539" s="44">
        <v>877</v>
      </c>
      <c r="X539" s="44">
        <v>851</v>
      </c>
      <c r="Y539" s="44">
        <v>404</v>
      </c>
      <c r="Z539" s="44">
        <v>800</v>
      </c>
      <c r="AA539" s="43">
        <v>1026</v>
      </c>
      <c r="AB539" s="44">
        <v>947</v>
      </c>
      <c r="AC539" s="44">
        <v>944</v>
      </c>
      <c r="AD539" s="44">
        <v>926</v>
      </c>
      <c r="AE539" s="44">
        <v>915</v>
      </c>
      <c r="AF539" s="44">
        <v>909</v>
      </c>
      <c r="AG539" s="44">
        <v>923</v>
      </c>
      <c r="AH539" s="44">
        <v>939</v>
      </c>
      <c r="AI539" s="126">
        <v>923</v>
      </c>
      <c r="AJ539" s="43">
        <v>1030</v>
      </c>
      <c r="AK539" s="43">
        <v>1001</v>
      </c>
      <c r="AL539" s="43">
        <v>1101</v>
      </c>
      <c r="AM539" s="43">
        <v>1091</v>
      </c>
      <c r="AN539" s="43">
        <v>1060</v>
      </c>
      <c r="AO539" s="43">
        <v>1038</v>
      </c>
      <c r="AP539" s="43">
        <v>1236</v>
      </c>
      <c r="AQ539" s="45">
        <v>1250</v>
      </c>
    </row>
    <row r="540" spans="1:43" ht="17.649999999999999" thickBot="1" x14ac:dyDescent="0.5">
      <c r="A540" s="42" t="s">
        <v>17</v>
      </c>
      <c r="C540" s="60" t="s">
        <v>142</v>
      </c>
      <c r="D540" s="44">
        <v>385</v>
      </c>
      <c r="E540" s="44">
        <v>136</v>
      </c>
      <c r="F540" s="44">
        <v>265</v>
      </c>
      <c r="G540" s="44">
        <v>406</v>
      </c>
      <c r="H540" s="44">
        <v>248</v>
      </c>
      <c r="I540" s="44">
        <v>108</v>
      </c>
      <c r="J540" s="44">
        <v>355</v>
      </c>
      <c r="K540" s="44">
        <v>520</v>
      </c>
      <c r="L540" s="44">
        <v>412</v>
      </c>
      <c r="M540" s="44">
        <v>331</v>
      </c>
      <c r="N540" s="44">
        <v>398</v>
      </c>
      <c r="O540" s="44">
        <v>537</v>
      </c>
      <c r="P540" s="44">
        <v>568</v>
      </c>
      <c r="Q540" s="44">
        <v>475</v>
      </c>
      <c r="R540" s="44">
        <v>420</v>
      </c>
      <c r="S540" s="44">
        <v>493</v>
      </c>
      <c r="T540" s="44">
        <v>431</v>
      </c>
      <c r="U540" s="44">
        <v>412</v>
      </c>
      <c r="V540" s="44">
        <v>300</v>
      </c>
      <c r="W540" s="44">
        <v>503</v>
      </c>
      <c r="X540" s="44">
        <v>482</v>
      </c>
      <c r="Y540" s="44">
        <v>384</v>
      </c>
      <c r="Z540" s="44">
        <v>306</v>
      </c>
      <c r="AA540" s="44">
        <v>327</v>
      </c>
      <c r="AB540" s="44">
        <v>389</v>
      </c>
      <c r="AC540" s="44">
        <v>270</v>
      </c>
      <c r="AD540" s="44">
        <v>283</v>
      </c>
      <c r="AE540" s="44">
        <v>485</v>
      </c>
      <c r="AF540" s="44">
        <v>694</v>
      </c>
      <c r="AG540" s="44">
        <v>480</v>
      </c>
      <c r="AH540" s="44">
        <v>521</v>
      </c>
      <c r="AI540" s="126">
        <v>586</v>
      </c>
      <c r="AJ540" s="44">
        <v>423</v>
      </c>
      <c r="AK540" s="44">
        <v>242</v>
      </c>
      <c r="AL540" s="44">
        <v>343</v>
      </c>
      <c r="AM540" s="44">
        <v>428</v>
      </c>
      <c r="AN540" s="44">
        <v>396</v>
      </c>
      <c r="AO540" s="44">
        <v>262</v>
      </c>
      <c r="AP540" s="44">
        <v>227</v>
      </c>
      <c r="AQ540" s="83">
        <v>336</v>
      </c>
    </row>
    <row r="541" spans="1:43" ht="17.649999999999999" thickBot="1" x14ac:dyDescent="0.5">
      <c r="A541" s="42" t="s">
        <v>17</v>
      </c>
      <c r="C541" s="60" t="s">
        <v>85</v>
      </c>
      <c r="D541" s="44">
        <v>758</v>
      </c>
      <c r="E541" s="44">
        <v>630</v>
      </c>
      <c r="F541" s="44">
        <v>534</v>
      </c>
      <c r="G541" s="44">
        <v>591</v>
      </c>
      <c r="H541" s="44">
        <v>696</v>
      </c>
      <c r="I541" s="44">
        <v>881</v>
      </c>
      <c r="J541" s="44">
        <v>790</v>
      </c>
      <c r="K541" s="44">
        <v>925</v>
      </c>
      <c r="L541" s="44">
        <v>842</v>
      </c>
      <c r="M541" s="43">
        <v>5853</v>
      </c>
      <c r="N541" s="44">
        <v>681</v>
      </c>
      <c r="O541" s="44">
        <v>704</v>
      </c>
      <c r="P541" s="44">
        <v>466</v>
      </c>
      <c r="Q541" s="44">
        <v>401</v>
      </c>
      <c r="R541" s="44">
        <v>414</v>
      </c>
      <c r="S541" s="44">
        <v>416</v>
      </c>
      <c r="T541" s="44">
        <v>409</v>
      </c>
      <c r="U541" s="44">
        <v>385</v>
      </c>
      <c r="V541" s="44">
        <v>448</v>
      </c>
      <c r="W541" s="44">
        <v>422</v>
      </c>
      <c r="X541" s="44">
        <v>457</v>
      </c>
      <c r="Y541" s="44">
        <v>428</v>
      </c>
      <c r="Z541" s="44">
        <v>397</v>
      </c>
      <c r="AA541" s="43">
        <v>3424</v>
      </c>
      <c r="AB541" s="43">
        <v>3682</v>
      </c>
      <c r="AC541" s="43">
        <v>1610</v>
      </c>
      <c r="AD541" s="43">
        <v>1649</v>
      </c>
      <c r="AE541" s="43">
        <v>1373</v>
      </c>
      <c r="AF541" s="43">
        <v>1498</v>
      </c>
      <c r="AG541" s="43">
        <v>1715</v>
      </c>
      <c r="AH541" s="43">
        <v>1567</v>
      </c>
      <c r="AI541" s="125">
        <v>1873</v>
      </c>
      <c r="AJ541" s="43">
        <v>1847</v>
      </c>
      <c r="AK541" s="43">
        <v>1343</v>
      </c>
      <c r="AL541" s="43">
        <v>2011</v>
      </c>
      <c r="AM541" s="43">
        <v>2441</v>
      </c>
      <c r="AN541" s="43">
        <v>2079</v>
      </c>
      <c r="AO541" s="43">
        <v>1819</v>
      </c>
      <c r="AP541" s="43">
        <v>2407</v>
      </c>
      <c r="AQ541" s="45">
        <v>2420</v>
      </c>
    </row>
    <row r="542" spans="1:43" ht="17.649999999999999" thickBot="1" x14ac:dyDescent="0.5">
      <c r="A542" s="42" t="s">
        <v>17</v>
      </c>
      <c r="C542" s="60" t="s">
        <v>176</v>
      </c>
      <c r="D542" s="44" t="s">
        <v>138</v>
      </c>
      <c r="E542" s="44" t="s">
        <v>138</v>
      </c>
      <c r="F542" s="44" t="s">
        <v>138</v>
      </c>
      <c r="G542" s="44" t="s">
        <v>138</v>
      </c>
      <c r="H542" s="44" t="s">
        <v>138</v>
      </c>
      <c r="I542" s="44" t="s">
        <v>138</v>
      </c>
      <c r="J542" s="44" t="s">
        <v>138</v>
      </c>
      <c r="K542" s="44" t="s">
        <v>138</v>
      </c>
      <c r="L542" s="44" t="s">
        <v>138</v>
      </c>
      <c r="M542" s="44" t="s">
        <v>138</v>
      </c>
      <c r="N542" s="44" t="s">
        <v>138</v>
      </c>
      <c r="O542" s="44" t="s">
        <v>138</v>
      </c>
      <c r="P542" s="44" t="s">
        <v>138</v>
      </c>
      <c r="Q542" s="44" t="s">
        <v>138</v>
      </c>
      <c r="R542" s="44" t="s">
        <v>138</v>
      </c>
      <c r="S542" s="44" t="s">
        <v>138</v>
      </c>
      <c r="T542" s="44" t="s">
        <v>138</v>
      </c>
      <c r="U542" s="44" t="s">
        <v>138</v>
      </c>
      <c r="V542" s="44" t="s">
        <v>138</v>
      </c>
      <c r="W542" s="44" t="s">
        <v>138</v>
      </c>
      <c r="X542" s="44" t="s">
        <v>138</v>
      </c>
      <c r="Y542" s="44" t="s">
        <v>138</v>
      </c>
      <c r="Z542" s="44" t="s">
        <v>138</v>
      </c>
      <c r="AA542" s="44" t="s">
        <v>138</v>
      </c>
      <c r="AB542" s="44" t="s">
        <v>138</v>
      </c>
      <c r="AC542" s="44">
        <v>8</v>
      </c>
      <c r="AD542" s="44" t="s">
        <v>138</v>
      </c>
      <c r="AE542" s="44" t="s">
        <v>138</v>
      </c>
      <c r="AF542" s="44" t="s">
        <v>138</v>
      </c>
      <c r="AG542" s="44" t="s">
        <v>138</v>
      </c>
      <c r="AH542" s="44" t="s">
        <v>138</v>
      </c>
      <c r="AI542" s="126" t="s">
        <v>138</v>
      </c>
      <c r="AJ542" s="44" t="s">
        <v>138</v>
      </c>
      <c r="AK542" s="44">
        <v>584</v>
      </c>
      <c r="AL542" s="44" t="s">
        <v>138</v>
      </c>
      <c r="AM542" s="44" t="s">
        <v>138</v>
      </c>
      <c r="AN542" s="44" t="s">
        <v>138</v>
      </c>
      <c r="AO542" s="44">
        <v>372</v>
      </c>
      <c r="AP542" s="44" t="s">
        <v>138</v>
      </c>
      <c r="AQ542" s="83" t="s">
        <v>138</v>
      </c>
    </row>
    <row r="543" spans="1:43" ht="17.649999999999999" thickBot="1" x14ac:dyDescent="0.5">
      <c r="A543" s="42" t="s">
        <v>17</v>
      </c>
      <c r="C543" s="60" t="s">
        <v>145</v>
      </c>
      <c r="D543" s="44" t="s">
        <v>138</v>
      </c>
      <c r="E543" s="44" t="s">
        <v>138</v>
      </c>
      <c r="F543" s="44" t="s">
        <v>138</v>
      </c>
      <c r="G543" s="44" t="s">
        <v>138</v>
      </c>
      <c r="H543" s="44" t="s">
        <v>138</v>
      </c>
      <c r="I543" s="44" t="s">
        <v>138</v>
      </c>
      <c r="J543" s="44" t="s">
        <v>138</v>
      </c>
      <c r="K543" s="44" t="s">
        <v>138</v>
      </c>
      <c r="L543" s="44" t="s">
        <v>138</v>
      </c>
      <c r="M543" s="44" t="s">
        <v>138</v>
      </c>
      <c r="N543" s="44" t="s">
        <v>138</v>
      </c>
      <c r="O543" s="44" t="s">
        <v>138</v>
      </c>
      <c r="P543" s="44" t="s">
        <v>138</v>
      </c>
      <c r="Q543" s="44" t="s">
        <v>138</v>
      </c>
      <c r="R543" s="44" t="s">
        <v>138</v>
      </c>
      <c r="S543" s="44" t="s">
        <v>138</v>
      </c>
      <c r="T543" s="44" t="s">
        <v>138</v>
      </c>
      <c r="U543" s="44" t="s">
        <v>138</v>
      </c>
      <c r="V543" s="44" t="s">
        <v>138</v>
      </c>
      <c r="W543" s="44" t="s">
        <v>138</v>
      </c>
      <c r="X543" s="44" t="s">
        <v>138</v>
      </c>
      <c r="Y543" s="44" t="s">
        <v>138</v>
      </c>
      <c r="Z543" s="44" t="s">
        <v>138</v>
      </c>
      <c r="AA543" s="44">
        <v>4</v>
      </c>
      <c r="AB543" s="44">
        <v>19</v>
      </c>
      <c r="AC543" s="44">
        <v>36</v>
      </c>
      <c r="AD543" s="44">
        <v>49</v>
      </c>
      <c r="AE543" s="44">
        <v>64</v>
      </c>
      <c r="AF543" s="44">
        <v>74</v>
      </c>
      <c r="AG543" s="44">
        <v>88</v>
      </c>
      <c r="AH543" s="44">
        <v>116</v>
      </c>
      <c r="AI543" s="126">
        <v>156</v>
      </c>
      <c r="AJ543" s="44">
        <v>182</v>
      </c>
      <c r="AK543" s="44">
        <v>200</v>
      </c>
      <c r="AL543" s="44">
        <v>225</v>
      </c>
      <c r="AM543" s="44">
        <v>258</v>
      </c>
      <c r="AN543" s="44">
        <v>297</v>
      </c>
      <c r="AO543" s="44">
        <v>346</v>
      </c>
      <c r="AP543" s="44">
        <v>392</v>
      </c>
      <c r="AQ543" s="83">
        <v>450</v>
      </c>
    </row>
    <row r="544" spans="1:43" ht="17.649999999999999" thickBot="1" x14ac:dyDescent="0.5">
      <c r="A544" s="42" t="s">
        <v>17</v>
      </c>
      <c r="C544" s="60" t="s">
        <v>88</v>
      </c>
      <c r="D544" s="44">
        <v>351</v>
      </c>
      <c r="E544" s="44">
        <v>353</v>
      </c>
      <c r="F544" s="44">
        <v>355</v>
      </c>
      <c r="G544" s="44">
        <v>349</v>
      </c>
      <c r="H544" s="44">
        <v>337</v>
      </c>
      <c r="I544" s="44">
        <v>342</v>
      </c>
      <c r="J544" s="44">
        <v>328</v>
      </c>
      <c r="K544" s="44">
        <v>336</v>
      </c>
      <c r="L544" s="44">
        <v>332</v>
      </c>
      <c r="M544" s="44">
        <v>332</v>
      </c>
      <c r="N544" s="44">
        <v>362</v>
      </c>
      <c r="O544" s="44">
        <v>351</v>
      </c>
      <c r="P544" s="44">
        <v>367</v>
      </c>
      <c r="Q544" s="44">
        <v>364</v>
      </c>
      <c r="R544" s="44">
        <v>414</v>
      </c>
      <c r="S544" s="44">
        <v>418</v>
      </c>
      <c r="T544" s="44">
        <v>420</v>
      </c>
      <c r="U544" s="44">
        <v>418</v>
      </c>
      <c r="V544" s="44">
        <v>423</v>
      </c>
      <c r="W544" s="44">
        <v>425</v>
      </c>
      <c r="X544" s="44">
        <v>422</v>
      </c>
      <c r="Y544" s="44">
        <v>832</v>
      </c>
      <c r="Z544" s="44">
        <v>423</v>
      </c>
      <c r="AA544" s="43">
        <v>20189</v>
      </c>
      <c r="AB544" s="43">
        <v>2081</v>
      </c>
      <c r="AC544" s="43">
        <v>2253</v>
      </c>
      <c r="AD544" s="43">
        <v>1962</v>
      </c>
      <c r="AE544" s="43">
        <v>1828</v>
      </c>
      <c r="AF544" s="43">
        <v>1699</v>
      </c>
      <c r="AG544" s="43">
        <v>2011</v>
      </c>
      <c r="AH544" s="43">
        <v>1890</v>
      </c>
      <c r="AI544" s="125">
        <v>2072</v>
      </c>
      <c r="AJ544" s="43">
        <v>2736</v>
      </c>
      <c r="AK544" s="43">
        <v>2449</v>
      </c>
      <c r="AL544" s="43">
        <v>2449</v>
      </c>
      <c r="AM544" s="43">
        <v>2029</v>
      </c>
      <c r="AN544" s="43">
        <v>2592</v>
      </c>
      <c r="AO544" s="43">
        <v>2360</v>
      </c>
      <c r="AP544" s="43">
        <v>2344</v>
      </c>
      <c r="AQ544" s="45">
        <v>2361</v>
      </c>
    </row>
    <row r="545" spans="1:43" ht="18" thickBot="1" x14ac:dyDescent="0.5">
      <c r="A545" s="42" t="s">
        <v>17</v>
      </c>
      <c r="C545" s="66" t="s">
        <v>77</v>
      </c>
      <c r="D545" s="67">
        <v>14775</v>
      </c>
      <c r="E545" s="67">
        <v>13845</v>
      </c>
      <c r="F545" s="67">
        <v>13721</v>
      </c>
      <c r="G545" s="67">
        <v>14397</v>
      </c>
      <c r="H545" s="67">
        <v>14036</v>
      </c>
      <c r="I545" s="67">
        <v>13931</v>
      </c>
      <c r="J545" s="67">
        <v>13943</v>
      </c>
      <c r="K545" s="67">
        <v>14438</v>
      </c>
      <c r="L545" s="67">
        <v>14386</v>
      </c>
      <c r="M545" s="67">
        <v>14521</v>
      </c>
      <c r="N545" s="67">
        <v>14178</v>
      </c>
      <c r="O545" s="67">
        <v>14202</v>
      </c>
      <c r="P545" s="67">
        <v>10501</v>
      </c>
      <c r="Q545" s="67">
        <v>9151</v>
      </c>
      <c r="R545" s="67">
        <v>9018</v>
      </c>
      <c r="S545" s="67">
        <v>9254</v>
      </c>
      <c r="T545" s="67">
        <v>9371</v>
      </c>
      <c r="U545" s="67">
        <v>9301</v>
      </c>
      <c r="V545" s="67">
        <v>9647</v>
      </c>
      <c r="W545" s="67">
        <v>10189</v>
      </c>
      <c r="X545" s="67">
        <v>10419</v>
      </c>
      <c r="Y545" s="67">
        <v>10677</v>
      </c>
      <c r="Z545" s="67">
        <v>10204</v>
      </c>
      <c r="AA545" s="67">
        <v>48001</v>
      </c>
      <c r="AB545" s="67">
        <v>49885</v>
      </c>
      <c r="AC545" s="67">
        <v>50455</v>
      </c>
      <c r="AD545" s="67">
        <v>51489</v>
      </c>
      <c r="AE545" s="67">
        <v>54520</v>
      </c>
      <c r="AF545" s="67">
        <v>58506</v>
      </c>
      <c r="AG545" s="67">
        <v>60690</v>
      </c>
      <c r="AH545" s="67">
        <v>60857</v>
      </c>
      <c r="AI545" s="128">
        <v>61230</v>
      </c>
      <c r="AJ545" s="67">
        <v>62164</v>
      </c>
      <c r="AK545" s="67">
        <v>65143</v>
      </c>
      <c r="AL545" s="67">
        <v>69654</v>
      </c>
      <c r="AM545" s="67">
        <v>73021</v>
      </c>
      <c r="AN545" s="67">
        <v>74002</v>
      </c>
      <c r="AO545" s="67">
        <v>80614</v>
      </c>
      <c r="AP545" s="67">
        <v>84496</v>
      </c>
      <c r="AQ545" s="68">
        <v>88824</v>
      </c>
    </row>
    <row r="546" spans="1:43" ht="18" thickTop="1" thickBot="1" x14ac:dyDescent="0.5">
      <c r="A546" s="42" t="s">
        <v>17</v>
      </c>
      <c r="C546" s="60" t="s">
        <v>78</v>
      </c>
      <c r="D546" s="43">
        <v>1563</v>
      </c>
      <c r="E546" s="44">
        <v>81</v>
      </c>
      <c r="F546" s="43">
        <v>1206</v>
      </c>
      <c r="G546" s="43">
        <v>1313</v>
      </c>
      <c r="H546" s="43">
        <v>1308</v>
      </c>
      <c r="I546" s="44">
        <v>68</v>
      </c>
      <c r="J546" s="43">
        <v>1180</v>
      </c>
      <c r="K546" s="43">
        <v>1258</v>
      </c>
      <c r="L546" s="43">
        <v>1306</v>
      </c>
      <c r="M546" s="44">
        <v>42</v>
      </c>
      <c r="N546" s="43">
        <v>1218</v>
      </c>
      <c r="O546" s="43">
        <v>1294</v>
      </c>
      <c r="P546" s="43">
        <v>1050</v>
      </c>
      <c r="Q546" s="44">
        <v>39</v>
      </c>
      <c r="R546" s="44">
        <v>796</v>
      </c>
      <c r="S546" s="44">
        <v>804</v>
      </c>
      <c r="T546" s="44">
        <v>781</v>
      </c>
      <c r="U546" s="44">
        <v>35</v>
      </c>
      <c r="V546" s="44">
        <v>693</v>
      </c>
      <c r="W546" s="44">
        <v>813</v>
      </c>
      <c r="X546" s="44">
        <v>899</v>
      </c>
      <c r="Y546" s="44">
        <v>44</v>
      </c>
      <c r="Z546" s="44">
        <v>757</v>
      </c>
      <c r="AA546" s="43">
        <v>1712</v>
      </c>
      <c r="AB546" s="43">
        <v>1961</v>
      </c>
      <c r="AC546" s="44">
        <v>115</v>
      </c>
      <c r="AD546" s="43">
        <v>1907</v>
      </c>
      <c r="AE546" s="43">
        <v>1909</v>
      </c>
      <c r="AF546" s="43">
        <v>2348</v>
      </c>
      <c r="AG546" s="44">
        <v>129</v>
      </c>
      <c r="AH546" s="43">
        <v>2173</v>
      </c>
      <c r="AI546" s="125">
        <v>2250</v>
      </c>
      <c r="AJ546" s="43">
        <v>2076</v>
      </c>
      <c r="AK546" s="44">
        <v>156</v>
      </c>
      <c r="AL546" s="43">
        <v>2058</v>
      </c>
      <c r="AM546" s="43">
        <v>1953</v>
      </c>
      <c r="AN546" s="43">
        <v>1794</v>
      </c>
      <c r="AO546" s="44">
        <v>339</v>
      </c>
      <c r="AP546" s="43">
        <v>2232</v>
      </c>
      <c r="AQ546" s="45">
        <v>2361</v>
      </c>
    </row>
    <row r="547" spans="1:43" ht="17.649999999999999" thickBot="1" x14ac:dyDescent="0.5">
      <c r="A547" s="42" t="s">
        <v>17</v>
      </c>
      <c r="C547" s="60" t="s">
        <v>177</v>
      </c>
      <c r="D547" s="44" t="s">
        <v>138</v>
      </c>
      <c r="E547" s="43">
        <v>1063</v>
      </c>
      <c r="F547" s="44" t="s">
        <v>138</v>
      </c>
      <c r="G547" s="44" t="s">
        <v>138</v>
      </c>
      <c r="H547" s="44" t="s">
        <v>138</v>
      </c>
      <c r="I547" s="43">
        <v>1000</v>
      </c>
      <c r="J547" s="44" t="s">
        <v>138</v>
      </c>
      <c r="K547" s="44" t="s">
        <v>138</v>
      </c>
      <c r="L547" s="44" t="s">
        <v>138</v>
      </c>
      <c r="M547" s="44">
        <v>788</v>
      </c>
      <c r="N547" s="44" t="s">
        <v>138</v>
      </c>
      <c r="O547" s="44" t="s">
        <v>138</v>
      </c>
      <c r="P547" s="44" t="s">
        <v>138</v>
      </c>
      <c r="Q547" s="44">
        <v>760</v>
      </c>
      <c r="R547" s="44" t="s">
        <v>138</v>
      </c>
      <c r="S547" s="44" t="s">
        <v>138</v>
      </c>
      <c r="T547" s="44" t="s">
        <v>138</v>
      </c>
      <c r="U547" s="44">
        <v>777</v>
      </c>
      <c r="V547" s="44" t="s">
        <v>138</v>
      </c>
      <c r="W547" s="44" t="s">
        <v>138</v>
      </c>
      <c r="X547" s="44" t="s">
        <v>138</v>
      </c>
      <c r="Y547" s="44">
        <v>922</v>
      </c>
      <c r="Z547" s="44" t="s">
        <v>138</v>
      </c>
      <c r="AA547" s="44" t="s">
        <v>138</v>
      </c>
      <c r="AB547" s="44" t="s">
        <v>138</v>
      </c>
      <c r="AC547" s="43">
        <v>1253</v>
      </c>
      <c r="AD547" s="44" t="s">
        <v>138</v>
      </c>
      <c r="AE547" s="44" t="s">
        <v>138</v>
      </c>
      <c r="AF547" s="44" t="s">
        <v>138</v>
      </c>
      <c r="AG547" s="43">
        <v>1448</v>
      </c>
      <c r="AH547" s="44" t="s">
        <v>138</v>
      </c>
      <c r="AI547" s="126" t="s">
        <v>138</v>
      </c>
      <c r="AJ547" s="44" t="s">
        <v>138</v>
      </c>
      <c r="AK547" s="43">
        <v>1235</v>
      </c>
      <c r="AL547" s="44" t="s">
        <v>138</v>
      </c>
      <c r="AM547" s="44" t="s">
        <v>138</v>
      </c>
      <c r="AN547" s="44" t="s">
        <v>138</v>
      </c>
      <c r="AO547" s="43">
        <v>1215</v>
      </c>
      <c r="AP547" s="44" t="s">
        <v>138</v>
      </c>
      <c r="AQ547" s="83" t="s">
        <v>138</v>
      </c>
    </row>
    <row r="548" spans="1:43" ht="17.649999999999999" thickBot="1" x14ac:dyDescent="0.5">
      <c r="A548" s="42" t="s">
        <v>17</v>
      </c>
      <c r="C548" s="60" t="s">
        <v>187</v>
      </c>
      <c r="D548" s="44" t="s">
        <v>138</v>
      </c>
      <c r="E548" s="44" t="s">
        <v>138</v>
      </c>
      <c r="F548" s="44" t="s">
        <v>138</v>
      </c>
      <c r="G548" s="44" t="s">
        <v>138</v>
      </c>
      <c r="H548" s="44" t="s">
        <v>138</v>
      </c>
      <c r="I548" s="44" t="s">
        <v>138</v>
      </c>
      <c r="J548" s="44" t="s">
        <v>138</v>
      </c>
      <c r="K548" s="44" t="s">
        <v>138</v>
      </c>
      <c r="L548" s="44" t="s">
        <v>138</v>
      </c>
      <c r="M548" s="44" t="s">
        <v>138</v>
      </c>
      <c r="N548" s="44" t="s">
        <v>138</v>
      </c>
      <c r="O548" s="44" t="s">
        <v>138</v>
      </c>
      <c r="P548" s="44" t="s">
        <v>138</v>
      </c>
      <c r="Q548" s="44" t="s">
        <v>138</v>
      </c>
      <c r="R548" s="44" t="s">
        <v>138</v>
      </c>
      <c r="S548" s="44" t="s">
        <v>138</v>
      </c>
      <c r="T548" s="44" t="s">
        <v>138</v>
      </c>
      <c r="U548" s="44" t="s">
        <v>138</v>
      </c>
      <c r="V548" s="44" t="s">
        <v>138</v>
      </c>
      <c r="W548" s="44" t="s">
        <v>138</v>
      </c>
      <c r="X548" s="44" t="s">
        <v>138</v>
      </c>
      <c r="Y548" s="44" t="s">
        <v>138</v>
      </c>
      <c r="Z548" s="44" t="s">
        <v>138</v>
      </c>
      <c r="AA548" s="43">
        <v>27768</v>
      </c>
      <c r="AB548" s="43">
        <v>28375</v>
      </c>
      <c r="AC548" s="43">
        <v>29324</v>
      </c>
      <c r="AD548" s="43">
        <v>30258</v>
      </c>
      <c r="AE548" s="43">
        <v>32077</v>
      </c>
      <c r="AF548" s="43">
        <v>34534</v>
      </c>
      <c r="AG548" s="43">
        <v>36374</v>
      </c>
      <c r="AH548" s="43">
        <v>38059</v>
      </c>
      <c r="AI548" s="125">
        <v>39943</v>
      </c>
      <c r="AJ548" s="43">
        <v>42086</v>
      </c>
      <c r="AK548" s="43">
        <v>42749</v>
      </c>
      <c r="AL548" s="43">
        <v>45181</v>
      </c>
      <c r="AM548" s="43">
        <v>46964</v>
      </c>
      <c r="AN548" s="43">
        <v>48278</v>
      </c>
      <c r="AO548" s="43">
        <v>51590</v>
      </c>
      <c r="AP548" s="43">
        <v>53637</v>
      </c>
      <c r="AQ548" s="45">
        <v>56390</v>
      </c>
    </row>
    <row r="549" spans="1:43" ht="17.649999999999999" thickBot="1" x14ac:dyDescent="0.5">
      <c r="A549" s="42" t="s">
        <v>17</v>
      </c>
      <c r="C549" s="60" t="s">
        <v>188</v>
      </c>
      <c r="D549" s="43">
        <v>1640</v>
      </c>
      <c r="E549" s="43">
        <v>1621</v>
      </c>
      <c r="F549" s="43">
        <v>1612</v>
      </c>
      <c r="G549" s="43">
        <v>1612</v>
      </c>
      <c r="H549" s="43">
        <v>1605</v>
      </c>
      <c r="I549" s="43">
        <v>1583</v>
      </c>
      <c r="J549" s="43">
        <v>1595</v>
      </c>
      <c r="K549" s="43">
        <v>1590</v>
      </c>
      <c r="L549" s="43">
        <v>1602</v>
      </c>
      <c r="M549" s="43">
        <v>1487</v>
      </c>
      <c r="N549" s="43">
        <v>1484</v>
      </c>
      <c r="O549" s="43">
        <v>1492</v>
      </c>
      <c r="P549" s="43">
        <v>1496</v>
      </c>
      <c r="Q549" s="43">
        <v>1490</v>
      </c>
      <c r="R549" s="43">
        <v>1486</v>
      </c>
      <c r="S549" s="43">
        <v>1487</v>
      </c>
      <c r="T549" s="43">
        <v>1491</v>
      </c>
      <c r="U549" s="43">
        <v>1488</v>
      </c>
      <c r="V549" s="43">
        <v>1483</v>
      </c>
      <c r="W549" s="43">
        <v>1480</v>
      </c>
      <c r="X549" s="43">
        <v>1494</v>
      </c>
      <c r="Y549" s="43">
        <v>1509</v>
      </c>
      <c r="Z549" s="43">
        <v>1518</v>
      </c>
      <c r="AA549" s="43">
        <v>1528</v>
      </c>
      <c r="AB549" s="43">
        <v>1555</v>
      </c>
      <c r="AC549" s="43">
        <v>1711</v>
      </c>
      <c r="AD549" s="43">
        <v>1683</v>
      </c>
      <c r="AE549" s="43">
        <v>1677</v>
      </c>
      <c r="AF549" s="43">
        <v>1734</v>
      </c>
      <c r="AG549" s="43">
        <v>1992</v>
      </c>
      <c r="AH549" s="43">
        <v>1912</v>
      </c>
      <c r="AI549" s="125">
        <v>1843</v>
      </c>
      <c r="AJ549" s="43">
        <v>1853</v>
      </c>
      <c r="AK549" s="43">
        <v>1919</v>
      </c>
      <c r="AL549" s="43">
        <v>1791</v>
      </c>
      <c r="AM549" s="43">
        <v>1781</v>
      </c>
      <c r="AN549" s="43">
        <v>1768</v>
      </c>
      <c r="AO549" s="43">
        <v>1862</v>
      </c>
      <c r="AP549" s="43">
        <v>1746</v>
      </c>
      <c r="AQ549" s="45">
        <v>1721</v>
      </c>
    </row>
    <row r="550" spans="1:43" ht="17.649999999999999" thickBot="1" x14ac:dyDescent="0.5">
      <c r="A550" s="42" t="s">
        <v>17</v>
      </c>
      <c r="C550" s="60" t="s">
        <v>200</v>
      </c>
      <c r="D550" s="44" t="s">
        <v>138</v>
      </c>
      <c r="E550" s="44" t="s">
        <v>138</v>
      </c>
      <c r="F550" s="44" t="s">
        <v>138</v>
      </c>
      <c r="G550" s="44" t="s">
        <v>138</v>
      </c>
      <c r="H550" s="44" t="s">
        <v>138</v>
      </c>
      <c r="I550" s="44" t="s">
        <v>138</v>
      </c>
      <c r="J550" s="44" t="s">
        <v>138</v>
      </c>
      <c r="K550" s="44" t="s">
        <v>138</v>
      </c>
      <c r="L550" s="44" t="s">
        <v>138</v>
      </c>
      <c r="M550" s="44" t="s">
        <v>138</v>
      </c>
      <c r="N550" s="44" t="s">
        <v>138</v>
      </c>
      <c r="O550" s="44" t="s">
        <v>138</v>
      </c>
      <c r="P550" s="44" t="s">
        <v>138</v>
      </c>
      <c r="Q550" s="44" t="s">
        <v>138</v>
      </c>
      <c r="R550" s="44" t="s">
        <v>138</v>
      </c>
      <c r="S550" s="44" t="s">
        <v>138</v>
      </c>
      <c r="T550" s="44" t="s">
        <v>138</v>
      </c>
      <c r="U550" s="44" t="s">
        <v>138</v>
      </c>
      <c r="V550" s="44" t="s">
        <v>138</v>
      </c>
      <c r="W550" s="44" t="s">
        <v>138</v>
      </c>
      <c r="X550" s="44" t="s">
        <v>138</v>
      </c>
      <c r="Y550" s="44" t="s">
        <v>138</v>
      </c>
      <c r="Z550" s="44" t="s">
        <v>138</v>
      </c>
      <c r="AA550" s="44">
        <v>817</v>
      </c>
      <c r="AB550" s="44">
        <v>814</v>
      </c>
      <c r="AC550" s="44">
        <v>806</v>
      </c>
      <c r="AD550" s="43">
        <v>1026</v>
      </c>
      <c r="AE550" s="43">
        <v>1271</v>
      </c>
      <c r="AF550" s="43">
        <v>1508</v>
      </c>
      <c r="AG550" s="43">
        <v>1676</v>
      </c>
      <c r="AH550" s="43">
        <v>1852</v>
      </c>
      <c r="AI550" s="125">
        <v>2277</v>
      </c>
      <c r="AJ550" s="43">
        <v>2900</v>
      </c>
      <c r="AK550" s="43">
        <v>3703</v>
      </c>
      <c r="AL550" s="43">
        <v>4830</v>
      </c>
      <c r="AM550" s="43">
        <v>5681</v>
      </c>
      <c r="AN550" s="43">
        <v>6118</v>
      </c>
      <c r="AO550" s="43">
        <v>7083</v>
      </c>
      <c r="AP550" s="43">
        <v>8025</v>
      </c>
      <c r="AQ550" s="45">
        <v>8661</v>
      </c>
    </row>
    <row r="551" spans="1:43" ht="17.649999999999999" thickBot="1" x14ac:dyDescent="0.5">
      <c r="A551" s="42" t="s">
        <v>17</v>
      </c>
      <c r="C551" s="60" t="s">
        <v>147</v>
      </c>
      <c r="D551" s="44">
        <v>12</v>
      </c>
      <c r="E551" s="44" t="s">
        <v>138</v>
      </c>
      <c r="F551" s="44">
        <v>114</v>
      </c>
      <c r="G551" s="44" t="s">
        <v>138</v>
      </c>
      <c r="H551" s="44" t="s">
        <v>138</v>
      </c>
      <c r="I551" s="44" t="s">
        <v>138</v>
      </c>
      <c r="J551" s="44" t="s">
        <v>138</v>
      </c>
      <c r="K551" s="44">
        <v>300</v>
      </c>
      <c r="L551" s="44">
        <v>300</v>
      </c>
      <c r="M551" s="44">
        <v>300</v>
      </c>
      <c r="N551" s="44">
        <v>300</v>
      </c>
      <c r="O551" s="44" t="s">
        <v>138</v>
      </c>
      <c r="P551" s="44">
        <v>68</v>
      </c>
      <c r="Q551" s="44">
        <v>65</v>
      </c>
      <c r="R551" s="44">
        <v>53</v>
      </c>
      <c r="S551" s="44">
        <v>40</v>
      </c>
      <c r="T551" s="44" t="s">
        <v>138</v>
      </c>
      <c r="U551" s="44" t="s">
        <v>138</v>
      </c>
      <c r="V551" s="44" t="s">
        <v>138</v>
      </c>
      <c r="W551" s="44" t="s">
        <v>138</v>
      </c>
      <c r="X551" s="44" t="s">
        <v>138</v>
      </c>
      <c r="Y551" s="44" t="s">
        <v>138</v>
      </c>
      <c r="Z551" s="44" t="s">
        <v>138</v>
      </c>
      <c r="AA551" s="44" t="s">
        <v>138</v>
      </c>
      <c r="AB551" s="44" t="s">
        <v>138</v>
      </c>
      <c r="AC551" s="44" t="s">
        <v>138</v>
      </c>
      <c r="AD551" s="44" t="s">
        <v>138</v>
      </c>
      <c r="AE551" s="44" t="s">
        <v>138</v>
      </c>
      <c r="AF551" s="44" t="s">
        <v>138</v>
      </c>
      <c r="AG551" s="44" t="s">
        <v>138</v>
      </c>
      <c r="AH551" s="44" t="s">
        <v>138</v>
      </c>
      <c r="AI551" s="126" t="s">
        <v>138</v>
      </c>
      <c r="AJ551" s="44" t="s">
        <v>138</v>
      </c>
      <c r="AK551" s="44" t="s">
        <v>138</v>
      </c>
      <c r="AL551" s="44" t="s">
        <v>138</v>
      </c>
      <c r="AM551" s="44" t="s">
        <v>138</v>
      </c>
      <c r="AN551" s="44">
        <v>16</v>
      </c>
      <c r="AO551" s="44" t="s">
        <v>138</v>
      </c>
      <c r="AP551" s="44">
        <v>19</v>
      </c>
      <c r="AQ551" s="83">
        <v>28</v>
      </c>
    </row>
    <row r="552" spans="1:43" ht="17.649999999999999" thickBot="1" x14ac:dyDescent="0.5">
      <c r="A552" s="42" t="s">
        <v>17</v>
      </c>
      <c r="C552" s="60" t="s">
        <v>148</v>
      </c>
      <c r="D552" s="44" t="s">
        <v>138</v>
      </c>
      <c r="E552" s="44" t="s">
        <v>138</v>
      </c>
      <c r="F552" s="44" t="s">
        <v>138</v>
      </c>
      <c r="G552" s="44" t="s">
        <v>138</v>
      </c>
      <c r="H552" s="44" t="s">
        <v>138</v>
      </c>
      <c r="I552" s="44" t="s">
        <v>138</v>
      </c>
      <c r="J552" s="44" t="s">
        <v>138</v>
      </c>
      <c r="K552" s="44" t="s">
        <v>138</v>
      </c>
      <c r="L552" s="44" t="s">
        <v>138</v>
      </c>
      <c r="M552" s="44" t="s">
        <v>138</v>
      </c>
      <c r="N552" s="44" t="s">
        <v>138</v>
      </c>
      <c r="O552" s="44" t="s">
        <v>138</v>
      </c>
      <c r="P552" s="44" t="s">
        <v>138</v>
      </c>
      <c r="Q552" s="44" t="s">
        <v>138</v>
      </c>
      <c r="R552" s="44" t="s">
        <v>138</v>
      </c>
      <c r="S552" s="44" t="s">
        <v>138</v>
      </c>
      <c r="T552" s="44" t="s">
        <v>138</v>
      </c>
      <c r="U552" s="44" t="s">
        <v>138</v>
      </c>
      <c r="V552" s="44" t="s">
        <v>138</v>
      </c>
      <c r="W552" s="44">
        <v>74</v>
      </c>
      <c r="X552" s="44">
        <v>37</v>
      </c>
      <c r="Y552" s="44" t="s">
        <v>138</v>
      </c>
      <c r="Z552" s="44" t="s">
        <v>138</v>
      </c>
      <c r="AA552" s="44" t="s">
        <v>138</v>
      </c>
      <c r="AB552" s="44" t="s">
        <v>138</v>
      </c>
      <c r="AC552" s="44" t="s">
        <v>138</v>
      </c>
      <c r="AD552" s="44" t="s">
        <v>138</v>
      </c>
      <c r="AE552" s="44" t="s">
        <v>138</v>
      </c>
      <c r="AF552" s="44" t="s">
        <v>138</v>
      </c>
      <c r="AG552" s="44" t="s">
        <v>138</v>
      </c>
      <c r="AH552" s="44" t="s">
        <v>138</v>
      </c>
      <c r="AI552" s="126" t="s">
        <v>138</v>
      </c>
      <c r="AJ552" s="44" t="s">
        <v>138</v>
      </c>
      <c r="AK552" s="44" t="s">
        <v>138</v>
      </c>
      <c r="AL552" s="44" t="s">
        <v>138</v>
      </c>
      <c r="AM552" s="44" t="s">
        <v>138</v>
      </c>
      <c r="AN552" s="44" t="s">
        <v>138</v>
      </c>
      <c r="AO552" s="44">
        <v>142</v>
      </c>
      <c r="AP552" s="44" t="s">
        <v>138</v>
      </c>
      <c r="AQ552" s="83" t="s">
        <v>138</v>
      </c>
    </row>
    <row r="553" spans="1:43" ht="17.649999999999999" thickBot="1" x14ac:dyDescent="0.5">
      <c r="A553" s="42" t="s">
        <v>17</v>
      </c>
      <c r="C553" s="60" t="s">
        <v>149</v>
      </c>
      <c r="D553" s="44">
        <v>9</v>
      </c>
      <c r="E553" s="44" t="s">
        <v>138</v>
      </c>
      <c r="F553" s="44" t="s">
        <v>138</v>
      </c>
      <c r="G553" s="44">
        <v>82</v>
      </c>
      <c r="H553" s="44">
        <v>66</v>
      </c>
      <c r="I553" s="44">
        <v>45</v>
      </c>
      <c r="J553" s="44">
        <v>46</v>
      </c>
      <c r="K553" s="44">
        <v>91</v>
      </c>
      <c r="L553" s="44">
        <v>73</v>
      </c>
      <c r="M553" s="44">
        <v>4</v>
      </c>
      <c r="N553" s="44">
        <v>132</v>
      </c>
      <c r="O553" s="44">
        <v>190</v>
      </c>
      <c r="P553" s="44">
        <v>85</v>
      </c>
      <c r="Q553" s="44">
        <v>137</v>
      </c>
      <c r="R553" s="44">
        <v>164</v>
      </c>
      <c r="S553" s="44">
        <v>15</v>
      </c>
      <c r="T553" s="44">
        <v>44</v>
      </c>
      <c r="U553" s="44" t="s">
        <v>138</v>
      </c>
      <c r="V553" s="44">
        <v>55</v>
      </c>
      <c r="W553" s="44">
        <v>49</v>
      </c>
      <c r="X553" s="44">
        <v>5</v>
      </c>
      <c r="Y553" s="44">
        <v>10</v>
      </c>
      <c r="Z553" s="44">
        <v>53</v>
      </c>
      <c r="AA553" s="44">
        <v>92</v>
      </c>
      <c r="AB553" s="44">
        <v>54</v>
      </c>
      <c r="AC553" s="44">
        <v>56</v>
      </c>
      <c r="AD553" s="44">
        <v>142</v>
      </c>
      <c r="AE553" s="44">
        <v>56</v>
      </c>
      <c r="AF553" s="44">
        <v>18</v>
      </c>
      <c r="AG553" s="44">
        <v>72</v>
      </c>
      <c r="AH553" s="44">
        <v>179</v>
      </c>
      <c r="AI553" s="126">
        <v>113</v>
      </c>
      <c r="AJ553" s="44">
        <v>63</v>
      </c>
      <c r="AK553" s="44" t="s">
        <v>138</v>
      </c>
      <c r="AL553" s="44" t="s">
        <v>138</v>
      </c>
      <c r="AM553" s="44">
        <v>3</v>
      </c>
      <c r="AN553" s="44">
        <v>23</v>
      </c>
      <c r="AO553" s="44" t="s">
        <v>138</v>
      </c>
      <c r="AP553" s="44">
        <v>14</v>
      </c>
      <c r="AQ553" s="83">
        <v>14</v>
      </c>
    </row>
    <row r="554" spans="1:43" ht="17.649999999999999" thickBot="1" x14ac:dyDescent="0.5">
      <c r="A554" s="42" t="s">
        <v>17</v>
      </c>
      <c r="C554" s="60" t="s">
        <v>91</v>
      </c>
      <c r="D554" s="43">
        <v>3230</v>
      </c>
      <c r="E554" s="43">
        <v>2803</v>
      </c>
      <c r="F554" s="43">
        <v>2792</v>
      </c>
      <c r="G554" s="43">
        <v>2829</v>
      </c>
      <c r="H554" s="43">
        <v>2811</v>
      </c>
      <c r="I554" s="43">
        <v>2793</v>
      </c>
      <c r="J554" s="43">
        <v>2742</v>
      </c>
      <c r="K554" s="43">
        <v>2485</v>
      </c>
      <c r="L554" s="43">
        <v>2454</v>
      </c>
      <c r="M554" s="44">
        <v>687</v>
      </c>
      <c r="N554" s="43">
        <v>2422</v>
      </c>
      <c r="O554" s="43">
        <v>2438</v>
      </c>
      <c r="P554" s="44">
        <v>822</v>
      </c>
      <c r="Q554" s="44">
        <v>694</v>
      </c>
      <c r="R554" s="44">
        <v>695</v>
      </c>
      <c r="S554" s="44">
        <v>694</v>
      </c>
      <c r="T554" s="44">
        <v>836</v>
      </c>
      <c r="U554" s="44">
        <v>836</v>
      </c>
      <c r="V554" s="44">
        <v>837</v>
      </c>
      <c r="W554" s="44">
        <v>838</v>
      </c>
      <c r="X554" s="44">
        <v>838</v>
      </c>
      <c r="Y554" s="44">
        <v>838</v>
      </c>
      <c r="Z554" s="44">
        <v>839</v>
      </c>
      <c r="AA554" s="43">
        <v>2430</v>
      </c>
      <c r="AB554" s="43">
        <v>2664</v>
      </c>
      <c r="AC554" s="43">
        <v>2662</v>
      </c>
      <c r="AD554" s="43">
        <v>2663</v>
      </c>
      <c r="AE554" s="43">
        <v>2663</v>
      </c>
      <c r="AF554" s="43">
        <v>3097</v>
      </c>
      <c r="AG554" s="43">
        <v>3096</v>
      </c>
      <c r="AH554" s="43">
        <v>3095</v>
      </c>
      <c r="AI554" s="125">
        <v>3094</v>
      </c>
      <c r="AJ554" s="43">
        <v>2693</v>
      </c>
      <c r="AK554" s="43">
        <v>3238</v>
      </c>
      <c r="AL554" s="43">
        <v>3696</v>
      </c>
      <c r="AM554" s="43">
        <v>3696</v>
      </c>
      <c r="AN554" s="43">
        <v>3695</v>
      </c>
      <c r="AO554" s="43">
        <v>3887</v>
      </c>
      <c r="AP554" s="43">
        <v>3884</v>
      </c>
      <c r="AQ554" s="45">
        <v>4175</v>
      </c>
    </row>
    <row r="555" spans="1:43" ht="17.649999999999999" thickBot="1" x14ac:dyDescent="0.5">
      <c r="A555" s="42" t="s">
        <v>17</v>
      </c>
      <c r="C555" s="60" t="s">
        <v>150</v>
      </c>
      <c r="D555" s="44" t="s">
        <v>138</v>
      </c>
      <c r="E555" s="44" t="s">
        <v>138</v>
      </c>
      <c r="F555" s="44" t="s">
        <v>138</v>
      </c>
      <c r="G555" s="44" t="s">
        <v>138</v>
      </c>
      <c r="H555" s="44" t="s">
        <v>138</v>
      </c>
      <c r="I555" s="44" t="s">
        <v>138</v>
      </c>
      <c r="J555" s="44" t="s">
        <v>138</v>
      </c>
      <c r="K555" s="44" t="s">
        <v>138</v>
      </c>
      <c r="L555" s="44" t="s">
        <v>138</v>
      </c>
      <c r="M555" s="44" t="s">
        <v>138</v>
      </c>
      <c r="N555" s="44" t="s">
        <v>138</v>
      </c>
      <c r="O555" s="44" t="s">
        <v>138</v>
      </c>
      <c r="P555" s="44" t="s">
        <v>138</v>
      </c>
      <c r="Q555" s="44" t="s">
        <v>138</v>
      </c>
      <c r="R555" s="44" t="s">
        <v>138</v>
      </c>
      <c r="S555" s="44" t="s">
        <v>138</v>
      </c>
      <c r="T555" s="44" t="s">
        <v>138</v>
      </c>
      <c r="U555" s="44" t="s">
        <v>138</v>
      </c>
      <c r="V555" s="44">
        <v>419</v>
      </c>
      <c r="W555" s="44">
        <v>354</v>
      </c>
      <c r="X555" s="44">
        <v>385</v>
      </c>
      <c r="Y555" s="44">
        <v>442</v>
      </c>
      <c r="Z555" s="44">
        <v>439</v>
      </c>
      <c r="AA555" s="44">
        <v>430</v>
      </c>
      <c r="AB555" s="44">
        <v>430</v>
      </c>
      <c r="AC555" s="44">
        <v>414</v>
      </c>
      <c r="AD555" s="44">
        <v>398</v>
      </c>
      <c r="AE555" s="44">
        <v>401</v>
      </c>
      <c r="AF555" s="44">
        <v>409</v>
      </c>
      <c r="AG555" s="44">
        <v>414</v>
      </c>
      <c r="AH555" s="44">
        <v>410</v>
      </c>
      <c r="AI555" s="126">
        <v>429</v>
      </c>
      <c r="AJ555" s="44">
        <v>435</v>
      </c>
      <c r="AK555" s="44">
        <v>418</v>
      </c>
      <c r="AL555" s="44">
        <v>410</v>
      </c>
      <c r="AM555" s="44">
        <v>411</v>
      </c>
      <c r="AN555" s="44">
        <v>396</v>
      </c>
      <c r="AO555" s="44">
        <v>252</v>
      </c>
      <c r="AP555" s="44">
        <v>390</v>
      </c>
      <c r="AQ555" s="83">
        <v>386</v>
      </c>
    </row>
    <row r="556" spans="1:43" ht="17.649999999999999" thickBot="1" x14ac:dyDescent="0.5">
      <c r="A556" s="42" t="s">
        <v>17</v>
      </c>
      <c r="C556" s="60" t="s">
        <v>152</v>
      </c>
      <c r="D556" s="44">
        <v>555</v>
      </c>
      <c r="E556" s="44">
        <v>703</v>
      </c>
      <c r="F556" s="44">
        <v>699</v>
      </c>
      <c r="G556" s="44">
        <v>666</v>
      </c>
      <c r="H556" s="44">
        <v>613</v>
      </c>
      <c r="I556" s="44">
        <v>594</v>
      </c>
      <c r="J556" s="44">
        <v>621</v>
      </c>
      <c r="K556" s="44">
        <v>599</v>
      </c>
      <c r="L556" s="44">
        <v>621</v>
      </c>
      <c r="M556" s="44">
        <v>370</v>
      </c>
      <c r="N556" s="44">
        <v>640</v>
      </c>
      <c r="O556" s="44">
        <v>633</v>
      </c>
      <c r="P556" s="44">
        <v>344</v>
      </c>
      <c r="Q556" s="44">
        <v>169</v>
      </c>
      <c r="R556" s="44">
        <v>176</v>
      </c>
      <c r="S556" s="44">
        <v>236</v>
      </c>
      <c r="T556" s="44">
        <v>240</v>
      </c>
      <c r="U556" s="44">
        <v>227</v>
      </c>
      <c r="V556" s="44">
        <v>236</v>
      </c>
      <c r="W556" s="44">
        <v>261</v>
      </c>
      <c r="X556" s="44">
        <v>294</v>
      </c>
      <c r="Y556" s="44">
        <v>284</v>
      </c>
      <c r="Z556" s="44">
        <v>205</v>
      </c>
      <c r="AA556" s="44">
        <v>74</v>
      </c>
      <c r="AB556" s="44">
        <v>189</v>
      </c>
      <c r="AC556" s="44">
        <v>300</v>
      </c>
      <c r="AD556" s="44">
        <v>259</v>
      </c>
      <c r="AE556" s="44">
        <v>239</v>
      </c>
      <c r="AF556" s="44">
        <v>277</v>
      </c>
      <c r="AG556" s="44">
        <v>205</v>
      </c>
      <c r="AH556" s="44">
        <v>98</v>
      </c>
      <c r="AI556" s="126">
        <v>66</v>
      </c>
      <c r="AJ556" s="44">
        <v>79</v>
      </c>
      <c r="AK556" s="44">
        <v>71</v>
      </c>
      <c r="AL556" s="44">
        <v>61</v>
      </c>
      <c r="AM556" s="44">
        <v>63</v>
      </c>
      <c r="AN556" s="44">
        <v>15</v>
      </c>
      <c r="AO556" s="44">
        <v>29</v>
      </c>
      <c r="AP556" s="44">
        <v>28</v>
      </c>
      <c r="AQ556" s="83">
        <v>29</v>
      </c>
    </row>
    <row r="557" spans="1:43" ht="17.649999999999999" thickBot="1" x14ac:dyDescent="0.5">
      <c r="A557" s="42" t="s">
        <v>17</v>
      </c>
      <c r="C557" s="60" t="s">
        <v>90</v>
      </c>
      <c r="D557" s="44">
        <v>3</v>
      </c>
      <c r="E557" s="44" t="s">
        <v>138</v>
      </c>
      <c r="F557" s="44" t="s">
        <v>138</v>
      </c>
      <c r="G557" s="44" t="s">
        <v>138</v>
      </c>
      <c r="H557" s="44" t="s">
        <v>138</v>
      </c>
      <c r="I557" s="44" t="s">
        <v>138</v>
      </c>
      <c r="J557" s="44" t="s">
        <v>138</v>
      </c>
      <c r="K557" s="44" t="s">
        <v>138</v>
      </c>
      <c r="L557" s="44" t="s">
        <v>138</v>
      </c>
      <c r="M557" s="43">
        <v>2638</v>
      </c>
      <c r="N557" s="44" t="s">
        <v>138</v>
      </c>
      <c r="O557" s="44" t="s">
        <v>138</v>
      </c>
      <c r="P557" s="44" t="s">
        <v>138</v>
      </c>
      <c r="Q557" s="44">
        <v>49</v>
      </c>
      <c r="R557" s="44" t="s">
        <v>138</v>
      </c>
      <c r="S557" s="44" t="s">
        <v>138</v>
      </c>
      <c r="T557" s="44" t="s">
        <v>138</v>
      </c>
      <c r="U557" s="44">
        <v>39</v>
      </c>
      <c r="V557" s="44" t="s">
        <v>138</v>
      </c>
      <c r="W557" s="44" t="s">
        <v>138</v>
      </c>
      <c r="X557" s="44" t="s">
        <v>138</v>
      </c>
      <c r="Y557" s="44">
        <v>17</v>
      </c>
      <c r="Z557" s="44" t="s">
        <v>138</v>
      </c>
      <c r="AA557" s="43">
        <v>5612</v>
      </c>
      <c r="AB557" s="43">
        <v>5719</v>
      </c>
      <c r="AC557" s="43">
        <v>4594</v>
      </c>
      <c r="AD557" s="43">
        <v>4078</v>
      </c>
      <c r="AE557" s="43">
        <v>4290</v>
      </c>
      <c r="AF557" s="43">
        <v>3952</v>
      </c>
      <c r="AG557" s="43">
        <v>4749</v>
      </c>
      <c r="AH557" s="43">
        <v>3760</v>
      </c>
      <c r="AI557" s="125">
        <v>3039</v>
      </c>
      <c r="AJ557" s="43">
        <v>2866</v>
      </c>
      <c r="AK557" s="43">
        <v>3964</v>
      </c>
      <c r="AL557" s="43">
        <v>3893</v>
      </c>
      <c r="AM557" s="43">
        <v>4593</v>
      </c>
      <c r="AN557" s="43">
        <v>4126</v>
      </c>
      <c r="AO557" s="43">
        <v>5663</v>
      </c>
      <c r="AP557" s="43">
        <v>5901</v>
      </c>
      <c r="AQ557" s="45">
        <v>6183</v>
      </c>
    </row>
    <row r="558" spans="1:43" ht="17.649999999999999" thickBot="1" x14ac:dyDescent="0.5">
      <c r="A558" s="42" t="s">
        <v>17</v>
      </c>
      <c r="C558" s="60" t="s">
        <v>92</v>
      </c>
      <c r="D558" s="44">
        <v>722</v>
      </c>
      <c r="E558" s="44">
        <v>622</v>
      </c>
      <c r="F558" s="44">
        <v>667</v>
      </c>
      <c r="G558" s="44">
        <v>784</v>
      </c>
      <c r="H558" s="44">
        <v>684</v>
      </c>
      <c r="I558" s="44">
        <v>701</v>
      </c>
      <c r="J558" s="44">
        <v>840</v>
      </c>
      <c r="K558" s="43">
        <v>1102</v>
      </c>
      <c r="L558" s="44">
        <v>922</v>
      </c>
      <c r="M558" s="44">
        <v>860</v>
      </c>
      <c r="N558" s="44">
        <v>748</v>
      </c>
      <c r="O558" s="44">
        <v>892</v>
      </c>
      <c r="P558" s="44">
        <v>923</v>
      </c>
      <c r="Q558" s="44">
        <v>830</v>
      </c>
      <c r="R558" s="44">
        <v>825</v>
      </c>
      <c r="S558" s="44">
        <v>897</v>
      </c>
      <c r="T558" s="44">
        <v>835</v>
      </c>
      <c r="U558" s="44">
        <v>822</v>
      </c>
      <c r="V558" s="44">
        <v>709</v>
      </c>
      <c r="W558" s="44">
        <v>912</v>
      </c>
      <c r="X558" s="44">
        <v>890</v>
      </c>
      <c r="Y558" s="44">
        <v>791</v>
      </c>
      <c r="Z558" s="44">
        <v>826</v>
      </c>
      <c r="AA558" s="44">
        <v>735</v>
      </c>
      <c r="AB558" s="44">
        <v>829</v>
      </c>
      <c r="AC558" s="44">
        <v>711</v>
      </c>
      <c r="AD558" s="44">
        <v>733</v>
      </c>
      <c r="AE558" s="44">
        <v>930</v>
      </c>
      <c r="AF558" s="43">
        <v>1147</v>
      </c>
      <c r="AG558" s="44">
        <v>934</v>
      </c>
      <c r="AH558" s="44">
        <v>970</v>
      </c>
      <c r="AI558" s="125">
        <v>1173</v>
      </c>
      <c r="AJ558" s="43">
        <v>1043</v>
      </c>
      <c r="AK558" s="44">
        <v>862</v>
      </c>
      <c r="AL558" s="44">
        <v>801</v>
      </c>
      <c r="AM558" s="44">
        <v>886</v>
      </c>
      <c r="AN558" s="44">
        <v>853</v>
      </c>
      <c r="AO558" s="44">
        <v>731</v>
      </c>
      <c r="AP558" s="44">
        <v>693</v>
      </c>
      <c r="AQ558" s="83">
        <v>800</v>
      </c>
    </row>
    <row r="559" spans="1:43" ht="18" thickBot="1" x14ac:dyDescent="0.5">
      <c r="A559" s="42" t="s">
        <v>17</v>
      </c>
      <c r="C559" s="66" t="s">
        <v>79</v>
      </c>
      <c r="D559" s="67">
        <v>7734</v>
      </c>
      <c r="E559" s="67">
        <v>7057</v>
      </c>
      <c r="F559" s="67">
        <v>7090</v>
      </c>
      <c r="G559" s="67">
        <v>7286</v>
      </c>
      <c r="H559" s="67">
        <v>7087</v>
      </c>
      <c r="I559" s="67">
        <v>6999</v>
      </c>
      <c r="J559" s="67">
        <v>7024</v>
      </c>
      <c r="K559" s="67">
        <v>7425</v>
      </c>
      <c r="L559" s="67">
        <v>7278</v>
      </c>
      <c r="M559" s="67">
        <v>7279</v>
      </c>
      <c r="N559" s="67">
        <v>6944</v>
      </c>
      <c r="O559" s="67">
        <v>6939</v>
      </c>
      <c r="P559" s="67">
        <v>4788</v>
      </c>
      <c r="Q559" s="67">
        <v>4340</v>
      </c>
      <c r="R559" s="67">
        <v>4195</v>
      </c>
      <c r="S559" s="67">
        <v>4281</v>
      </c>
      <c r="T559" s="67">
        <v>4339</v>
      </c>
      <c r="U559" s="67">
        <v>4329</v>
      </c>
      <c r="V559" s="67">
        <v>4538</v>
      </c>
      <c r="W559" s="67">
        <v>4893</v>
      </c>
      <c r="X559" s="67">
        <v>4954</v>
      </c>
      <c r="Y559" s="67">
        <v>4968</v>
      </c>
      <c r="Z559" s="67">
        <v>4744</v>
      </c>
      <c r="AA559" s="67">
        <v>41308</v>
      </c>
      <c r="AB559" s="67">
        <v>42703</v>
      </c>
      <c r="AC559" s="67">
        <v>42063</v>
      </c>
      <c r="AD559" s="67">
        <v>43263</v>
      </c>
      <c r="AE559" s="67">
        <v>45632</v>
      </c>
      <c r="AF559" s="67">
        <v>49132</v>
      </c>
      <c r="AG559" s="67">
        <v>51233</v>
      </c>
      <c r="AH559" s="67">
        <v>52739</v>
      </c>
      <c r="AI559" s="128">
        <v>54484</v>
      </c>
      <c r="AJ559" s="67">
        <v>56365</v>
      </c>
      <c r="AK559" s="67">
        <v>58574</v>
      </c>
      <c r="AL559" s="67">
        <v>63006</v>
      </c>
      <c r="AM559" s="67">
        <v>66344</v>
      </c>
      <c r="AN559" s="67">
        <v>67418</v>
      </c>
      <c r="AO559" s="67">
        <v>73154</v>
      </c>
      <c r="AP559" s="67">
        <v>76659</v>
      </c>
      <c r="AQ559" s="68">
        <v>80843</v>
      </c>
    </row>
    <row r="560" spans="1:43" ht="18" thickTop="1" thickBot="1" x14ac:dyDescent="0.5">
      <c r="A560" s="42" t="s">
        <v>17</v>
      </c>
      <c r="C560" s="60" t="s">
        <v>154</v>
      </c>
      <c r="D560" s="43">
        <v>4822</v>
      </c>
      <c r="E560" s="43">
        <v>4855</v>
      </c>
      <c r="F560" s="43">
        <v>4691</v>
      </c>
      <c r="G560" s="43">
        <v>4755</v>
      </c>
      <c r="H560" s="43">
        <v>4772</v>
      </c>
      <c r="I560" s="43">
        <v>4795</v>
      </c>
      <c r="J560" s="43">
        <v>4809</v>
      </c>
      <c r="K560" s="43">
        <v>4826</v>
      </c>
      <c r="L560" s="43">
        <v>4839</v>
      </c>
      <c r="M560" s="43">
        <v>4848</v>
      </c>
      <c r="N560" s="43">
        <v>4803</v>
      </c>
      <c r="O560" s="43">
        <v>4637</v>
      </c>
      <c r="P560" s="43">
        <v>4582</v>
      </c>
      <c r="Q560" s="43">
        <v>4587</v>
      </c>
      <c r="R560" s="43">
        <v>4573</v>
      </c>
      <c r="S560" s="43">
        <v>4555</v>
      </c>
      <c r="T560" s="43">
        <v>4488</v>
      </c>
      <c r="U560" s="43">
        <v>4500</v>
      </c>
      <c r="V560" s="43">
        <v>4510</v>
      </c>
      <c r="W560" s="43">
        <v>4528</v>
      </c>
      <c r="X560" s="43">
        <v>4566</v>
      </c>
      <c r="Y560" s="43">
        <v>4581</v>
      </c>
      <c r="Z560" s="43">
        <v>4592</v>
      </c>
      <c r="AA560" s="43">
        <v>5431</v>
      </c>
      <c r="AB560" s="43">
        <v>5642</v>
      </c>
      <c r="AC560" s="43">
        <v>5720</v>
      </c>
      <c r="AD560" s="43">
        <v>5752</v>
      </c>
      <c r="AE560" s="43">
        <v>5771</v>
      </c>
      <c r="AF560" s="43">
        <v>5790</v>
      </c>
      <c r="AG560" s="43">
        <v>5811</v>
      </c>
      <c r="AH560" s="43">
        <v>5826</v>
      </c>
      <c r="AI560" s="125">
        <v>5843</v>
      </c>
      <c r="AJ560" s="43">
        <v>5885</v>
      </c>
      <c r="AK560" s="43">
        <v>5870</v>
      </c>
      <c r="AL560" s="43">
        <v>5871</v>
      </c>
      <c r="AM560" s="43">
        <v>5883</v>
      </c>
      <c r="AN560" s="43">
        <v>5895</v>
      </c>
      <c r="AO560" s="43">
        <v>5913</v>
      </c>
      <c r="AP560" s="43">
        <v>5924</v>
      </c>
      <c r="AQ560" s="45">
        <v>5942</v>
      </c>
    </row>
    <row r="561" spans="1:43" ht="17.649999999999999" thickBot="1" x14ac:dyDescent="0.5">
      <c r="A561" s="42" t="s">
        <v>17</v>
      </c>
      <c r="C561" s="60" t="s">
        <v>81</v>
      </c>
      <c r="D561" s="43">
        <v>1130</v>
      </c>
      <c r="E561" s="43">
        <v>1150</v>
      </c>
      <c r="F561" s="43">
        <v>1183</v>
      </c>
      <c r="G561" s="43">
        <v>1300</v>
      </c>
      <c r="H561" s="43">
        <v>1294</v>
      </c>
      <c r="I561" s="43">
        <v>1374</v>
      </c>
      <c r="J561" s="43">
        <v>1390</v>
      </c>
      <c r="K561" s="43">
        <v>1530</v>
      </c>
      <c r="L561" s="43">
        <v>1629</v>
      </c>
      <c r="M561" s="43">
        <v>1784</v>
      </c>
      <c r="N561" s="43">
        <v>1788</v>
      </c>
      <c r="O561" s="43">
        <v>2016</v>
      </c>
      <c r="P561" s="43">
        <v>1289</v>
      </c>
      <c r="Q561" s="44">
        <v>217</v>
      </c>
      <c r="R561" s="44">
        <v>360</v>
      </c>
      <c r="S561" s="44">
        <v>529</v>
      </c>
      <c r="T561" s="44">
        <v>681</v>
      </c>
      <c r="U561" s="44">
        <v>641</v>
      </c>
      <c r="V561" s="44">
        <v>762</v>
      </c>
      <c r="W561" s="44">
        <v>942</v>
      </c>
      <c r="X561" s="43">
        <v>1107</v>
      </c>
      <c r="Y561" s="43">
        <v>1356</v>
      </c>
      <c r="Z561" s="43">
        <v>1204</v>
      </c>
      <c r="AA561" s="43">
        <v>1417</v>
      </c>
      <c r="AB561" s="43">
        <v>1698</v>
      </c>
      <c r="AC561" s="43">
        <v>2394</v>
      </c>
      <c r="AD561" s="43">
        <v>2893</v>
      </c>
      <c r="AE561" s="43">
        <v>3343</v>
      </c>
      <c r="AF561" s="43">
        <v>3961</v>
      </c>
      <c r="AG561" s="43">
        <v>4369</v>
      </c>
      <c r="AH561" s="43">
        <v>4642</v>
      </c>
      <c r="AI561" s="125">
        <v>4901</v>
      </c>
      <c r="AJ561" s="43">
        <v>5069</v>
      </c>
      <c r="AK561" s="43">
        <v>5225</v>
      </c>
      <c r="AL561" s="43">
        <v>5044</v>
      </c>
      <c r="AM561" s="43">
        <v>5140</v>
      </c>
      <c r="AN561" s="43">
        <v>5444</v>
      </c>
      <c r="AO561" s="43">
        <v>5244</v>
      </c>
      <c r="AP561" s="43">
        <v>5361</v>
      </c>
      <c r="AQ561" s="45">
        <v>5536</v>
      </c>
    </row>
    <row r="562" spans="1:43" ht="17.649999999999999" thickBot="1" x14ac:dyDescent="0.5">
      <c r="A562" s="42" t="s">
        <v>17</v>
      </c>
      <c r="C562" s="60" t="s">
        <v>155</v>
      </c>
      <c r="D562" s="44" t="s">
        <v>138</v>
      </c>
      <c r="E562" s="44">
        <v>-13</v>
      </c>
      <c r="F562" s="44">
        <v>-19</v>
      </c>
      <c r="G562" s="44">
        <v>-87</v>
      </c>
      <c r="H562" s="44">
        <v>-209</v>
      </c>
      <c r="I562" s="44">
        <v>-346</v>
      </c>
      <c r="J562" s="44">
        <v>-441</v>
      </c>
      <c r="K562" s="44">
        <v>-546</v>
      </c>
      <c r="L562" s="44">
        <v>-595</v>
      </c>
      <c r="M562" s="44">
        <v>-623</v>
      </c>
      <c r="N562" s="44">
        <v>-623</v>
      </c>
      <c r="O562" s="44">
        <v>-643</v>
      </c>
      <c r="P562" s="44">
        <v>-647</v>
      </c>
      <c r="Q562" s="44">
        <v>-468</v>
      </c>
      <c r="R562" s="44">
        <v>-468</v>
      </c>
      <c r="S562" s="44">
        <v>-468</v>
      </c>
      <c r="T562" s="44">
        <v>-468</v>
      </c>
      <c r="U562" s="44">
        <v>-498</v>
      </c>
      <c r="V562" s="44">
        <v>-516</v>
      </c>
      <c r="W562" s="44">
        <v>-544</v>
      </c>
      <c r="X562" s="44">
        <v>-580</v>
      </c>
      <c r="Y562" s="44">
        <v>-598</v>
      </c>
      <c r="Z562" s="44">
        <v>-692</v>
      </c>
      <c r="AA562" s="44">
        <v>-919</v>
      </c>
      <c r="AB562" s="44">
        <v>-919</v>
      </c>
      <c r="AC562" s="43">
        <v>-1067</v>
      </c>
      <c r="AD562" s="43">
        <v>-1179</v>
      </c>
      <c r="AE562" s="43">
        <v>-1362</v>
      </c>
      <c r="AF562" s="43">
        <v>-1424</v>
      </c>
      <c r="AG562" s="43">
        <v>-1545</v>
      </c>
      <c r="AH562" s="43">
        <v>-1679</v>
      </c>
      <c r="AI562" s="125">
        <v>-1851</v>
      </c>
      <c r="AJ562" s="43">
        <v>-2056</v>
      </c>
      <c r="AK562" s="43">
        <v>-2109</v>
      </c>
      <c r="AL562" s="43">
        <v>-2113</v>
      </c>
      <c r="AM562" s="43">
        <v>-2113</v>
      </c>
      <c r="AN562" s="43">
        <v>-2114</v>
      </c>
      <c r="AO562" s="43">
        <v>-2130</v>
      </c>
      <c r="AP562" s="43">
        <v>-2131</v>
      </c>
      <c r="AQ562" s="45">
        <v>-2131</v>
      </c>
    </row>
    <row r="563" spans="1:43" ht="17.649999999999999" thickBot="1" x14ac:dyDescent="0.5">
      <c r="A563" s="42" t="s">
        <v>17</v>
      </c>
      <c r="C563" s="60" t="s">
        <v>178</v>
      </c>
      <c r="D563" s="44">
        <v>32</v>
      </c>
      <c r="E563" s="44">
        <v>2</v>
      </c>
      <c r="F563" s="44">
        <v>-5</v>
      </c>
      <c r="G563" s="44">
        <v>-21</v>
      </c>
      <c r="H563" s="44">
        <v>-65</v>
      </c>
      <c r="I563" s="44">
        <v>-69</v>
      </c>
      <c r="J563" s="44">
        <v>-31</v>
      </c>
      <c r="K563" s="44">
        <v>-1</v>
      </c>
      <c r="L563" s="44">
        <v>2</v>
      </c>
      <c r="M563" s="44">
        <v>-13</v>
      </c>
      <c r="N563" s="44">
        <v>11</v>
      </c>
      <c r="O563" s="44">
        <v>31</v>
      </c>
      <c r="P563" s="44">
        <v>46</v>
      </c>
      <c r="Q563" s="44">
        <v>111</v>
      </c>
      <c r="R563" s="44">
        <v>-7</v>
      </c>
      <c r="S563" s="44">
        <v>-13</v>
      </c>
      <c r="T563" s="44">
        <v>-12</v>
      </c>
      <c r="U563" s="44">
        <v>-13</v>
      </c>
      <c r="V563" s="44">
        <v>14</v>
      </c>
      <c r="W563" s="44">
        <v>36</v>
      </c>
      <c r="X563" s="44">
        <v>46</v>
      </c>
      <c r="Y563" s="44">
        <v>43</v>
      </c>
      <c r="Z563" s="44">
        <v>28</v>
      </c>
      <c r="AA563" s="44">
        <v>429</v>
      </c>
      <c r="AB563" s="44">
        <v>720</v>
      </c>
      <c r="AC563" s="43">
        <v>1304</v>
      </c>
      <c r="AD563" s="44">
        <v>720</v>
      </c>
      <c r="AE563" s="43">
        <v>1094</v>
      </c>
      <c r="AF563" s="43">
        <v>1005</v>
      </c>
      <c r="AG563" s="44">
        <v>779</v>
      </c>
      <c r="AH563" s="44">
        <v>-712</v>
      </c>
      <c r="AI563" s="125">
        <v>-2190</v>
      </c>
      <c r="AJ563" s="43">
        <v>-3186</v>
      </c>
      <c r="AK563" s="43">
        <v>-2870</v>
      </c>
      <c r="AL563" s="43">
        <v>-2610</v>
      </c>
      <c r="AM563" s="43">
        <v>-2681</v>
      </c>
      <c r="AN563" s="43">
        <v>-3067</v>
      </c>
      <c r="AO563" s="43">
        <v>-2119</v>
      </c>
      <c r="AP563" s="43">
        <v>-2029</v>
      </c>
      <c r="AQ563" s="45">
        <v>-2087</v>
      </c>
    </row>
    <row r="564" spans="1:43" ht="17.649999999999999" thickBot="1" x14ac:dyDescent="0.5">
      <c r="A564" s="42" t="s">
        <v>17</v>
      </c>
      <c r="C564" s="60" t="s">
        <v>157</v>
      </c>
      <c r="D564" s="43">
        <v>5984</v>
      </c>
      <c r="E564" s="43">
        <v>5994</v>
      </c>
      <c r="F564" s="43">
        <v>5850</v>
      </c>
      <c r="G564" s="43">
        <v>5947</v>
      </c>
      <c r="H564" s="43">
        <v>5792</v>
      </c>
      <c r="I564" s="43">
        <v>5754</v>
      </c>
      <c r="J564" s="43">
        <v>5727</v>
      </c>
      <c r="K564" s="43">
        <v>5809</v>
      </c>
      <c r="L564" s="43">
        <v>5875</v>
      </c>
      <c r="M564" s="43">
        <v>5996</v>
      </c>
      <c r="N564" s="43">
        <v>5979</v>
      </c>
      <c r="O564" s="43">
        <v>6041</v>
      </c>
      <c r="P564" s="43">
        <v>5270</v>
      </c>
      <c r="Q564" s="43">
        <v>4447</v>
      </c>
      <c r="R564" s="43">
        <v>4458</v>
      </c>
      <c r="S564" s="43">
        <v>4603</v>
      </c>
      <c r="T564" s="43">
        <v>4689</v>
      </c>
      <c r="U564" s="43">
        <v>4630</v>
      </c>
      <c r="V564" s="43">
        <v>4770</v>
      </c>
      <c r="W564" s="43">
        <v>4962</v>
      </c>
      <c r="X564" s="43">
        <v>5139</v>
      </c>
      <c r="Y564" s="43">
        <v>5382</v>
      </c>
      <c r="Z564" s="43">
        <v>5132</v>
      </c>
      <c r="AA564" s="43">
        <v>6358</v>
      </c>
      <c r="AB564" s="43">
        <v>7141</v>
      </c>
      <c r="AC564" s="43">
        <v>8351</v>
      </c>
      <c r="AD564" s="43">
        <v>8186</v>
      </c>
      <c r="AE564" s="43">
        <v>8846</v>
      </c>
      <c r="AF564" s="43">
        <v>9332</v>
      </c>
      <c r="AG564" s="43">
        <v>9414</v>
      </c>
      <c r="AH564" s="43">
        <v>8077</v>
      </c>
      <c r="AI564" s="125">
        <v>6703</v>
      </c>
      <c r="AJ564" s="43">
        <v>5712</v>
      </c>
      <c r="AK564" s="43">
        <v>6116</v>
      </c>
      <c r="AL564" s="43">
        <v>6192</v>
      </c>
      <c r="AM564" s="43">
        <v>6229</v>
      </c>
      <c r="AN564" s="43">
        <v>6158</v>
      </c>
      <c r="AO564" s="43">
        <v>6908</v>
      </c>
      <c r="AP564" s="43">
        <v>7125</v>
      </c>
      <c r="AQ564" s="45">
        <v>7260</v>
      </c>
    </row>
    <row r="565" spans="1:43" ht="17.649999999999999" thickBot="1" x14ac:dyDescent="0.5">
      <c r="A565" s="42" t="s">
        <v>17</v>
      </c>
      <c r="C565" s="60" t="s">
        <v>158</v>
      </c>
      <c r="D565" s="43">
        <v>1057</v>
      </c>
      <c r="E565" s="44">
        <v>794</v>
      </c>
      <c r="F565" s="44">
        <v>781</v>
      </c>
      <c r="G565" s="43">
        <v>1164</v>
      </c>
      <c r="H565" s="43">
        <v>1157</v>
      </c>
      <c r="I565" s="43">
        <v>1178</v>
      </c>
      <c r="J565" s="43">
        <v>1192</v>
      </c>
      <c r="K565" s="43">
        <v>1204</v>
      </c>
      <c r="L565" s="43">
        <v>1233</v>
      </c>
      <c r="M565" s="43">
        <v>1246</v>
      </c>
      <c r="N565" s="43">
        <v>1255</v>
      </c>
      <c r="O565" s="43">
        <v>1222</v>
      </c>
      <c r="P565" s="44">
        <v>443</v>
      </c>
      <c r="Q565" s="44">
        <v>364</v>
      </c>
      <c r="R565" s="44">
        <v>365</v>
      </c>
      <c r="S565" s="44">
        <v>370</v>
      </c>
      <c r="T565" s="44">
        <v>343</v>
      </c>
      <c r="U565" s="44">
        <v>342</v>
      </c>
      <c r="V565" s="44">
        <v>339</v>
      </c>
      <c r="W565" s="44">
        <v>334</v>
      </c>
      <c r="X565" s="44">
        <v>326</v>
      </c>
      <c r="Y565" s="44">
        <v>327</v>
      </c>
      <c r="Z565" s="44">
        <v>328</v>
      </c>
      <c r="AA565" s="44">
        <v>335</v>
      </c>
      <c r="AB565" s="44">
        <v>41</v>
      </c>
      <c r="AC565" s="44">
        <v>41</v>
      </c>
      <c r="AD565" s="44">
        <v>40</v>
      </c>
      <c r="AE565" s="44">
        <v>42</v>
      </c>
      <c r="AF565" s="44">
        <v>42</v>
      </c>
      <c r="AG565" s="44">
        <v>43</v>
      </c>
      <c r="AH565" s="44">
        <v>41</v>
      </c>
      <c r="AI565" s="126">
        <v>43</v>
      </c>
      <c r="AJ565" s="44">
        <v>87</v>
      </c>
      <c r="AK565" s="44">
        <v>453</v>
      </c>
      <c r="AL565" s="44">
        <v>456</v>
      </c>
      <c r="AM565" s="44">
        <v>448</v>
      </c>
      <c r="AN565" s="44">
        <v>426</v>
      </c>
      <c r="AO565" s="44">
        <v>552</v>
      </c>
      <c r="AP565" s="44">
        <v>712</v>
      </c>
      <c r="AQ565" s="83">
        <v>721</v>
      </c>
    </row>
    <row r="566" spans="1:43" ht="18" thickBot="1" x14ac:dyDescent="0.5">
      <c r="A566" s="42" t="s">
        <v>17</v>
      </c>
      <c r="C566" s="66" t="s">
        <v>82</v>
      </c>
      <c r="D566" s="67">
        <v>7041</v>
      </c>
      <c r="E566" s="67">
        <v>6788</v>
      </c>
      <c r="F566" s="67">
        <v>6631</v>
      </c>
      <c r="G566" s="67">
        <v>7111</v>
      </c>
      <c r="H566" s="67">
        <v>6949</v>
      </c>
      <c r="I566" s="67">
        <v>6932</v>
      </c>
      <c r="J566" s="67">
        <v>6919</v>
      </c>
      <c r="K566" s="67">
        <v>7013</v>
      </c>
      <c r="L566" s="67">
        <v>7108</v>
      </c>
      <c r="M566" s="67">
        <v>7242</v>
      </c>
      <c r="N566" s="67">
        <v>7234</v>
      </c>
      <c r="O566" s="67">
        <v>7263</v>
      </c>
      <c r="P566" s="67">
        <v>5713</v>
      </c>
      <c r="Q566" s="67">
        <v>4811</v>
      </c>
      <c r="R566" s="67">
        <v>4823</v>
      </c>
      <c r="S566" s="67">
        <v>4973</v>
      </c>
      <c r="T566" s="67">
        <v>5032</v>
      </c>
      <c r="U566" s="67">
        <v>4972</v>
      </c>
      <c r="V566" s="67">
        <v>5109</v>
      </c>
      <c r="W566" s="67">
        <v>5296</v>
      </c>
      <c r="X566" s="67">
        <v>5465</v>
      </c>
      <c r="Y566" s="67">
        <v>5709</v>
      </c>
      <c r="Z566" s="67">
        <v>5460</v>
      </c>
      <c r="AA566" s="67">
        <v>6693</v>
      </c>
      <c r="AB566" s="67">
        <v>7182</v>
      </c>
      <c r="AC566" s="67">
        <v>8392</v>
      </c>
      <c r="AD566" s="67">
        <v>8226</v>
      </c>
      <c r="AE566" s="67">
        <v>8888</v>
      </c>
      <c r="AF566" s="67">
        <v>9374</v>
      </c>
      <c r="AG566" s="67">
        <v>9457</v>
      </c>
      <c r="AH566" s="67">
        <v>8118</v>
      </c>
      <c r="AI566" s="128">
        <v>6746</v>
      </c>
      <c r="AJ566" s="67">
        <v>5799</v>
      </c>
      <c r="AK566" s="67">
        <v>6569</v>
      </c>
      <c r="AL566" s="67">
        <v>6648</v>
      </c>
      <c r="AM566" s="67">
        <v>6677</v>
      </c>
      <c r="AN566" s="67">
        <v>6584</v>
      </c>
      <c r="AO566" s="67">
        <v>7460</v>
      </c>
      <c r="AP566" s="67">
        <v>7837</v>
      </c>
      <c r="AQ566" s="68">
        <v>7981</v>
      </c>
    </row>
    <row r="567" spans="1:43" ht="18" thickTop="1" thickBot="1" x14ac:dyDescent="0.5">
      <c r="A567" s="42" t="s">
        <v>17</v>
      </c>
      <c r="C567" s="60" t="s">
        <v>159</v>
      </c>
      <c r="D567" s="64">
        <v>14775</v>
      </c>
      <c r="E567" s="64">
        <v>13845</v>
      </c>
      <c r="F567" s="64">
        <v>13721</v>
      </c>
      <c r="G567" s="64">
        <v>14397</v>
      </c>
      <c r="H567" s="64">
        <v>14036</v>
      </c>
      <c r="I567" s="64">
        <v>13931</v>
      </c>
      <c r="J567" s="64">
        <v>13943</v>
      </c>
      <c r="K567" s="64">
        <v>14438</v>
      </c>
      <c r="L567" s="64">
        <v>14386</v>
      </c>
      <c r="M567" s="64">
        <v>14521</v>
      </c>
      <c r="N567" s="64">
        <v>14178</v>
      </c>
      <c r="O567" s="64">
        <v>14202</v>
      </c>
      <c r="P567" s="64">
        <v>10501</v>
      </c>
      <c r="Q567" s="64">
        <v>9151</v>
      </c>
      <c r="R567" s="64">
        <v>9018</v>
      </c>
      <c r="S567" s="64">
        <v>9254</v>
      </c>
      <c r="T567" s="64">
        <v>9371</v>
      </c>
      <c r="U567" s="64">
        <v>9301</v>
      </c>
      <c r="V567" s="64">
        <v>9647</v>
      </c>
      <c r="W567" s="64">
        <v>10189</v>
      </c>
      <c r="X567" s="64">
        <v>10419</v>
      </c>
      <c r="Y567" s="64">
        <v>10677</v>
      </c>
      <c r="Z567" s="64">
        <v>10204</v>
      </c>
      <c r="AA567" s="64">
        <v>48001</v>
      </c>
      <c r="AB567" s="64">
        <v>49885</v>
      </c>
      <c r="AC567" s="64">
        <v>50455</v>
      </c>
      <c r="AD567" s="64">
        <v>51489</v>
      </c>
      <c r="AE567" s="64">
        <v>54520</v>
      </c>
      <c r="AF567" s="64">
        <v>58506</v>
      </c>
      <c r="AG567" s="64">
        <v>60690</v>
      </c>
      <c r="AH567" s="64">
        <v>60857</v>
      </c>
      <c r="AI567" s="129">
        <v>61230</v>
      </c>
      <c r="AJ567" s="64">
        <v>62164</v>
      </c>
      <c r="AK567" s="64">
        <v>65143</v>
      </c>
      <c r="AL567" s="64">
        <v>69654</v>
      </c>
      <c r="AM567" s="64">
        <v>73021</v>
      </c>
      <c r="AN567" s="64">
        <v>74002</v>
      </c>
      <c r="AO567" s="64">
        <v>80614</v>
      </c>
      <c r="AP567" s="64">
        <v>84496</v>
      </c>
      <c r="AQ567" s="65">
        <v>88824</v>
      </c>
    </row>
    <row r="568" spans="1:43" ht="17.649999999999999" thickBot="1" x14ac:dyDescent="0.5">
      <c r="A568" s="42" t="s">
        <v>17</v>
      </c>
      <c r="C568" s="60" t="s">
        <v>162</v>
      </c>
      <c r="D568" s="44">
        <v>277.91000000000003</v>
      </c>
      <c r="E568" s="44">
        <v>279.44</v>
      </c>
      <c r="F568" s="44">
        <v>280.45</v>
      </c>
      <c r="G568" s="44">
        <v>279.57</v>
      </c>
      <c r="H568" s="44">
        <v>277.52</v>
      </c>
      <c r="I568" s="44">
        <v>275.77999999999997</v>
      </c>
      <c r="J568" s="44">
        <v>274.04000000000002</v>
      </c>
      <c r="K568" s="44">
        <v>272.63</v>
      </c>
      <c r="L568" s="44">
        <v>271.95</v>
      </c>
      <c r="M568" s="44">
        <v>272.20999999999998</v>
      </c>
      <c r="N568" s="44">
        <v>272.29000000000002</v>
      </c>
      <c r="O568" s="44">
        <v>272.83</v>
      </c>
      <c r="P568" s="44">
        <v>273.14999999999998</v>
      </c>
      <c r="Q568" s="44">
        <v>274.43</v>
      </c>
      <c r="R568" s="44">
        <v>274.58999999999997</v>
      </c>
      <c r="S568" s="44">
        <v>274.89999999999998</v>
      </c>
      <c r="T568" s="44">
        <v>275.22000000000003</v>
      </c>
      <c r="U568" s="44">
        <v>275.33</v>
      </c>
      <c r="V568" s="44">
        <v>274.86</v>
      </c>
      <c r="W568" s="44">
        <v>274.42</v>
      </c>
      <c r="X568" s="44">
        <v>275.08</v>
      </c>
      <c r="Y568" s="44">
        <v>275.61</v>
      </c>
      <c r="Z568" s="44">
        <v>272.01</v>
      </c>
      <c r="AA568" s="44">
        <v>291.85000000000002</v>
      </c>
      <c r="AB568" s="44">
        <v>293.67</v>
      </c>
      <c r="AC568" s="44">
        <v>291.17</v>
      </c>
      <c r="AD568" s="44">
        <v>289.05</v>
      </c>
      <c r="AE568" s="44">
        <v>285.31</v>
      </c>
      <c r="AF568" s="44">
        <v>284.52999999999997</v>
      </c>
      <c r="AG568" s="44">
        <v>283.57</v>
      </c>
      <c r="AH568" s="44">
        <v>280.7</v>
      </c>
      <c r="AI568" s="126">
        <v>276.32</v>
      </c>
      <c r="AJ568" s="44">
        <v>272.13</v>
      </c>
      <c r="AK568" s="44">
        <v>272.20999999999998</v>
      </c>
      <c r="AL568" s="44">
        <v>272.19</v>
      </c>
      <c r="AM568" s="44">
        <v>272.17</v>
      </c>
      <c r="AN568" s="44">
        <v>272.16000000000003</v>
      </c>
      <c r="AO568" s="44">
        <v>273.20999999999998</v>
      </c>
      <c r="AP568" s="44">
        <v>273.24</v>
      </c>
      <c r="AQ568" s="83">
        <v>273.45999999999998</v>
      </c>
    </row>
    <row r="569" spans="1:43" ht="17.649999999999999" thickBot="1" x14ac:dyDescent="0.5">
      <c r="A569" s="42" t="s">
        <v>17</v>
      </c>
      <c r="C569" s="60" t="s">
        <v>163</v>
      </c>
      <c r="D569" s="97">
        <v>277.88</v>
      </c>
      <c r="E569" s="97">
        <v>279.44</v>
      </c>
      <c r="F569" s="97">
        <v>279.95999999999998</v>
      </c>
      <c r="G569" s="97">
        <v>279.57</v>
      </c>
      <c r="H569" s="97">
        <v>277.52</v>
      </c>
      <c r="I569" s="97">
        <v>275.77999999999997</v>
      </c>
      <c r="J569" s="97">
        <v>274.33999999999997</v>
      </c>
      <c r="K569" s="97">
        <v>272.7</v>
      </c>
      <c r="L569" s="97">
        <v>271.89999999999998</v>
      </c>
      <c r="M569" s="97">
        <v>272.20999999999998</v>
      </c>
      <c r="N569" s="97">
        <v>272.25</v>
      </c>
      <c r="O569" s="97">
        <v>272.83</v>
      </c>
      <c r="P569" s="97">
        <v>273.14999999999998</v>
      </c>
      <c r="Q569" s="97">
        <v>274.43</v>
      </c>
      <c r="R569" s="97">
        <v>274.58</v>
      </c>
      <c r="S569" s="97">
        <v>274.70999999999998</v>
      </c>
      <c r="T569" s="97">
        <v>275.22000000000003</v>
      </c>
      <c r="U569" s="97">
        <v>275.37</v>
      </c>
      <c r="V569" s="97">
        <v>274.91000000000003</v>
      </c>
      <c r="W569" s="97">
        <v>274.42</v>
      </c>
      <c r="X569" s="97">
        <v>275.08</v>
      </c>
      <c r="Y569" s="97">
        <v>275.56</v>
      </c>
      <c r="Z569" s="97">
        <v>272.42</v>
      </c>
      <c r="AA569" s="97">
        <v>291.73</v>
      </c>
      <c r="AB569" s="97">
        <v>293.64999999999998</v>
      </c>
      <c r="AC569" s="97">
        <v>291.45</v>
      </c>
      <c r="AD569" s="97">
        <v>289.33</v>
      </c>
      <c r="AE569" s="97">
        <v>285.69</v>
      </c>
      <c r="AF569" s="97">
        <v>284.74</v>
      </c>
      <c r="AG569" s="97">
        <v>283.77999999999997</v>
      </c>
      <c r="AH569" s="97">
        <v>281.12</v>
      </c>
      <c r="AI569" s="130">
        <v>276.95</v>
      </c>
      <c r="AJ569" s="97">
        <v>272.63</v>
      </c>
      <c r="AK569" s="97">
        <v>272.31</v>
      </c>
      <c r="AL569" s="97">
        <v>272.19</v>
      </c>
      <c r="AM569" s="97">
        <v>272.18</v>
      </c>
      <c r="AN569" s="97">
        <v>272.16000000000003</v>
      </c>
      <c r="AO569" s="97">
        <v>273.25</v>
      </c>
      <c r="AP569" s="97">
        <v>273.24</v>
      </c>
      <c r="AQ569" s="98">
        <v>273</v>
      </c>
    </row>
    <row r="570" spans="1:43" ht="17.649999999999999" thickBot="1" x14ac:dyDescent="0.5">
      <c r="A570" s="42" t="s">
        <v>17</v>
      </c>
      <c r="C570" s="60" t="s">
        <v>80</v>
      </c>
      <c r="D570" s="43">
        <v>3242</v>
      </c>
      <c r="E570" s="43">
        <v>2803</v>
      </c>
      <c r="F570" s="43">
        <v>2906</v>
      </c>
      <c r="G570" s="43">
        <v>2829</v>
      </c>
      <c r="H570" s="43">
        <v>2811</v>
      </c>
      <c r="I570" s="43">
        <v>2793</v>
      </c>
      <c r="J570" s="43">
        <v>2742</v>
      </c>
      <c r="K570" s="43">
        <v>2785</v>
      </c>
      <c r="L570" s="43">
        <v>2754</v>
      </c>
      <c r="M570" s="44">
        <v>987</v>
      </c>
      <c r="N570" s="43">
        <v>2722</v>
      </c>
      <c r="O570" s="43">
        <v>2438</v>
      </c>
      <c r="P570" s="44">
        <v>890</v>
      </c>
      <c r="Q570" s="44">
        <v>759</v>
      </c>
      <c r="R570" s="44">
        <v>748</v>
      </c>
      <c r="S570" s="44">
        <v>734</v>
      </c>
      <c r="T570" s="44">
        <v>836</v>
      </c>
      <c r="U570" s="44">
        <v>836</v>
      </c>
      <c r="V570" s="43">
        <v>1256</v>
      </c>
      <c r="W570" s="43">
        <v>1266</v>
      </c>
      <c r="X570" s="43">
        <v>1260</v>
      </c>
      <c r="Y570" s="43">
        <v>1280</v>
      </c>
      <c r="Z570" s="43">
        <v>1278</v>
      </c>
      <c r="AA570" s="43">
        <v>2860</v>
      </c>
      <c r="AB570" s="43">
        <v>3094</v>
      </c>
      <c r="AC570" s="43">
        <v>3076</v>
      </c>
      <c r="AD570" s="43">
        <v>3061</v>
      </c>
      <c r="AE570" s="43">
        <v>3064</v>
      </c>
      <c r="AF570" s="43">
        <v>3506</v>
      </c>
      <c r="AG570" s="43">
        <v>3510</v>
      </c>
      <c r="AH570" s="43">
        <v>3505</v>
      </c>
      <c r="AI570" s="125">
        <v>3523</v>
      </c>
      <c r="AJ570" s="43">
        <v>3128</v>
      </c>
      <c r="AK570" s="43">
        <v>3656</v>
      </c>
      <c r="AL570" s="43">
        <v>4106</v>
      </c>
      <c r="AM570" s="43">
        <v>4107</v>
      </c>
      <c r="AN570" s="43">
        <v>4107</v>
      </c>
      <c r="AO570" s="43">
        <v>4281</v>
      </c>
      <c r="AP570" s="43">
        <v>4293</v>
      </c>
      <c r="AQ570" s="45">
        <v>4589</v>
      </c>
    </row>
    <row r="571" spans="1:43" ht="17.649999999999999" thickBot="1" x14ac:dyDescent="0.5">
      <c r="A571" s="42" t="s">
        <v>17</v>
      </c>
      <c r="C571" s="94" t="s">
        <v>160</v>
      </c>
      <c r="D571" s="99">
        <v>-2432</v>
      </c>
      <c r="E571" s="99">
        <v>-2239</v>
      </c>
      <c r="F571" s="99">
        <v>-2461</v>
      </c>
      <c r="G571" s="99">
        <v>-1852</v>
      </c>
      <c r="H571" s="99">
        <v>-2041</v>
      </c>
      <c r="I571" s="99">
        <v>-2121</v>
      </c>
      <c r="J571" s="99">
        <v>-2014</v>
      </c>
      <c r="K571" s="99">
        <v>-2171</v>
      </c>
      <c r="L571" s="99">
        <v>-2105</v>
      </c>
      <c r="M571" s="108">
        <v>-269</v>
      </c>
      <c r="N571" s="99">
        <v>-1818</v>
      </c>
      <c r="O571" s="99">
        <v>-1534</v>
      </c>
      <c r="P571" s="108">
        <v>-226</v>
      </c>
      <c r="Q571" s="108">
        <v>-124</v>
      </c>
      <c r="R571" s="108">
        <v>-208</v>
      </c>
      <c r="S571" s="108">
        <v>93</v>
      </c>
      <c r="T571" s="108">
        <v>155</v>
      </c>
      <c r="U571" s="108">
        <v>9</v>
      </c>
      <c r="V571" s="108">
        <v>-433</v>
      </c>
      <c r="W571" s="108">
        <v>-164</v>
      </c>
      <c r="X571" s="108">
        <v>-212</v>
      </c>
      <c r="Y571" s="108">
        <v>-288</v>
      </c>
      <c r="Z571" s="108">
        <v>-694</v>
      </c>
      <c r="AA571" s="108">
        <v>-834</v>
      </c>
      <c r="AB571" s="108">
        <v>-612</v>
      </c>
      <c r="AC571" s="108">
        <v>-627</v>
      </c>
      <c r="AD571" s="108">
        <v>-318</v>
      </c>
      <c r="AE571" s="108">
        <v>-78</v>
      </c>
      <c r="AF571" s="108">
        <v>948</v>
      </c>
      <c r="AG571" s="108">
        <v>370</v>
      </c>
      <c r="AH571" s="99">
        <v>-1233</v>
      </c>
      <c r="AI571" s="131">
        <v>-1683</v>
      </c>
      <c r="AJ571" s="99">
        <v>-1077</v>
      </c>
      <c r="AK571" s="99">
        <v>-1612</v>
      </c>
      <c r="AL571" s="99">
        <v>-1628</v>
      </c>
      <c r="AM571" s="99">
        <v>-1399</v>
      </c>
      <c r="AN571" s="99">
        <v>-1294</v>
      </c>
      <c r="AO571" s="99">
        <v>-1776</v>
      </c>
      <c r="AP571" s="99">
        <v>-1003</v>
      </c>
      <c r="AQ571" s="117">
        <v>-35</v>
      </c>
    </row>
    <row r="572" spans="1:43" ht="17.649999999999999" thickBot="1" x14ac:dyDescent="0.5">
      <c r="A572" s="42" t="s">
        <v>17</v>
      </c>
      <c r="C572" s="60" t="s">
        <v>83</v>
      </c>
      <c r="D572" s="97">
        <v>-8.56</v>
      </c>
      <c r="E572" s="97">
        <v>-7.83</v>
      </c>
      <c r="F572" s="97">
        <v>-8.5500000000000007</v>
      </c>
      <c r="G572" s="97">
        <v>-6.45</v>
      </c>
      <c r="H572" s="97">
        <v>-7.16</v>
      </c>
      <c r="I572" s="97">
        <v>-7.49</v>
      </c>
      <c r="J572" s="97">
        <v>-7.17</v>
      </c>
      <c r="K572" s="97" t="s">
        <v>138</v>
      </c>
      <c r="L572" s="97">
        <v>-7.54</v>
      </c>
      <c r="M572" s="97">
        <v>-0.97</v>
      </c>
      <c r="N572" s="97">
        <v>-6.52</v>
      </c>
      <c r="O572" s="97">
        <v>-5.54</v>
      </c>
      <c r="P572" s="97">
        <v>-0.82</v>
      </c>
      <c r="Q572" s="97">
        <v>-0.44</v>
      </c>
      <c r="R572" s="97">
        <v>-0.74</v>
      </c>
      <c r="S572" s="97">
        <v>0.33</v>
      </c>
      <c r="T572" s="97">
        <v>0.56000000000000005</v>
      </c>
      <c r="U572" s="97">
        <v>0.03</v>
      </c>
      <c r="V572" s="97">
        <v>-1.56</v>
      </c>
      <c r="W572" s="97">
        <v>-0.59</v>
      </c>
      <c r="X572" s="97">
        <v>-0.77</v>
      </c>
      <c r="Y572" s="97">
        <v>-1.04</v>
      </c>
      <c r="Z572" s="97">
        <v>-2.54</v>
      </c>
      <c r="AA572" s="97">
        <v>-2.99</v>
      </c>
      <c r="AB572" s="97">
        <v>-2.09</v>
      </c>
      <c r="AC572" s="97">
        <v>-2.14</v>
      </c>
      <c r="AD572" s="97">
        <v>-1.0900000000000001</v>
      </c>
      <c r="AE572" s="97">
        <v>-0.27</v>
      </c>
      <c r="AF572" s="97">
        <v>3.33</v>
      </c>
      <c r="AG572" s="97">
        <v>1.3</v>
      </c>
      <c r="AH572" s="97">
        <v>-4.3600000000000003</v>
      </c>
      <c r="AI572" s="130">
        <v>-6.03</v>
      </c>
      <c r="AJ572" s="97">
        <v>-3.92</v>
      </c>
      <c r="AK572" s="97">
        <v>-5.95</v>
      </c>
      <c r="AL572" s="97">
        <v>-6.01</v>
      </c>
      <c r="AM572" s="97">
        <v>-5.16</v>
      </c>
      <c r="AN572" s="97">
        <v>-4.7699999999999996</v>
      </c>
      <c r="AO572" s="97">
        <v>-6.53</v>
      </c>
      <c r="AP572" s="97">
        <v>-3.69</v>
      </c>
      <c r="AQ572" s="98">
        <v>-0.13</v>
      </c>
    </row>
    <row r="573" spans="1:43" ht="17.649999999999999" thickBot="1" x14ac:dyDescent="0.5">
      <c r="A573" s="42" t="s">
        <v>17</v>
      </c>
      <c r="C573" s="60" t="s">
        <v>84</v>
      </c>
      <c r="D573" s="44">
        <v>21.53</v>
      </c>
      <c r="E573" s="44">
        <v>21.45</v>
      </c>
      <c r="F573" s="44">
        <v>20.9</v>
      </c>
      <c r="G573" s="44">
        <v>21.27</v>
      </c>
      <c r="H573" s="44">
        <v>20.87</v>
      </c>
      <c r="I573" s="44">
        <v>20.86</v>
      </c>
      <c r="J573" s="44">
        <v>20.88</v>
      </c>
      <c r="K573" s="44">
        <v>21.3</v>
      </c>
      <c r="L573" s="44">
        <v>21.61</v>
      </c>
      <c r="M573" s="44">
        <v>22.03</v>
      </c>
      <c r="N573" s="44">
        <v>21.96</v>
      </c>
      <c r="O573" s="44">
        <v>22.14</v>
      </c>
      <c r="P573" s="44">
        <v>19.29</v>
      </c>
      <c r="Q573" s="44">
        <v>16.2</v>
      </c>
      <c r="R573" s="44">
        <v>16.239999999999998</v>
      </c>
      <c r="S573" s="44">
        <v>16.760000000000002</v>
      </c>
      <c r="T573" s="44">
        <v>17.04</v>
      </c>
      <c r="U573" s="44">
        <v>16.809999999999999</v>
      </c>
      <c r="V573" s="44">
        <v>17.350000000000001</v>
      </c>
      <c r="W573" s="44">
        <v>18.079999999999998</v>
      </c>
      <c r="X573" s="44">
        <v>18.68</v>
      </c>
      <c r="Y573" s="44">
        <v>19.53</v>
      </c>
      <c r="Z573" s="44">
        <v>18.84</v>
      </c>
      <c r="AA573" s="44">
        <v>21.79</v>
      </c>
      <c r="AB573" s="44">
        <v>24.32</v>
      </c>
      <c r="AC573" s="44">
        <v>28.65</v>
      </c>
      <c r="AD573" s="44">
        <v>28.29</v>
      </c>
      <c r="AE573" s="44">
        <v>30.96</v>
      </c>
      <c r="AF573" s="44">
        <v>32.770000000000003</v>
      </c>
      <c r="AG573" s="44">
        <v>33.17</v>
      </c>
      <c r="AH573" s="44">
        <v>28.73</v>
      </c>
      <c r="AI573" s="126">
        <v>24.2</v>
      </c>
      <c r="AJ573" s="44">
        <v>20.95</v>
      </c>
      <c r="AK573" s="44">
        <v>22.46</v>
      </c>
      <c r="AL573" s="44">
        <v>22.75</v>
      </c>
      <c r="AM573" s="44">
        <v>22.89</v>
      </c>
      <c r="AN573" s="44">
        <v>22.63</v>
      </c>
      <c r="AO573" s="44">
        <v>25.28</v>
      </c>
      <c r="AP573" s="44">
        <v>26.08</v>
      </c>
      <c r="AQ573" s="83">
        <v>26.59</v>
      </c>
    </row>
    <row r="574" spans="1:43" ht="17.649999999999999" thickBot="1" x14ac:dyDescent="0.5">
      <c r="A574" s="42" t="s">
        <v>17</v>
      </c>
      <c r="C574" s="60" t="s">
        <v>164</v>
      </c>
      <c r="D574" s="43">
        <v>-1451</v>
      </c>
      <c r="E574" s="44">
        <v>-800</v>
      </c>
      <c r="F574" s="44">
        <v>-969</v>
      </c>
      <c r="G574" s="44">
        <v>-825</v>
      </c>
      <c r="H574" s="44">
        <v>-907</v>
      </c>
      <c r="I574" s="44">
        <v>-919</v>
      </c>
      <c r="J574" s="44">
        <v>-912</v>
      </c>
      <c r="K574" s="44">
        <v>-992</v>
      </c>
      <c r="L574" s="43">
        <v>-1169</v>
      </c>
      <c r="M574" s="43">
        <v>2461</v>
      </c>
      <c r="N574" s="43">
        <v>-1076</v>
      </c>
      <c r="O574" s="44">
        <v>-780</v>
      </c>
      <c r="P574" s="43">
        <v>1370</v>
      </c>
      <c r="Q574" s="44">
        <v>685</v>
      </c>
      <c r="R574" s="44">
        <v>713</v>
      </c>
      <c r="S574" s="44">
        <v>877</v>
      </c>
      <c r="T574" s="43">
        <v>1050</v>
      </c>
      <c r="U574" s="44">
        <v>986</v>
      </c>
      <c r="V574" s="43">
        <v>1144</v>
      </c>
      <c r="W574" s="43">
        <v>1360</v>
      </c>
      <c r="X574" s="43">
        <v>1562</v>
      </c>
      <c r="Y574" s="43">
        <v>2251</v>
      </c>
      <c r="Z574" s="43">
        <v>1606</v>
      </c>
      <c r="AA574" s="44">
        <v>880</v>
      </c>
      <c r="AB574" s="43">
        <v>1736</v>
      </c>
      <c r="AC574" s="43">
        <v>2912</v>
      </c>
      <c r="AD574" s="43">
        <v>2762</v>
      </c>
      <c r="AE574" s="43">
        <v>3425</v>
      </c>
      <c r="AF574" s="43">
        <v>3908</v>
      </c>
      <c r="AG574" s="43">
        <v>3952</v>
      </c>
      <c r="AH574" s="43">
        <v>2599</v>
      </c>
      <c r="AI574" s="125">
        <v>1242</v>
      </c>
      <c r="AJ574" s="44">
        <v>73</v>
      </c>
      <c r="AK574" s="44">
        <v>480</v>
      </c>
      <c r="AL574" s="44">
        <v>300</v>
      </c>
      <c r="AM574" s="44">
        <v>327</v>
      </c>
      <c r="AN574" s="44">
        <v>268</v>
      </c>
      <c r="AO574" s="43">
        <v>1040</v>
      </c>
      <c r="AP574" s="44">
        <v>782</v>
      </c>
      <c r="AQ574" s="83">
        <v>903</v>
      </c>
    </row>
    <row r="575" spans="1:43" ht="17.649999999999999" thickBot="1" x14ac:dyDescent="0.5">
      <c r="A575" s="42" t="s">
        <v>17</v>
      </c>
      <c r="C575" s="60" t="s">
        <v>165</v>
      </c>
      <c r="D575" s="97">
        <v>-5.22</v>
      </c>
      <c r="E575" s="97">
        <v>-2.86</v>
      </c>
      <c r="F575" s="97">
        <v>-3.46</v>
      </c>
      <c r="G575" s="97">
        <v>-2.95</v>
      </c>
      <c r="H575" s="97">
        <v>-3.27</v>
      </c>
      <c r="I575" s="97">
        <v>-3.33</v>
      </c>
      <c r="J575" s="97">
        <v>-3.32</v>
      </c>
      <c r="K575" s="97">
        <v>-3.64</v>
      </c>
      <c r="L575" s="97">
        <v>-4.3</v>
      </c>
      <c r="M575" s="97">
        <v>9.0399999999999991</v>
      </c>
      <c r="N575" s="97">
        <v>-3.95</v>
      </c>
      <c r="O575" s="97">
        <v>-2.86</v>
      </c>
      <c r="P575" s="97">
        <v>5.0199999999999996</v>
      </c>
      <c r="Q575" s="97">
        <v>2.5</v>
      </c>
      <c r="R575" s="97">
        <v>2.6</v>
      </c>
      <c r="S575" s="97">
        <v>3.19</v>
      </c>
      <c r="T575" s="97">
        <v>3.82</v>
      </c>
      <c r="U575" s="97">
        <v>3.58</v>
      </c>
      <c r="V575" s="97">
        <v>4.16</v>
      </c>
      <c r="W575" s="97">
        <v>4.96</v>
      </c>
      <c r="X575" s="97">
        <v>5.68</v>
      </c>
      <c r="Y575" s="97">
        <v>8.17</v>
      </c>
      <c r="Z575" s="97">
        <v>5.9</v>
      </c>
      <c r="AA575" s="97">
        <v>3.02</v>
      </c>
      <c r="AB575" s="97">
        <v>5.91</v>
      </c>
      <c r="AC575" s="97">
        <v>9.99</v>
      </c>
      <c r="AD575" s="97">
        <v>9.5500000000000007</v>
      </c>
      <c r="AE575" s="97">
        <v>11.99</v>
      </c>
      <c r="AF575" s="97">
        <v>13.72</v>
      </c>
      <c r="AG575" s="97">
        <v>13.93</v>
      </c>
      <c r="AH575" s="97">
        <v>9.25</v>
      </c>
      <c r="AI575" s="130">
        <v>4.4800000000000004</v>
      </c>
      <c r="AJ575" s="97">
        <v>0.27</v>
      </c>
      <c r="AK575" s="97">
        <v>1.76</v>
      </c>
      <c r="AL575" s="97">
        <v>1.1000000000000001</v>
      </c>
      <c r="AM575" s="97">
        <v>1.2</v>
      </c>
      <c r="AN575" s="97">
        <v>0.98</v>
      </c>
      <c r="AO575" s="97">
        <v>3.81</v>
      </c>
      <c r="AP575" s="97">
        <v>2.86</v>
      </c>
      <c r="AQ575" s="98">
        <v>3.31</v>
      </c>
    </row>
    <row r="576" spans="1:43" ht="18" thickBot="1" x14ac:dyDescent="0.5">
      <c r="A576" s="42" t="s">
        <v>17</v>
      </c>
      <c r="C576" s="66" t="s">
        <v>93</v>
      </c>
      <c r="D576" s="88">
        <f>SUM(D536,D533,D539,D540,D541)-SUM(D546,D551,D552,D553,D557)</f>
        <v>2844</v>
      </c>
      <c r="E576" s="88">
        <f t="shared" ref="E576:AQ576" si="6">SUM(E536,E533,E539,E540,E541)-SUM(E546,E551,E552,E553,E557)</f>
        <v>3322</v>
      </c>
      <c r="F576" s="88">
        <f t="shared" si="6"/>
        <v>2031</v>
      </c>
      <c r="G576" s="88">
        <f t="shared" si="6"/>
        <v>2611</v>
      </c>
      <c r="H576" s="88">
        <f t="shared" si="6"/>
        <v>2308</v>
      </c>
      <c r="I576" s="88">
        <f t="shared" si="6"/>
        <v>3465</v>
      </c>
      <c r="J576" s="88">
        <f t="shared" si="6"/>
        <v>2520</v>
      </c>
      <c r="K576" s="88">
        <f t="shared" si="6"/>
        <v>2348</v>
      </c>
      <c r="L576" s="88">
        <f t="shared" si="6"/>
        <v>2221</v>
      </c>
      <c r="M576" s="88">
        <f t="shared" si="6"/>
        <v>4898</v>
      </c>
      <c r="N576" s="88">
        <f t="shared" si="6"/>
        <v>2303</v>
      </c>
      <c r="O576" s="88">
        <f t="shared" si="6"/>
        <v>2475</v>
      </c>
      <c r="P576" s="88">
        <f t="shared" si="6"/>
        <v>1611</v>
      </c>
      <c r="Q576" s="88">
        <f t="shared" si="6"/>
        <v>2237</v>
      </c>
      <c r="R576" s="88">
        <f t="shared" si="6"/>
        <v>1359</v>
      </c>
      <c r="S576" s="88">
        <f t="shared" si="6"/>
        <v>1839</v>
      </c>
      <c r="T576" s="88">
        <f t="shared" si="6"/>
        <v>1926</v>
      </c>
      <c r="U576" s="88">
        <f t="shared" si="6"/>
        <v>2486</v>
      </c>
      <c r="V576" s="88">
        <f t="shared" si="6"/>
        <v>1722</v>
      </c>
      <c r="W576" s="88">
        <f t="shared" si="6"/>
        <v>1968</v>
      </c>
      <c r="X576" s="88">
        <f t="shared" si="6"/>
        <v>1897</v>
      </c>
      <c r="Y576" s="88">
        <f t="shared" si="6"/>
        <v>2137</v>
      </c>
      <c r="Z576" s="88">
        <f t="shared" si="6"/>
        <v>1277</v>
      </c>
      <c r="AA576" s="88">
        <f t="shared" si="6"/>
        <v>-593</v>
      </c>
      <c r="AB576" s="88">
        <f t="shared" si="6"/>
        <v>-121</v>
      </c>
      <c r="AC576" s="88">
        <f t="shared" si="6"/>
        <v>730</v>
      </c>
      <c r="AD576" s="88">
        <f t="shared" si="6"/>
        <v>-182</v>
      </c>
      <c r="AE576" s="88">
        <f t="shared" si="6"/>
        <v>-34</v>
      </c>
      <c r="AF576" s="88">
        <f t="shared" si="6"/>
        <v>1843</v>
      </c>
      <c r="AG576" s="88">
        <f t="shared" si="6"/>
        <v>2809</v>
      </c>
      <c r="AH576" s="88">
        <f t="shared" si="6"/>
        <v>156</v>
      </c>
      <c r="AI576" s="132">
        <v>1002</v>
      </c>
      <c r="AJ576" s="88">
        <f t="shared" si="6"/>
        <v>1714</v>
      </c>
      <c r="AK576" s="88">
        <f t="shared" si="6"/>
        <v>1921</v>
      </c>
      <c r="AL576" s="88">
        <f t="shared" si="6"/>
        <v>1658</v>
      </c>
      <c r="AM576" s="88">
        <f t="shared" si="6"/>
        <v>1975</v>
      </c>
      <c r="AN576" s="88">
        <f t="shared" si="6"/>
        <v>2401</v>
      </c>
      <c r="AO576" s="88">
        <f t="shared" si="6"/>
        <v>1695</v>
      </c>
      <c r="AP576" s="88">
        <f t="shared" si="6"/>
        <v>1406</v>
      </c>
      <c r="AQ576" s="88">
        <f t="shared" si="6"/>
        <v>2627</v>
      </c>
    </row>
    <row r="577" spans="1:43" ht="17.25" x14ac:dyDescent="0.45">
      <c r="A577" s="42" t="s">
        <v>17</v>
      </c>
      <c r="C577" s="60" t="s">
        <v>173</v>
      </c>
      <c r="D577" s="108">
        <v>204</v>
      </c>
      <c r="E577" s="108">
        <v>284</v>
      </c>
      <c r="F577" s="108">
        <v>182</v>
      </c>
      <c r="G577" s="108">
        <v>295</v>
      </c>
      <c r="H577" s="108">
        <v>272</v>
      </c>
      <c r="I577" s="108">
        <v>257</v>
      </c>
      <c r="J577" s="108">
        <v>165</v>
      </c>
      <c r="K577" s="108">
        <f>AVERAGE(G577:J577,L577:O577)</f>
        <v>253.5</v>
      </c>
      <c r="L577" s="108">
        <v>265</v>
      </c>
      <c r="M577" s="108">
        <v>338</v>
      </c>
      <c r="N577" s="108">
        <v>146</v>
      </c>
      <c r="O577" s="108">
        <v>290</v>
      </c>
      <c r="P577" s="108">
        <v>253</v>
      </c>
      <c r="Q577" s="108">
        <v>228</v>
      </c>
      <c r="R577" s="108">
        <v>133</v>
      </c>
      <c r="S577" s="108">
        <v>286</v>
      </c>
      <c r="T577" s="108">
        <v>286</v>
      </c>
      <c r="U577" s="108">
        <v>86</v>
      </c>
      <c r="V577" s="108">
        <v>276</v>
      </c>
      <c r="W577" s="108">
        <v>365</v>
      </c>
      <c r="X577" s="108">
        <v>325</v>
      </c>
      <c r="Y577" s="108">
        <v>508</v>
      </c>
      <c r="Z577" s="108">
        <v>-74</v>
      </c>
      <c r="AA577" s="108">
        <v>422</v>
      </c>
      <c r="AB577" s="108">
        <v>568</v>
      </c>
      <c r="AC577" s="108">
        <v>958</v>
      </c>
      <c r="AD577" s="108">
        <v>785</v>
      </c>
      <c r="AE577" s="108">
        <v>741</v>
      </c>
      <c r="AF577" s="108">
        <v>953</v>
      </c>
      <c r="AG577" s="108">
        <v>718</v>
      </c>
      <c r="AH577" s="108">
        <v>656</v>
      </c>
      <c r="AI577" s="133">
        <v>573</v>
      </c>
      <c r="AJ577" s="108">
        <v>463</v>
      </c>
      <c r="AK577" s="108">
        <v>-29</v>
      </c>
      <c r="AL577" s="108">
        <v>27</v>
      </c>
      <c r="AM577" s="108">
        <v>345</v>
      </c>
      <c r="AN577" s="108">
        <v>598</v>
      </c>
      <c r="AO577" s="108">
        <v>-8</v>
      </c>
      <c r="AP577" s="108">
        <v>369</v>
      </c>
      <c r="AQ577" s="117">
        <v>525</v>
      </c>
    </row>
    <row r="578" spans="1:43" ht="15" x14ac:dyDescent="0.45">
      <c r="A578" s="42" t="s">
        <v>17</v>
      </c>
      <c r="C578" s="30" t="s">
        <v>170</v>
      </c>
      <c r="D578" s="47" cm="1">
        <f t="array" ref="D578">_xlfn.XLOOKUP("WORKING CAPITAL"&amp;D$583,$C:$C&amp;$A:$A,D:D)/_xlfn.XLOOKUP("Total Assets"&amp;D$583,$C:$C&amp;$A:$A,D:D)</f>
        <v>0.19248730964467006</v>
      </c>
      <c r="E578" s="48">
        <v>0.23994221740700614</v>
      </c>
      <c r="F578" s="48">
        <v>0.14802128124772246</v>
      </c>
      <c r="G578" s="48">
        <v>0.18135722720011113</v>
      </c>
      <c r="H578" s="48">
        <v>0.16443431176973497</v>
      </c>
      <c r="I578" s="48">
        <v>0.24872586318282966</v>
      </c>
      <c r="J578" s="48">
        <v>0.18073585311625906</v>
      </c>
      <c r="K578" s="48">
        <v>0.16262640254882949</v>
      </c>
      <c r="L578" s="48">
        <v>0.15438620881412485</v>
      </c>
      <c r="M578" s="48">
        <v>0.33730459334756557</v>
      </c>
      <c r="N578" s="48">
        <v>0.16243475807589222</v>
      </c>
      <c r="O578" s="48">
        <v>0.17427122940430925</v>
      </c>
      <c r="P578" s="48">
        <v>0.15341396057518331</v>
      </c>
      <c r="Q578" s="48">
        <v>0.24445415801551743</v>
      </c>
      <c r="R578" s="48">
        <v>0.15069860279441119</v>
      </c>
      <c r="S578" s="48">
        <v>0.1987248757294143</v>
      </c>
      <c r="T578" s="48">
        <v>0.20552769181517447</v>
      </c>
      <c r="U578" s="48">
        <v>0.2672830878400172</v>
      </c>
      <c r="V578" s="48">
        <v>0.17850108842127085</v>
      </c>
      <c r="W578" s="48">
        <v>0.19314947492393758</v>
      </c>
      <c r="X578" s="48">
        <v>0.18207121604760534</v>
      </c>
      <c r="Y578" s="48">
        <v>0.20014985482813524</v>
      </c>
      <c r="Z578" s="48">
        <v>0.12514700117600941</v>
      </c>
      <c r="AA578" s="48">
        <v>-1.2353909293556384E-2</v>
      </c>
      <c r="AB578" s="48">
        <v>-2.4255788313120178E-3</v>
      </c>
      <c r="AC578" s="48">
        <v>1.4468338123079972E-2</v>
      </c>
      <c r="AD578" s="48">
        <v>-3.534735574588747E-3</v>
      </c>
      <c r="AE578" s="48">
        <v>-6.2362435803374906E-4</v>
      </c>
      <c r="AF578" s="48">
        <v>3.1501042628106518E-2</v>
      </c>
      <c r="AG578" s="48">
        <v>4.6284396111385732E-2</v>
      </c>
      <c r="AH578" s="48">
        <v>2.5633862990288711E-3</v>
      </c>
      <c r="AI578" s="48">
        <v>1.6364527192552672E-2</v>
      </c>
      <c r="AJ578" s="48">
        <v>2.7572228299337236E-2</v>
      </c>
      <c r="AK578" s="48">
        <v>2.948897041892452E-2</v>
      </c>
      <c r="AL578" s="48">
        <v>2.3803370947827834E-2</v>
      </c>
      <c r="AM578" s="48">
        <v>2.7047013872721546E-2</v>
      </c>
      <c r="AN578" s="48">
        <v>3.2445069052187782E-2</v>
      </c>
      <c r="AO578" s="48">
        <v>2.1026124494504677E-2</v>
      </c>
      <c r="AP578" s="48">
        <v>1.6639840939216059E-2</v>
      </c>
      <c r="AQ578" s="48">
        <v>2.9575339998198686E-2</v>
      </c>
    </row>
    <row r="579" spans="1:43" ht="15" x14ac:dyDescent="0.45">
      <c r="A579" s="42" t="s">
        <v>17</v>
      </c>
      <c r="C579" s="30" t="s">
        <v>171</v>
      </c>
      <c r="D579" s="47" cm="1">
        <f t="array" ref="D579">_xlfn.XLOOKUP("Retained Earnings"&amp;D$583,$C:$C&amp;$A:$A,D:D)/_xlfn.XLOOKUP("Total Assets"&amp;D$583,$C:$C&amp;$A:$A,D:D)</f>
        <v>7.6480541455160742E-2</v>
      </c>
      <c r="E579" s="48">
        <v>8.3062477428674605E-2</v>
      </c>
      <c r="F579" s="48">
        <v>8.6218205670140657E-2</v>
      </c>
      <c r="G579" s="48">
        <v>9.0296589567270963E-2</v>
      </c>
      <c r="H579" s="48">
        <v>9.2191507552009125E-2</v>
      </c>
      <c r="I579" s="48">
        <v>9.8628957002368817E-2</v>
      </c>
      <c r="J579" s="48">
        <v>9.9691601520476222E-2</v>
      </c>
      <c r="K579" s="48">
        <v>0.10597035600498685</v>
      </c>
      <c r="L579" s="48">
        <v>0.113235089670513</v>
      </c>
      <c r="M579" s="48">
        <v>0.12285655257902349</v>
      </c>
      <c r="N579" s="48">
        <v>0.12611087600507828</v>
      </c>
      <c r="O579" s="48">
        <v>0.14195183776932827</v>
      </c>
      <c r="P579" s="48">
        <v>0.12275021426530806</v>
      </c>
      <c r="Q579" s="48">
        <v>2.3713255381925473E-2</v>
      </c>
      <c r="R579" s="48">
        <v>3.9920159680638723E-2</v>
      </c>
      <c r="S579" s="48">
        <v>5.7164469418629779E-2</v>
      </c>
      <c r="T579" s="48">
        <v>7.2671006296019636E-2</v>
      </c>
      <c r="U579" s="48">
        <v>6.8917320718202349E-2</v>
      </c>
      <c r="V579" s="48">
        <v>7.8988286513942157E-2</v>
      </c>
      <c r="W579" s="48">
        <v>9.2452645009323778E-2</v>
      </c>
      <c r="X579" s="48">
        <v>0.1062482004031097</v>
      </c>
      <c r="Y579" s="48">
        <v>0.12700196684461929</v>
      </c>
      <c r="Z579" s="48">
        <v>0.11799294394355155</v>
      </c>
      <c r="AA579" s="48">
        <v>2.9520218328784816E-2</v>
      </c>
      <c r="AB579" s="48">
        <v>3.4038288062543852E-2</v>
      </c>
      <c r="AC579" s="48">
        <v>4.7448221187196514E-2</v>
      </c>
      <c r="AD579" s="48">
        <v>5.6186758336732118E-2</v>
      </c>
      <c r="AE579" s="48">
        <v>6.1316947909024214E-2</v>
      </c>
      <c r="AF579" s="48">
        <v>6.7702457867569135E-2</v>
      </c>
      <c r="AG579" s="48">
        <v>7.1988795518207277E-2</v>
      </c>
      <c r="AH579" s="48">
        <v>7.6277174359564229E-2</v>
      </c>
      <c r="AI579" s="48">
        <v>8.0042462845010612E-2</v>
      </c>
      <c r="AJ579" s="48">
        <v>8.1542371790747054E-2</v>
      </c>
      <c r="AK579" s="48">
        <v>8.0208157438251229E-2</v>
      </c>
      <c r="AL579" s="48">
        <v>7.241508025382605E-2</v>
      </c>
      <c r="AM579" s="48">
        <v>7.0390709521918352E-2</v>
      </c>
      <c r="AN579" s="48">
        <v>7.3565579308667334E-2</v>
      </c>
      <c r="AO579" s="48">
        <v>6.5050735604237478E-2</v>
      </c>
      <c r="AP579" s="48">
        <v>6.3446790380609727E-2</v>
      </c>
      <c r="AQ579" s="48">
        <v>6.2325497613257681E-2</v>
      </c>
    </row>
    <row r="580" spans="1:43" ht="15" x14ac:dyDescent="0.45">
      <c r="A580" s="42" t="s">
        <v>17</v>
      </c>
      <c r="C580" s="30" t="s">
        <v>172</v>
      </c>
      <c r="D580" s="47" cm="1">
        <f t="array" ref="D580">_xlfn.XLOOKUP("ebit"&amp;D$583,$C:$C&amp;$A:$A,D:D)/_xlfn.XLOOKUP("Total Assets"&amp;D$583,$C:$C&amp;$A:$A,D:D)</f>
        <v>1.3807106598984771E-2</v>
      </c>
      <c r="E580" s="48">
        <v>2.0512820512820513E-2</v>
      </c>
      <c r="F580" s="48">
        <v>1.3264339333867795E-2</v>
      </c>
      <c r="G580" s="48">
        <v>2.0490379940265334E-2</v>
      </c>
      <c r="H580" s="48">
        <v>1.9378740381875179E-2</v>
      </c>
      <c r="I580" s="48">
        <v>1.8448065465508579E-2</v>
      </c>
      <c r="J580" s="48">
        <v>1.1833895144516961E-2</v>
      </c>
      <c r="K580" s="47" cm="1">
        <f t="array" ref="K580">_xlfn.XLOOKUP("ebit"&amp;K$583,$C:$C&amp;$A:$A,K:K)/_xlfn.XLOOKUP("Total Assets"&amp;K$583,$C:$C&amp;$A:$A,K:K)</f>
        <v>1.7557833494943897E-2</v>
      </c>
      <c r="L580" s="48">
        <v>1.8420686778812735E-2</v>
      </c>
      <c r="M580" s="48">
        <v>2.3276633840644583E-2</v>
      </c>
      <c r="N580" s="48">
        <v>1.0297644237551135E-2</v>
      </c>
      <c r="O580" s="48">
        <v>2.0419659202929166E-2</v>
      </c>
      <c r="P580" s="48">
        <v>2.4092943529187696E-2</v>
      </c>
      <c r="Q580" s="48">
        <v>2.4915309802207408E-2</v>
      </c>
      <c r="R580" s="48">
        <v>1.4748281215347084E-2</v>
      </c>
      <c r="S580" s="48">
        <v>3.090555435487357E-2</v>
      </c>
      <c r="T580" s="48">
        <v>3.0519688400384163E-2</v>
      </c>
      <c r="U580" s="48">
        <v>9.2463176002580364E-3</v>
      </c>
      <c r="V580" s="48">
        <v>2.8609930548357001E-2</v>
      </c>
      <c r="W580" s="48">
        <v>3.5822946314653055E-2</v>
      </c>
      <c r="X580" s="48">
        <v>3.119301276514061E-2</v>
      </c>
      <c r="Y580" s="48">
        <v>4.7578907932939965E-2</v>
      </c>
      <c r="Z580" s="48">
        <v>-7.2520580164641317E-3</v>
      </c>
      <c r="AA580" s="48">
        <v>8.7914835107601921E-3</v>
      </c>
      <c r="AB580" s="48">
        <v>1.1386188232935752E-2</v>
      </c>
      <c r="AC580" s="48">
        <v>1.89872163313844E-2</v>
      </c>
      <c r="AD580" s="48">
        <v>1.5245974868418498E-2</v>
      </c>
      <c r="AE580" s="48">
        <v>1.3591342626559061E-2</v>
      </c>
      <c r="AF580" s="48">
        <v>1.6288927631354051E-2</v>
      </c>
      <c r="AG580" s="48">
        <v>1.1830614598780688E-2</v>
      </c>
      <c r="AH580" s="48">
        <v>1.0779368026685509E-2</v>
      </c>
      <c r="AI580" s="48">
        <v>9.3581577658010777E-3</v>
      </c>
      <c r="AJ580" s="48">
        <v>7.4480406666237696E-3</v>
      </c>
      <c r="AK580" s="48">
        <v>-4.4517446233670538E-4</v>
      </c>
      <c r="AL580" s="48">
        <v>3.8763028684641226E-4</v>
      </c>
      <c r="AM580" s="48">
        <v>4.7246682461209791E-3</v>
      </c>
      <c r="AN580" s="48">
        <v>8.0808626793870443E-3</v>
      </c>
      <c r="AO580" s="48">
        <v>-9.9238345696777235E-5</v>
      </c>
      <c r="AP580" s="48">
        <v>4.3670706305623938E-3</v>
      </c>
      <c r="AQ580" s="48">
        <v>5.9105647122399355E-3</v>
      </c>
    </row>
    <row r="581" spans="1:43" ht="15" x14ac:dyDescent="0.45">
      <c r="A581" s="42" t="s">
        <v>17</v>
      </c>
      <c r="C581" s="30" t="s">
        <v>174</v>
      </c>
      <c r="D581" s="47" cm="1">
        <f t="array" ref="D581">_xlfn.XLOOKUP("Shareholders' Equity"&amp;D$583,$C:$C&amp;$A:$A,D:D)/_xlfn.XLOOKUP("Total Liabilities"&amp;D$583,$C:$C&amp;$A:$A,D:D)</f>
        <v>0.91039565554693558</v>
      </c>
      <c r="E581" s="48">
        <v>0.96188181947002971</v>
      </c>
      <c r="F581" s="48">
        <v>0.93526093088857543</v>
      </c>
      <c r="G581" s="48">
        <v>0.97598133406533072</v>
      </c>
      <c r="H581" s="48">
        <v>0.98052772682376177</v>
      </c>
      <c r="I581" s="48">
        <v>0.99042720388626948</v>
      </c>
      <c r="J581" s="48">
        <v>0.98505125284738038</v>
      </c>
      <c r="K581" s="48">
        <v>0.94451178451178452</v>
      </c>
      <c r="L581" s="48">
        <v>0.97664193459741688</v>
      </c>
      <c r="M581" s="48">
        <v>0.99491688418738833</v>
      </c>
      <c r="N581" s="48">
        <v>1.0417626728110598</v>
      </c>
      <c r="O581" s="48">
        <v>1.0466926070038911</v>
      </c>
      <c r="P581" s="48">
        <v>1.1931913116123642</v>
      </c>
      <c r="Q581" s="48">
        <v>1.1085253456221198</v>
      </c>
      <c r="R581" s="48">
        <v>1.1497020262216926</v>
      </c>
      <c r="S581" s="48">
        <v>1.1616444755898154</v>
      </c>
      <c r="T581" s="48">
        <v>1.1597142198663286</v>
      </c>
      <c r="U581" s="48">
        <v>1.1485331485331485</v>
      </c>
      <c r="V581" s="48">
        <v>1.1258263552225649</v>
      </c>
      <c r="W581" s="48">
        <v>1.0823625587574086</v>
      </c>
      <c r="X581" s="48">
        <v>1.1031489705288655</v>
      </c>
      <c r="Y581" s="48">
        <v>1.1491545893719808</v>
      </c>
      <c r="Z581" s="48">
        <v>1.1509274873524451</v>
      </c>
      <c r="AA581" s="48">
        <v>0.16202672605790647</v>
      </c>
      <c r="AB581" s="48">
        <v>0.16818490504180034</v>
      </c>
      <c r="AC581" s="48">
        <v>0.19951025842189096</v>
      </c>
      <c r="AD581" s="48">
        <v>0.1901393800707302</v>
      </c>
      <c r="AE581" s="48">
        <v>0.19477559607293127</v>
      </c>
      <c r="AF581" s="48">
        <v>0.19079215175445738</v>
      </c>
      <c r="AG581" s="48">
        <v>0.18458805847793414</v>
      </c>
      <c r="AH581" s="48">
        <v>0.15392783329225052</v>
      </c>
      <c r="AI581" s="48">
        <v>0.12381616621393436</v>
      </c>
      <c r="AJ581" s="48">
        <v>0.10288299476625566</v>
      </c>
      <c r="AK581" s="48">
        <v>0.11214873493358828</v>
      </c>
      <c r="AL581" s="48">
        <v>0.10551376059422912</v>
      </c>
      <c r="AM581" s="48">
        <v>0.10064210780176053</v>
      </c>
      <c r="AN581" s="48">
        <v>9.7659378800913701E-2</v>
      </c>
      <c r="AO581" s="48">
        <v>0.10197665199442273</v>
      </c>
      <c r="AP581" s="48">
        <v>0.10223196232666745</v>
      </c>
      <c r="AQ581" s="48">
        <v>9.872221466298875E-2</v>
      </c>
    </row>
    <row r="582" spans="1:43" ht="15" x14ac:dyDescent="0.45">
      <c r="A582" s="42" t="s">
        <v>17</v>
      </c>
      <c r="C582" s="30" t="s">
        <v>175</v>
      </c>
      <c r="D582" s="49">
        <f>(D578*$B$63)+(D579*$B$64)+(D580*$B$65)+(D581*$B$66)</f>
        <v>2.5607425110823199</v>
      </c>
      <c r="E582" s="50">
        <v>2.9926266868971245</v>
      </c>
      <c r="F582" s="50">
        <v>2.3232512932263134</v>
      </c>
      <c r="G582" s="50">
        <v>2.6465460463892123</v>
      </c>
      <c r="H582" s="50">
        <v>2.539012648360162</v>
      </c>
      <c r="I582" s="50">
        <v>3.1170916263158852</v>
      </c>
      <c r="J582" s="50">
        <v>2.6244494082603156</v>
      </c>
      <c r="K582" s="49">
        <f>(K578*$B$63)+(K579*$B$64)+(K580*$B$65)+(K581*$B$66)</f>
        <v>2.5220185761199749</v>
      </c>
      <c r="L582" s="50">
        <v>2.5311809686274409</v>
      </c>
      <c r="M582" s="50">
        <v>3.8143122015735362</v>
      </c>
      <c r="N582" s="50">
        <v>2.6397444444823646</v>
      </c>
      <c r="O582" s="50">
        <v>2.8422296032180485</v>
      </c>
      <c r="P582" s="50">
        <v>2.8213167375872308</v>
      </c>
      <c r="Q582" s="50">
        <v>3.0123069839009311</v>
      </c>
      <c r="R582" s="50">
        <v>2.4250181321901292</v>
      </c>
      <c r="S582" s="50">
        <v>2.9174033797237477</v>
      </c>
      <c r="T582" s="50">
        <v>3.007961375742795</v>
      </c>
      <c r="U582" s="50">
        <v>3.2461425820053922</v>
      </c>
      <c r="V582" s="50">
        <v>2.8028453603476402</v>
      </c>
      <c r="W582" s="50">
        <v>2.9456670641611735</v>
      </c>
      <c r="X582" s="50">
        <v>2.9086797754234821</v>
      </c>
      <c r="Y582" s="50">
        <v>3.2533520397359625</v>
      </c>
      <c r="Z582" s="50">
        <v>2.3653613568200278</v>
      </c>
      <c r="AA582" s="50">
        <v>0.24440109833921891</v>
      </c>
      <c r="AB582" s="50">
        <v>0.34816235716970473</v>
      </c>
      <c r="AC582" s="50">
        <v>0.5866733642475539</v>
      </c>
      <c r="AD582" s="50">
        <v>0.46208026699848348</v>
      </c>
      <c r="AE582" s="50">
        <v>0.4916504727217722</v>
      </c>
      <c r="AF582" s="50">
        <v>0.73715020531353359</v>
      </c>
      <c r="AG582" s="50">
        <v>0.81162830338568326</v>
      </c>
      <c r="AH582" s="50">
        <v>0.49954098062999841</v>
      </c>
      <c r="AI582" s="50">
        <v>0.56118352196869448</v>
      </c>
      <c r="AJ582" s="50">
        <v>0.60477992746576781</v>
      </c>
      <c r="AK582" s="50">
        <v>0.56969083849020885</v>
      </c>
      <c r="AL582" s="50">
        <v>0.50561759919677196</v>
      </c>
      <c r="AM582" s="50">
        <v>0.54432610785228874</v>
      </c>
      <c r="AN582" s="50">
        <v>0.60950918647504759</v>
      </c>
      <c r="AO582" s="50">
        <v>0.45640537766482636</v>
      </c>
      <c r="AP582" s="50">
        <v>0.45268416828242519</v>
      </c>
      <c r="AQ582" s="50">
        <v>0.54057267286979394</v>
      </c>
    </row>
    <row r="583" spans="1:43" x14ac:dyDescent="0.45">
      <c r="A583" s="42" t="s">
        <v>17</v>
      </c>
      <c r="B583" s="42" t="s">
        <v>17</v>
      </c>
      <c r="C583" s="42" t="s">
        <v>17</v>
      </c>
      <c r="D583" s="42" t="s">
        <v>17</v>
      </c>
      <c r="E583" s="42" t="s">
        <v>17</v>
      </c>
      <c r="F583" s="42" t="s">
        <v>17</v>
      </c>
      <c r="G583" s="42" t="s">
        <v>17</v>
      </c>
      <c r="H583" s="42" t="s">
        <v>17</v>
      </c>
      <c r="I583" s="42" t="s">
        <v>17</v>
      </c>
      <c r="J583" s="42" t="s">
        <v>17</v>
      </c>
      <c r="K583" s="42" t="s">
        <v>17</v>
      </c>
      <c r="L583" s="42" t="s">
        <v>17</v>
      </c>
      <c r="M583" s="42" t="s">
        <v>17</v>
      </c>
      <c r="N583" s="42" t="s">
        <v>17</v>
      </c>
      <c r="O583" s="42" t="s">
        <v>17</v>
      </c>
      <c r="P583" s="42" t="s">
        <v>17</v>
      </c>
      <c r="Q583" s="42" t="s">
        <v>17</v>
      </c>
      <c r="R583" s="42" t="s">
        <v>17</v>
      </c>
      <c r="S583" s="42" t="s">
        <v>17</v>
      </c>
      <c r="T583" s="42" t="s">
        <v>17</v>
      </c>
      <c r="U583" s="42" t="s">
        <v>17</v>
      </c>
      <c r="V583" s="42" t="s">
        <v>17</v>
      </c>
      <c r="W583" s="42" t="s">
        <v>17</v>
      </c>
      <c r="X583" s="42" t="s">
        <v>17</v>
      </c>
      <c r="Y583" s="42" t="s">
        <v>17</v>
      </c>
      <c r="Z583" s="42" t="s">
        <v>17</v>
      </c>
      <c r="AA583" s="42" t="s">
        <v>17</v>
      </c>
      <c r="AB583" s="42" t="s">
        <v>17</v>
      </c>
      <c r="AC583" s="42" t="s">
        <v>17</v>
      </c>
      <c r="AD583" s="42" t="s">
        <v>17</v>
      </c>
      <c r="AE583" s="42" t="s">
        <v>17</v>
      </c>
      <c r="AF583" s="42" t="s">
        <v>17</v>
      </c>
      <c r="AG583" s="42" t="s">
        <v>17</v>
      </c>
      <c r="AH583" s="42" t="s">
        <v>17</v>
      </c>
      <c r="AI583" s="119" t="s">
        <v>17</v>
      </c>
      <c r="AJ583" s="42" t="s">
        <v>17</v>
      </c>
      <c r="AK583" s="42" t="s">
        <v>17</v>
      </c>
      <c r="AL583" s="42" t="s">
        <v>17</v>
      </c>
      <c r="AM583" s="42" t="s">
        <v>17</v>
      </c>
      <c r="AN583" s="42" t="s">
        <v>17</v>
      </c>
      <c r="AO583" s="42" t="s">
        <v>17</v>
      </c>
      <c r="AP583" s="42" t="s">
        <v>17</v>
      </c>
      <c r="AQ583" s="42" t="s">
        <v>17</v>
      </c>
    </row>
    <row r="584" spans="1:43" ht="17.649999999999999" thickBot="1" x14ac:dyDescent="0.5">
      <c r="A584" s="42" t="s">
        <v>18</v>
      </c>
      <c r="C584" s="89" t="s">
        <v>95</v>
      </c>
      <c r="E584" s="90" t="s">
        <v>97</v>
      </c>
      <c r="F584" s="90" t="s">
        <v>98</v>
      </c>
      <c r="G584" s="90" t="s">
        <v>99</v>
      </c>
      <c r="H584" s="90" t="s">
        <v>100</v>
      </c>
      <c r="I584" s="90" t="s">
        <v>101</v>
      </c>
      <c r="J584" s="90" t="s">
        <v>102</v>
      </c>
      <c r="K584" s="90" t="s">
        <v>103</v>
      </c>
      <c r="L584" s="90" t="s">
        <v>104</v>
      </c>
      <c r="M584" s="90" t="s">
        <v>105</v>
      </c>
      <c r="N584" s="90" t="s">
        <v>106</v>
      </c>
      <c r="O584" s="90" t="s">
        <v>107</v>
      </c>
      <c r="P584" s="90" t="s">
        <v>108</v>
      </c>
      <c r="Q584" s="90" t="s">
        <v>109</v>
      </c>
      <c r="R584" s="90" t="s">
        <v>110</v>
      </c>
      <c r="S584" s="90" t="s">
        <v>111</v>
      </c>
      <c r="T584" s="90" t="s">
        <v>112</v>
      </c>
      <c r="U584" s="90" t="s">
        <v>113</v>
      </c>
      <c r="V584" s="90" t="s">
        <v>114</v>
      </c>
      <c r="W584" s="90" t="s">
        <v>115</v>
      </c>
      <c r="X584" s="90" t="s">
        <v>116</v>
      </c>
      <c r="Y584" s="90" t="s">
        <v>117</v>
      </c>
      <c r="Z584" s="90" t="s">
        <v>118</v>
      </c>
      <c r="AA584" s="90" t="s">
        <v>119</v>
      </c>
      <c r="AB584" s="90" t="s">
        <v>120</v>
      </c>
      <c r="AC584" s="90" t="s">
        <v>121</v>
      </c>
      <c r="AD584" s="90" t="s">
        <v>122</v>
      </c>
      <c r="AE584" s="90" t="s">
        <v>123</v>
      </c>
      <c r="AF584" s="90" t="s">
        <v>124</v>
      </c>
      <c r="AG584" s="90" t="s">
        <v>125</v>
      </c>
      <c r="AH584" s="90" t="s">
        <v>126</v>
      </c>
      <c r="AI584" s="123" t="s">
        <v>127</v>
      </c>
      <c r="AJ584" s="90" t="s">
        <v>128</v>
      </c>
      <c r="AK584" s="90" t="s">
        <v>129</v>
      </c>
      <c r="AL584" s="90" t="s">
        <v>130</v>
      </c>
      <c r="AM584" s="90" t="s">
        <v>131</v>
      </c>
      <c r="AN584" s="90" t="s">
        <v>132</v>
      </c>
      <c r="AO584" s="90" t="s">
        <v>133</v>
      </c>
      <c r="AP584" s="90" t="s">
        <v>134</v>
      </c>
      <c r="AQ584" s="90" t="s">
        <v>135</v>
      </c>
    </row>
    <row r="585" spans="1:43" ht="17.649999999999999" thickBot="1" x14ac:dyDescent="0.5">
      <c r="A585" s="42" t="s">
        <v>18</v>
      </c>
      <c r="C585" s="89" t="s">
        <v>136</v>
      </c>
      <c r="E585" s="92">
        <v>42004</v>
      </c>
      <c r="F585" s="92">
        <v>42094</v>
      </c>
      <c r="G585" s="92">
        <v>42185</v>
      </c>
      <c r="H585" s="92">
        <v>42277</v>
      </c>
      <c r="I585" s="92">
        <v>42369</v>
      </c>
      <c r="J585" s="92">
        <v>42460</v>
      </c>
      <c r="K585" s="92">
        <v>42551</v>
      </c>
      <c r="L585" s="92">
        <v>42643</v>
      </c>
      <c r="M585" s="92">
        <v>42735</v>
      </c>
      <c r="N585" s="92">
        <v>42825</v>
      </c>
      <c r="O585" s="92">
        <v>42916</v>
      </c>
      <c r="P585" s="92">
        <v>43008</v>
      </c>
      <c r="Q585" s="92">
        <v>43100</v>
      </c>
      <c r="R585" s="92">
        <v>43190</v>
      </c>
      <c r="S585" s="92">
        <v>43281</v>
      </c>
      <c r="T585" s="92">
        <v>43373</v>
      </c>
      <c r="U585" s="92">
        <v>43465</v>
      </c>
      <c r="V585" s="92">
        <v>43555</v>
      </c>
      <c r="W585" s="92">
        <v>43646</v>
      </c>
      <c r="X585" s="92">
        <v>43738</v>
      </c>
      <c r="Y585" s="92">
        <v>43830</v>
      </c>
      <c r="Z585" s="92">
        <v>43921</v>
      </c>
      <c r="AA585" s="92">
        <v>44012</v>
      </c>
      <c r="AB585" s="92">
        <v>44104</v>
      </c>
      <c r="AC585" s="92">
        <v>44196</v>
      </c>
      <c r="AD585" s="92">
        <v>44286</v>
      </c>
      <c r="AE585" s="92">
        <v>44377</v>
      </c>
      <c r="AF585" s="92">
        <v>44469</v>
      </c>
      <c r="AG585" s="92">
        <v>44561</v>
      </c>
      <c r="AH585" s="92">
        <v>44651</v>
      </c>
      <c r="AI585" s="124">
        <v>44742</v>
      </c>
      <c r="AJ585" s="92">
        <v>44834</v>
      </c>
      <c r="AK585" s="92">
        <v>44926</v>
      </c>
      <c r="AL585" s="92">
        <v>45016</v>
      </c>
      <c r="AM585" s="92">
        <v>45107</v>
      </c>
      <c r="AN585" s="92">
        <v>45199</v>
      </c>
      <c r="AO585" s="92">
        <v>45291</v>
      </c>
      <c r="AP585" s="92">
        <v>45382</v>
      </c>
      <c r="AQ585" s="92">
        <v>45473</v>
      </c>
    </row>
    <row r="586" spans="1:43" ht="17.649999999999999" thickBot="1" x14ac:dyDescent="0.5">
      <c r="A586" s="42" t="s">
        <v>18</v>
      </c>
      <c r="C586" s="60" t="s">
        <v>181</v>
      </c>
      <c r="E586" s="43">
        <v>10423</v>
      </c>
      <c r="F586" s="43">
        <v>9972</v>
      </c>
      <c r="G586" s="43">
        <v>9523</v>
      </c>
      <c r="H586" s="43">
        <v>9354</v>
      </c>
      <c r="I586" s="43">
        <v>9394</v>
      </c>
      <c r="J586" s="43">
        <v>10152</v>
      </c>
      <c r="K586" s="43">
        <v>10400</v>
      </c>
      <c r="L586" s="43">
        <v>10318</v>
      </c>
      <c r="M586" s="43">
        <v>9892</v>
      </c>
      <c r="N586" s="43">
        <v>10007</v>
      </c>
      <c r="O586" s="43">
        <v>10053</v>
      </c>
      <c r="P586" s="43">
        <v>9919</v>
      </c>
      <c r="Q586" s="43">
        <v>9941</v>
      </c>
      <c r="R586" s="43">
        <v>9904</v>
      </c>
      <c r="S586" s="43">
        <v>10134</v>
      </c>
      <c r="T586" s="43">
        <v>9952</v>
      </c>
      <c r="U586" s="43">
        <v>10043</v>
      </c>
      <c r="V586" s="43">
        <v>10162</v>
      </c>
      <c r="W586" s="43">
        <v>10259</v>
      </c>
      <c r="X586" s="43">
        <v>10204</v>
      </c>
      <c r="Y586" s="43">
        <v>9971</v>
      </c>
      <c r="Z586" s="43">
        <v>10124</v>
      </c>
      <c r="AA586" s="43">
        <v>10060</v>
      </c>
      <c r="AB586" s="43">
        <v>10244</v>
      </c>
      <c r="AC586" s="43">
        <v>10682</v>
      </c>
      <c r="AD586" s="43">
        <v>10828</v>
      </c>
      <c r="AE586" s="43">
        <v>11440</v>
      </c>
      <c r="AF586" s="43">
        <v>11963</v>
      </c>
      <c r="AG586" s="43">
        <v>12587</v>
      </c>
      <c r="AH586" s="43">
        <v>12295</v>
      </c>
      <c r="AI586" s="125">
        <v>11944</v>
      </c>
      <c r="AJ586" s="43">
        <v>11726</v>
      </c>
      <c r="AK586" s="43">
        <v>11857</v>
      </c>
      <c r="AL586" s="43">
        <v>12403</v>
      </c>
      <c r="AM586" s="43">
        <v>12746</v>
      </c>
      <c r="AN586" s="43">
        <v>12951</v>
      </c>
      <c r="AO586" s="43">
        <v>14373</v>
      </c>
      <c r="AP586" s="43">
        <v>14519</v>
      </c>
      <c r="AQ586" s="43">
        <v>14978</v>
      </c>
    </row>
    <row r="587" spans="1:43" ht="17.649999999999999" thickBot="1" x14ac:dyDescent="0.5">
      <c r="A587" s="42" t="s">
        <v>18</v>
      </c>
      <c r="C587" s="60" t="s">
        <v>182</v>
      </c>
      <c r="E587" s="43">
        <v>4138</v>
      </c>
      <c r="F587" s="43">
        <v>4341</v>
      </c>
      <c r="G587" s="43">
        <v>4375</v>
      </c>
      <c r="H587" s="43">
        <v>4156</v>
      </c>
      <c r="I587" s="43">
        <v>4074</v>
      </c>
      <c r="J587" s="43">
        <v>4317</v>
      </c>
      <c r="K587" s="43">
        <v>4396</v>
      </c>
      <c r="L587" s="43">
        <v>4510</v>
      </c>
      <c r="M587" s="43">
        <v>4746</v>
      </c>
      <c r="N587" s="43">
        <v>5039</v>
      </c>
      <c r="O587" s="43">
        <v>5341</v>
      </c>
      <c r="P587" s="43">
        <v>5710</v>
      </c>
      <c r="Q587" s="43">
        <v>5968</v>
      </c>
      <c r="R587" s="43">
        <v>5904</v>
      </c>
      <c r="S587" s="43">
        <v>6069</v>
      </c>
      <c r="T587" s="43">
        <v>6550</v>
      </c>
      <c r="U587" s="43">
        <v>5721</v>
      </c>
      <c r="V587" s="43">
        <v>6381</v>
      </c>
      <c r="W587" s="43">
        <v>6876</v>
      </c>
      <c r="X587" s="43">
        <v>6979</v>
      </c>
      <c r="Y587" s="43">
        <v>7591</v>
      </c>
      <c r="Z587" s="43">
        <v>5684</v>
      </c>
      <c r="AA587" s="43">
        <v>5664</v>
      </c>
      <c r="AB587" s="43">
        <v>6184</v>
      </c>
      <c r="AC587" s="43">
        <v>7372</v>
      </c>
      <c r="AD587" s="43">
        <v>7529</v>
      </c>
      <c r="AE587" s="43">
        <v>8206</v>
      </c>
      <c r="AF587" s="43">
        <v>8221</v>
      </c>
      <c r="AG587" s="43">
        <v>9484</v>
      </c>
      <c r="AH587" s="43">
        <v>8656</v>
      </c>
      <c r="AI587" s="125">
        <v>7659</v>
      </c>
      <c r="AJ587" s="43">
        <v>7433</v>
      </c>
      <c r="AK587" s="43">
        <v>8166</v>
      </c>
      <c r="AL587" s="43">
        <v>8605</v>
      </c>
      <c r="AM587" s="43">
        <v>9179</v>
      </c>
      <c r="AN587" s="43">
        <v>9158</v>
      </c>
      <c r="AO587" s="43">
        <v>10184</v>
      </c>
      <c r="AP587" s="43">
        <v>11205</v>
      </c>
      <c r="AQ587" s="43">
        <v>11268</v>
      </c>
    </row>
    <row r="588" spans="1:43" ht="17.649999999999999" thickBot="1" x14ac:dyDescent="0.5">
      <c r="A588" s="42" t="s">
        <v>18</v>
      </c>
      <c r="C588" s="60" t="s">
        <v>183</v>
      </c>
      <c r="E588" s="43">
        <v>1595</v>
      </c>
      <c r="F588" s="43">
        <v>1732</v>
      </c>
      <c r="G588" s="43">
        <v>2185</v>
      </c>
      <c r="H588" s="43">
        <v>2324</v>
      </c>
      <c r="I588" s="43">
        <v>1642</v>
      </c>
      <c r="J588" s="43">
        <v>1324</v>
      </c>
      <c r="K588" s="43">
        <v>1995</v>
      </c>
      <c r="L588" s="43">
        <v>1989</v>
      </c>
      <c r="M588" s="43">
        <v>2336</v>
      </c>
      <c r="N588" s="43">
        <v>2178</v>
      </c>
      <c r="O588" s="43">
        <v>1704</v>
      </c>
      <c r="P588" s="43">
        <v>1996</v>
      </c>
      <c r="Q588" s="43">
        <v>2161</v>
      </c>
      <c r="R588" s="43">
        <v>2037</v>
      </c>
      <c r="S588" s="43">
        <v>1948</v>
      </c>
      <c r="T588" s="43">
        <v>1919</v>
      </c>
      <c r="U588" s="43">
        <v>1078</v>
      </c>
      <c r="V588" s="44">
        <v>754.29</v>
      </c>
      <c r="W588" s="43">
        <v>1384</v>
      </c>
      <c r="X588" s="43">
        <v>1545</v>
      </c>
      <c r="Y588" s="43">
        <v>1196</v>
      </c>
      <c r="Z588" s="44">
        <v>250.87</v>
      </c>
      <c r="AA588" s="44">
        <v>929.27</v>
      </c>
      <c r="AB588" s="43">
        <v>1897</v>
      </c>
      <c r="AC588" s="43">
        <v>2034</v>
      </c>
      <c r="AD588" s="43">
        <v>2737</v>
      </c>
      <c r="AE588" s="43">
        <v>3263</v>
      </c>
      <c r="AF588" s="43">
        <v>2758</v>
      </c>
      <c r="AG588" s="43">
        <v>1800</v>
      </c>
      <c r="AH588" s="43">
        <v>2093</v>
      </c>
      <c r="AI588" s="125">
        <v>2056</v>
      </c>
      <c r="AJ588" s="43">
        <v>2425</v>
      </c>
      <c r="AK588" s="43">
        <v>2669</v>
      </c>
      <c r="AL588" s="43">
        <v>2488</v>
      </c>
      <c r="AM588" s="43">
        <v>2039</v>
      </c>
      <c r="AN588" s="43">
        <v>2253</v>
      </c>
      <c r="AO588" s="43">
        <v>2571</v>
      </c>
      <c r="AP588" s="43">
        <v>2618</v>
      </c>
      <c r="AQ588" s="43">
        <v>2788</v>
      </c>
    </row>
    <row r="589" spans="1:43" ht="17.649999999999999" thickBot="1" x14ac:dyDescent="0.5">
      <c r="A589" s="42" t="s">
        <v>18</v>
      </c>
      <c r="C589" s="94" t="s">
        <v>184</v>
      </c>
      <c r="E589" s="95">
        <v>16155</v>
      </c>
      <c r="F589" s="95">
        <v>16045</v>
      </c>
      <c r="G589" s="95">
        <v>16084</v>
      </c>
      <c r="H589" s="95">
        <v>15834</v>
      </c>
      <c r="I589" s="95">
        <v>15111</v>
      </c>
      <c r="J589" s="95">
        <v>15793</v>
      </c>
      <c r="K589" s="95">
        <v>16791</v>
      </c>
      <c r="L589" s="95">
        <v>16818</v>
      </c>
      <c r="M589" s="95">
        <v>16974</v>
      </c>
      <c r="N589" s="95">
        <v>17223</v>
      </c>
      <c r="O589" s="95">
        <v>17099</v>
      </c>
      <c r="P589" s="95">
        <v>17625</v>
      </c>
      <c r="Q589" s="95">
        <v>18069</v>
      </c>
      <c r="R589" s="95">
        <v>17845</v>
      </c>
      <c r="S589" s="95">
        <v>18151</v>
      </c>
      <c r="T589" s="95">
        <v>18421</v>
      </c>
      <c r="U589" s="95">
        <v>16842</v>
      </c>
      <c r="V589" s="95">
        <v>17298</v>
      </c>
      <c r="W589" s="95">
        <v>18518</v>
      </c>
      <c r="X589" s="95">
        <v>18728</v>
      </c>
      <c r="Y589" s="95">
        <v>18758</v>
      </c>
      <c r="Z589" s="95">
        <v>16059</v>
      </c>
      <c r="AA589" s="95">
        <v>16654</v>
      </c>
      <c r="AB589" s="95">
        <v>18326</v>
      </c>
      <c r="AC589" s="95">
        <v>20088</v>
      </c>
      <c r="AD589" s="95">
        <v>21094</v>
      </c>
      <c r="AE589" s="95">
        <v>22908</v>
      </c>
      <c r="AF589" s="95">
        <v>22941</v>
      </c>
      <c r="AG589" s="95">
        <v>23871</v>
      </c>
      <c r="AH589" s="95">
        <v>23044</v>
      </c>
      <c r="AI589" s="127">
        <v>21659</v>
      </c>
      <c r="AJ589" s="95">
        <v>21585</v>
      </c>
      <c r="AK589" s="95">
        <v>22692</v>
      </c>
      <c r="AL589" s="95">
        <v>23496</v>
      </c>
      <c r="AM589" s="95">
        <v>23963</v>
      </c>
      <c r="AN589" s="95">
        <v>24362</v>
      </c>
      <c r="AO589" s="95">
        <v>27128</v>
      </c>
      <c r="AP589" s="95">
        <v>28342</v>
      </c>
      <c r="AQ589" s="95">
        <v>29034</v>
      </c>
    </row>
    <row r="590" spans="1:43" ht="17.649999999999999" thickBot="1" x14ac:dyDescent="0.5">
      <c r="A590" s="42" t="s">
        <v>18</v>
      </c>
      <c r="C590" s="60" t="s">
        <v>72</v>
      </c>
      <c r="E590" s="43">
        <v>1960</v>
      </c>
      <c r="F590" s="43">
        <v>1958</v>
      </c>
      <c r="G590" s="43">
        <v>1853</v>
      </c>
      <c r="H590" s="43">
        <v>2261</v>
      </c>
      <c r="I590" s="43">
        <v>2630</v>
      </c>
      <c r="J590" s="43">
        <v>2284</v>
      </c>
      <c r="K590" s="43">
        <v>2008</v>
      </c>
      <c r="L590" s="43">
        <v>2156</v>
      </c>
      <c r="M590" s="43">
        <v>1739</v>
      </c>
      <c r="N590" s="43">
        <v>1853</v>
      </c>
      <c r="O590" s="43">
        <v>2315</v>
      </c>
      <c r="P590" s="43">
        <v>2076</v>
      </c>
      <c r="Q590" s="43">
        <v>2198</v>
      </c>
      <c r="R590" s="43">
        <v>2049</v>
      </c>
      <c r="S590" s="43">
        <v>1945</v>
      </c>
      <c r="T590" s="43">
        <v>2347</v>
      </c>
      <c r="U590" s="43">
        <v>2014</v>
      </c>
      <c r="V590" s="43">
        <v>2415</v>
      </c>
      <c r="W590" s="43">
        <v>2221</v>
      </c>
      <c r="X590" s="43">
        <v>2715</v>
      </c>
      <c r="Y590" s="43">
        <v>3073</v>
      </c>
      <c r="Z590" s="43">
        <v>3835</v>
      </c>
      <c r="AA590" s="43">
        <v>4834</v>
      </c>
      <c r="AB590" s="43">
        <v>4593</v>
      </c>
      <c r="AC590" s="43">
        <v>4342</v>
      </c>
      <c r="AD590" s="43">
        <v>3882</v>
      </c>
      <c r="AE590" s="43">
        <v>3679</v>
      </c>
      <c r="AF590" s="43">
        <v>3939</v>
      </c>
      <c r="AG590" s="43">
        <v>3978</v>
      </c>
      <c r="AH590" s="43">
        <v>3891</v>
      </c>
      <c r="AI590" s="125">
        <v>3699</v>
      </c>
      <c r="AJ590" s="43">
        <v>3541</v>
      </c>
      <c r="AK590" s="43">
        <v>4137</v>
      </c>
      <c r="AL590" s="43">
        <v>4032</v>
      </c>
      <c r="AM590" s="43">
        <v>4306</v>
      </c>
      <c r="AN590" s="43">
        <v>4355</v>
      </c>
      <c r="AO590" s="43">
        <v>3747</v>
      </c>
      <c r="AP590" s="43">
        <v>3627</v>
      </c>
      <c r="AQ590" s="43">
        <v>3511</v>
      </c>
    </row>
    <row r="591" spans="1:43" ht="17.649999999999999" thickBot="1" x14ac:dyDescent="0.5">
      <c r="A591" s="42" t="s">
        <v>18</v>
      </c>
      <c r="C591" s="60" t="s">
        <v>185</v>
      </c>
      <c r="E591" s="43">
        <v>1971</v>
      </c>
      <c r="F591" s="43">
        <v>2064</v>
      </c>
      <c r="G591" s="43">
        <v>2107</v>
      </c>
      <c r="H591" s="43">
        <v>2059</v>
      </c>
      <c r="I591" s="43">
        <v>2067</v>
      </c>
      <c r="J591" s="43">
        <v>2125</v>
      </c>
      <c r="K591" s="43">
        <v>2097</v>
      </c>
      <c r="L591" s="43">
        <v>2104</v>
      </c>
      <c r="M591" s="43">
        <v>2072</v>
      </c>
      <c r="N591" s="43">
        <v>2010</v>
      </c>
      <c r="O591" s="43">
        <v>2061</v>
      </c>
      <c r="P591" s="43">
        <v>2539</v>
      </c>
      <c r="Q591" s="43">
        <v>4745</v>
      </c>
      <c r="R591" s="43">
        <v>4760</v>
      </c>
      <c r="S591" s="43">
        <v>4830</v>
      </c>
      <c r="T591" s="43">
        <v>4974</v>
      </c>
      <c r="U591" s="43">
        <v>5222</v>
      </c>
      <c r="V591" s="43">
        <v>5292</v>
      </c>
      <c r="W591" s="43">
        <v>5373</v>
      </c>
      <c r="X591" s="43">
        <v>5372</v>
      </c>
      <c r="Y591" s="43">
        <v>5433</v>
      </c>
      <c r="Z591" s="43">
        <v>5440</v>
      </c>
      <c r="AA591" s="43">
        <v>5472</v>
      </c>
      <c r="AB591" s="43">
        <v>5666</v>
      </c>
      <c r="AC591" s="43">
        <v>5989</v>
      </c>
      <c r="AD591" s="43">
        <v>6189</v>
      </c>
      <c r="AE591" s="43">
        <v>6484</v>
      </c>
      <c r="AF591" s="43">
        <v>6945</v>
      </c>
      <c r="AG591" s="43">
        <v>7294</v>
      </c>
      <c r="AH591" s="43">
        <v>7191</v>
      </c>
      <c r="AI591" s="125">
        <v>7316</v>
      </c>
      <c r="AJ591" s="43">
        <v>8258</v>
      </c>
      <c r="AK591" s="43">
        <v>8447</v>
      </c>
      <c r="AL591" s="43">
        <v>8586</v>
      </c>
      <c r="AM591" s="43">
        <v>8296</v>
      </c>
      <c r="AN591" s="43">
        <v>8535</v>
      </c>
      <c r="AO591" s="43">
        <v>9236</v>
      </c>
      <c r="AP591" s="43">
        <v>9575</v>
      </c>
      <c r="AQ591" s="43">
        <v>9757</v>
      </c>
    </row>
    <row r="592" spans="1:43" ht="17.649999999999999" thickBot="1" x14ac:dyDescent="0.5">
      <c r="A592" s="42" t="s">
        <v>18</v>
      </c>
      <c r="C592" s="60" t="s">
        <v>141</v>
      </c>
      <c r="E592" s="43">
        <v>1135</v>
      </c>
      <c r="F592" s="43">
        <v>1193</v>
      </c>
      <c r="G592" s="43">
        <v>1330</v>
      </c>
      <c r="H592" s="43">
        <v>1249</v>
      </c>
      <c r="I592" s="43">
        <v>1114</v>
      </c>
      <c r="J592" s="43">
        <v>1405</v>
      </c>
      <c r="K592" s="43">
        <v>1427</v>
      </c>
      <c r="L592" s="43">
        <v>1313</v>
      </c>
      <c r="M592" s="43">
        <v>1288</v>
      </c>
      <c r="N592" s="43">
        <v>1430</v>
      </c>
      <c r="O592" s="43">
        <v>1589</v>
      </c>
      <c r="P592" s="43">
        <v>1589</v>
      </c>
      <c r="Q592" s="43">
        <v>1632</v>
      </c>
      <c r="R592" s="43">
        <v>1749</v>
      </c>
      <c r="S592" s="43">
        <v>1945</v>
      </c>
      <c r="T592" s="43">
        <v>1818</v>
      </c>
      <c r="U592" s="43">
        <v>1742</v>
      </c>
      <c r="V592" s="43">
        <v>1959</v>
      </c>
      <c r="W592" s="43">
        <v>2192</v>
      </c>
      <c r="X592" s="43">
        <v>1930</v>
      </c>
      <c r="Y592" s="43">
        <v>1854</v>
      </c>
      <c r="Z592" s="43">
        <v>2089</v>
      </c>
      <c r="AA592" s="43">
        <v>2363</v>
      </c>
      <c r="AB592" s="43">
        <v>2004</v>
      </c>
      <c r="AC592" s="43">
        <v>1956</v>
      </c>
      <c r="AD592" s="43">
        <v>2254</v>
      </c>
      <c r="AE592" s="43">
        <v>2627</v>
      </c>
      <c r="AF592" s="43">
        <v>2321</v>
      </c>
      <c r="AG592" s="43">
        <v>2433</v>
      </c>
      <c r="AH592" s="43">
        <v>2687</v>
      </c>
      <c r="AI592" s="125">
        <v>3129</v>
      </c>
      <c r="AJ592" s="43">
        <v>2957</v>
      </c>
      <c r="AK592" s="43">
        <v>2971</v>
      </c>
      <c r="AL592" s="43">
        <v>3192</v>
      </c>
      <c r="AM592" s="43">
        <v>3695</v>
      </c>
      <c r="AN592" s="43">
        <v>3558</v>
      </c>
      <c r="AO592" s="43">
        <v>3456</v>
      </c>
      <c r="AP592" s="43">
        <v>3609</v>
      </c>
      <c r="AQ592" s="43">
        <v>4228</v>
      </c>
    </row>
    <row r="593" spans="1:43" ht="17.649999999999999" thickBot="1" x14ac:dyDescent="0.5">
      <c r="A593" s="42" t="s">
        <v>18</v>
      </c>
      <c r="C593" s="60" t="s">
        <v>186</v>
      </c>
      <c r="E593" s="44">
        <v>353.41</v>
      </c>
      <c r="F593" s="44">
        <v>369.63</v>
      </c>
      <c r="G593" s="44">
        <v>380.81</v>
      </c>
      <c r="H593" s="44">
        <v>379.77</v>
      </c>
      <c r="I593" s="44">
        <v>352.76</v>
      </c>
      <c r="J593" s="44">
        <v>400.05</v>
      </c>
      <c r="K593" s="44">
        <v>415.7</v>
      </c>
      <c r="L593" s="44">
        <v>409.2</v>
      </c>
      <c r="M593" s="44">
        <v>392.41</v>
      </c>
      <c r="N593" s="44">
        <v>470.79</v>
      </c>
      <c r="O593" s="44">
        <v>489.84</v>
      </c>
      <c r="P593" s="44">
        <v>506.29</v>
      </c>
      <c r="Q593" s="44">
        <v>465.57</v>
      </c>
      <c r="R593" s="44">
        <v>513.80999999999995</v>
      </c>
      <c r="S593" s="44">
        <v>508.21</v>
      </c>
      <c r="T593" s="44">
        <v>518.85</v>
      </c>
      <c r="U593" s="44">
        <v>474.51</v>
      </c>
      <c r="V593" s="44">
        <v>541.01</v>
      </c>
      <c r="W593" s="44">
        <v>554.23</v>
      </c>
      <c r="X593" s="44">
        <v>570.32000000000005</v>
      </c>
      <c r="Y593" s="44">
        <v>566.04</v>
      </c>
      <c r="Z593" s="44">
        <v>630.6</v>
      </c>
      <c r="AA593" s="44">
        <v>637.76</v>
      </c>
      <c r="AB593" s="44">
        <v>638.13</v>
      </c>
      <c r="AC593" s="44">
        <v>630.79</v>
      </c>
      <c r="AD593" s="44">
        <v>722.87</v>
      </c>
      <c r="AE593" s="44">
        <v>766.74</v>
      </c>
      <c r="AF593" s="44">
        <v>772.13</v>
      </c>
      <c r="AG593" s="44">
        <v>794.15</v>
      </c>
      <c r="AH593" s="44">
        <v>899.36</v>
      </c>
      <c r="AI593" s="126">
        <v>954.52</v>
      </c>
      <c r="AJ593" s="44">
        <v>946.06</v>
      </c>
      <c r="AK593" s="44">
        <v>925.48</v>
      </c>
      <c r="AL593" s="44">
        <v>994.37</v>
      </c>
      <c r="AM593" s="43">
        <v>1013</v>
      </c>
      <c r="AN593" s="44">
        <v>985.95</v>
      </c>
      <c r="AO593" s="44">
        <v>931.34</v>
      </c>
      <c r="AP593" s="44">
        <v>961.82</v>
      </c>
      <c r="AQ593" s="43">
        <v>1001</v>
      </c>
    </row>
    <row r="594" spans="1:43" ht="17.649999999999999" thickBot="1" x14ac:dyDescent="0.5">
      <c r="A594" s="42" t="s">
        <v>18</v>
      </c>
      <c r="C594" s="60" t="s">
        <v>76</v>
      </c>
      <c r="E594" s="44">
        <v>421.39</v>
      </c>
      <c r="F594" s="44" t="s">
        <v>138</v>
      </c>
      <c r="G594" s="44" t="s">
        <v>138</v>
      </c>
      <c r="H594" s="44" t="s">
        <v>138</v>
      </c>
      <c r="I594" s="44">
        <v>430.84</v>
      </c>
      <c r="J594" s="44" t="s">
        <v>138</v>
      </c>
      <c r="K594" s="44" t="s">
        <v>138</v>
      </c>
      <c r="L594" s="44" t="s">
        <v>138</v>
      </c>
      <c r="M594" s="44">
        <v>412.4</v>
      </c>
      <c r="N594" s="44" t="s">
        <v>138</v>
      </c>
      <c r="O594" s="44" t="s">
        <v>138</v>
      </c>
      <c r="P594" s="44" t="s">
        <v>138</v>
      </c>
      <c r="Q594" s="44">
        <v>501.62</v>
      </c>
      <c r="R594" s="44" t="s">
        <v>138</v>
      </c>
      <c r="S594" s="44" t="s">
        <v>138</v>
      </c>
      <c r="T594" s="44" t="s">
        <v>138</v>
      </c>
      <c r="U594" s="44">
        <v>551.5</v>
      </c>
      <c r="V594" s="44">
        <v>243.4</v>
      </c>
      <c r="W594" s="44">
        <v>237.4</v>
      </c>
      <c r="X594" s="44">
        <v>230.47</v>
      </c>
      <c r="Y594" s="44">
        <v>588.6</v>
      </c>
      <c r="Z594" s="44" t="s">
        <v>138</v>
      </c>
      <c r="AA594" s="44" t="s">
        <v>138</v>
      </c>
      <c r="AB594" s="44" t="s">
        <v>138</v>
      </c>
      <c r="AC594" s="44">
        <v>632</v>
      </c>
      <c r="AD594" s="44" t="s">
        <v>138</v>
      </c>
      <c r="AE594" s="44" t="s">
        <v>138</v>
      </c>
      <c r="AF594" s="44" t="s">
        <v>138</v>
      </c>
      <c r="AG594" s="43">
        <v>1100</v>
      </c>
      <c r="AH594" s="44" t="s">
        <v>138</v>
      </c>
      <c r="AI594" s="126" t="s">
        <v>138</v>
      </c>
      <c r="AJ594" s="44" t="s">
        <v>138</v>
      </c>
      <c r="AK594" s="43">
        <v>1200</v>
      </c>
      <c r="AL594" s="44" t="s">
        <v>138</v>
      </c>
      <c r="AM594" s="44" t="s">
        <v>138</v>
      </c>
      <c r="AN594" s="44" t="s">
        <v>138</v>
      </c>
      <c r="AO594" s="43">
        <v>1300</v>
      </c>
      <c r="AP594" s="44" t="s">
        <v>138</v>
      </c>
      <c r="AQ594" s="44" t="s">
        <v>138</v>
      </c>
    </row>
    <row r="595" spans="1:43" ht="17.649999999999999" thickBot="1" x14ac:dyDescent="0.5">
      <c r="A595" s="42" t="s">
        <v>18</v>
      </c>
      <c r="C595" s="60" t="s">
        <v>143</v>
      </c>
      <c r="E595" s="43">
        <v>1049</v>
      </c>
      <c r="F595" s="43">
        <v>1040</v>
      </c>
      <c r="G595" s="43">
        <v>1044</v>
      </c>
      <c r="H595" s="43">
        <v>1044</v>
      </c>
      <c r="I595" s="43">
        <v>1168</v>
      </c>
      <c r="J595" s="43">
        <v>1172</v>
      </c>
      <c r="K595" s="43">
        <v>1168</v>
      </c>
      <c r="L595" s="43">
        <v>1166</v>
      </c>
      <c r="M595" s="43">
        <v>1142</v>
      </c>
      <c r="N595" s="43">
        <v>1143</v>
      </c>
      <c r="O595" s="43">
        <v>1216</v>
      </c>
      <c r="P595" s="43">
        <v>1426</v>
      </c>
      <c r="Q595" s="43">
        <v>1777</v>
      </c>
      <c r="R595" s="43">
        <v>1789</v>
      </c>
      <c r="S595" s="43">
        <v>1785</v>
      </c>
      <c r="T595" s="43">
        <v>1784</v>
      </c>
      <c r="U595" s="43">
        <v>2238</v>
      </c>
      <c r="V595" s="43">
        <v>2216</v>
      </c>
      <c r="W595" s="43">
        <v>2189</v>
      </c>
      <c r="X595" s="43">
        <v>2188</v>
      </c>
      <c r="Y595" s="43">
        <v>2309</v>
      </c>
      <c r="Z595" s="43">
        <v>2310</v>
      </c>
      <c r="AA595" s="43">
        <v>2607</v>
      </c>
      <c r="AB595" s="43">
        <v>2605</v>
      </c>
      <c r="AC595" s="43">
        <v>2605</v>
      </c>
      <c r="AD595" s="43">
        <v>2605</v>
      </c>
      <c r="AE595" s="43">
        <v>2606</v>
      </c>
      <c r="AF595" s="43">
        <v>2695</v>
      </c>
      <c r="AG595" s="43">
        <v>2899</v>
      </c>
      <c r="AH595" s="43">
        <v>2774</v>
      </c>
      <c r="AI595" s="125">
        <v>2770</v>
      </c>
      <c r="AJ595" s="43">
        <v>2797</v>
      </c>
      <c r="AK595" s="43">
        <v>2639</v>
      </c>
      <c r="AL595" s="43">
        <v>2643</v>
      </c>
      <c r="AM595" s="43">
        <v>2627</v>
      </c>
      <c r="AN595" s="43">
        <v>2623</v>
      </c>
      <c r="AO595" s="43">
        <v>2625</v>
      </c>
      <c r="AP595" s="43">
        <v>2626</v>
      </c>
      <c r="AQ595" s="43">
        <v>2738</v>
      </c>
    </row>
    <row r="596" spans="1:43" ht="17.649999999999999" thickBot="1" x14ac:dyDescent="0.5">
      <c r="A596" s="42" t="s">
        <v>18</v>
      </c>
      <c r="C596" s="60" t="s">
        <v>144</v>
      </c>
      <c r="E596" s="44">
        <v>702.75</v>
      </c>
      <c r="F596" s="44">
        <v>680.36</v>
      </c>
      <c r="G596" s="44">
        <v>669.66</v>
      </c>
      <c r="H596" s="44">
        <v>652.66999999999996</v>
      </c>
      <c r="I596" s="44">
        <v>792.37</v>
      </c>
      <c r="J596" s="44">
        <v>775.25</v>
      </c>
      <c r="K596" s="44">
        <v>753.19</v>
      </c>
      <c r="L596" s="44">
        <v>733.42</v>
      </c>
      <c r="M596" s="44">
        <v>722.54</v>
      </c>
      <c r="N596" s="44">
        <v>712</v>
      </c>
      <c r="O596" s="44">
        <v>806.59</v>
      </c>
      <c r="P596" s="44">
        <v>990.01</v>
      </c>
      <c r="Q596" s="43">
        <v>1356</v>
      </c>
      <c r="R596" s="43">
        <v>1318</v>
      </c>
      <c r="S596" s="43">
        <v>1270</v>
      </c>
      <c r="T596" s="43">
        <v>1241</v>
      </c>
      <c r="U596" s="43">
        <v>1726</v>
      </c>
      <c r="V596" s="43">
        <v>1713</v>
      </c>
      <c r="W596" s="43">
        <v>1696</v>
      </c>
      <c r="X596" s="43">
        <v>1659</v>
      </c>
      <c r="Y596" s="43">
        <v>1738</v>
      </c>
      <c r="Z596" s="43">
        <v>1692</v>
      </c>
      <c r="AA596" s="43">
        <v>1866</v>
      </c>
      <c r="AB596" s="43">
        <v>1820</v>
      </c>
      <c r="AC596" s="43">
        <v>1783</v>
      </c>
      <c r="AD596" s="43">
        <v>1736</v>
      </c>
      <c r="AE596" s="43">
        <v>1697</v>
      </c>
      <c r="AF596" s="43">
        <v>1720</v>
      </c>
      <c r="AG596" s="43">
        <v>1822</v>
      </c>
      <c r="AH596" s="43">
        <v>1774</v>
      </c>
      <c r="AI596" s="125">
        <v>1729</v>
      </c>
      <c r="AJ596" s="43">
        <v>1686</v>
      </c>
      <c r="AK596" s="43">
        <v>1747</v>
      </c>
      <c r="AL596" s="43">
        <v>1706</v>
      </c>
      <c r="AM596" s="43">
        <v>1678</v>
      </c>
      <c r="AN596" s="43">
        <v>1633</v>
      </c>
      <c r="AO596" s="43">
        <v>1589</v>
      </c>
      <c r="AP596" s="43">
        <v>1546</v>
      </c>
      <c r="AQ596" s="43">
        <v>1553</v>
      </c>
    </row>
    <row r="597" spans="1:43" ht="17.649999999999999" thickBot="1" x14ac:dyDescent="0.5">
      <c r="A597" s="42" t="s">
        <v>18</v>
      </c>
      <c r="C597" s="60" t="s">
        <v>142</v>
      </c>
      <c r="E597" s="44">
        <v>522.23</v>
      </c>
      <c r="F597" s="44">
        <v>550.61</v>
      </c>
      <c r="G597" s="44">
        <v>522.16999999999996</v>
      </c>
      <c r="H597" s="44">
        <v>371.79</v>
      </c>
      <c r="I597" s="44">
        <v>440.13</v>
      </c>
      <c r="J597" s="44">
        <v>454.47</v>
      </c>
      <c r="K597" s="44">
        <v>353.9</v>
      </c>
      <c r="L597" s="44">
        <v>383.97</v>
      </c>
      <c r="M597" s="44">
        <v>346.42</v>
      </c>
      <c r="N597" s="44">
        <v>261.95999999999998</v>
      </c>
      <c r="O597" s="44">
        <v>271.02999999999997</v>
      </c>
      <c r="P597" s="44">
        <v>279.39999999999998</v>
      </c>
      <c r="Q597" s="44">
        <v>302.39</v>
      </c>
      <c r="R597" s="44">
        <v>392.68</v>
      </c>
      <c r="S597" s="44">
        <v>299.02999999999997</v>
      </c>
      <c r="T597" s="44">
        <v>279.89999999999998</v>
      </c>
      <c r="U597" s="44">
        <v>382.26</v>
      </c>
      <c r="V597" s="44">
        <v>348.98</v>
      </c>
      <c r="W597" s="44">
        <v>420.67</v>
      </c>
      <c r="X597" s="44">
        <v>484.31</v>
      </c>
      <c r="Y597" s="44">
        <v>427.55</v>
      </c>
      <c r="Z597" s="44">
        <v>623.66</v>
      </c>
      <c r="AA597" s="44">
        <v>793.68</v>
      </c>
      <c r="AB597" s="44">
        <v>669.53</v>
      </c>
      <c r="AC597" s="44">
        <v>874.91</v>
      </c>
      <c r="AD597" s="44">
        <v>615.53</v>
      </c>
      <c r="AE597" s="44">
        <v>672.39</v>
      </c>
      <c r="AF597" s="44">
        <v>568.39</v>
      </c>
      <c r="AG597" s="44">
        <v>902.46</v>
      </c>
      <c r="AH597" s="43">
        <v>1317</v>
      </c>
      <c r="AI597" s="125">
        <v>1212</v>
      </c>
      <c r="AJ597" s="43">
        <v>1255</v>
      </c>
      <c r="AK597" s="43">
        <v>1084</v>
      </c>
      <c r="AL597" s="44">
        <v>972.9</v>
      </c>
      <c r="AM597" s="44">
        <v>935.05</v>
      </c>
      <c r="AN597" s="44">
        <v>690</v>
      </c>
      <c r="AO597" s="44">
        <v>584.97</v>
      </c>
      <c r="AP597" s="44">
        <v>649.6</v>
      </c>
      <c r="AQ597" s="44">
        <v>705.44</v>
      </c>
    </row>
    <row r="598" spans="1:43" ht="17.649999999999999" thickBot="1" x14ac:dyDescent="0.5">
      <c r="A598" s="42" t="s">
        <v>18</v>
      </c>
      <c r="C598" s="60" t="s">
        <v>85</v>
      </c>
      <c r="E598" s="44">
        <v>365.46</v>
      </c>
      <c r="F598" s="44">
        <v>365.5</v>
      </c>
      <c r="G598" s="44">
        <v>375.97</v>
      </c>
      <c r="H598" s="44">
        <v>367.63</v>
      </c>
      <c r="I598" s="44">
        <v>322.36</v>
      </c>
      <c r="J598" s="44">
        <v>343.11</v>
      </c>
      <c r="K598" s="44">
        <v>362.87</v>
      </c>
      <c r="L598" s="44">
        <v>354.19</v>
      </c>
      <c r="M598" s="44">
        <v>299.92</v>
      </c>
      <c r="N598" s="44">
        <v>332.39</v>
      </c>
      <c r="O598" s="44">
        <v>344.64</v>
      </c>
      <c r="P598" s="44">
        <v>352.68</v>
      </c>
      <c r="Q598" s="43">
        <v>1100</v>
      </c>
      <c r="R598" s="43">
        <v>1167</v>
      </c>
      <c r="S598" s="43">
        <v>1267</v>
      </c>
      <c r="T598" s="43">
        <v>1361</v>
      </c>
      <c r="U598" s="43">
        <v>1630</v>
      </c>
      <c r="V598" s="43">
        <v>1334</v>
      </c>
      <c r="W598" s="43">
        <v>1459</v>
      </c>
      <c r="X598" s="43">
        <v>1509</v>
      </c>
      <c r="Y598" s="43">
        <v>1719</v>
      </c>
      <c r="Z598" s="43">
        <v>1260</v>
      </c>
      <c r="AA598" s="43">
        <v>1379</v>
      </c>
      <c r="AB598" s="43">
        <v>1458</v>
      </c>
      <c r="AC598" s="43">
        <v>1864</v>
      </c>
      <c r="AD598" s="43">
        <v>1478</v>
      </c>
      <c r="AE598" s="43">
        <v>1708</v>
      </c>
      <c r="AF598" s="43">
        <v>1920</v>
      </c>
      <c r="AG598" s="43">
        <v>2328</v>
      </c>
      <c r="AH598" s="43">
        <v>1941</v>
      </c>
      <c r="AI598" s="125">
        <v>2123</v>
      </c>
      <c r="AJ598" s="43">
        <v>2286</v>
      </c>
      <c r="AK598" s="43">
        <v>2706</v>
      </c>
      <c r="AL598" s="43">
        <v>2162</v>
      </c>
      <c r="AM598" s="43">
        <v>2486</v>
      </c>
      <c r="AN598" s="43">
        <v>2708</v>
      </c>
      <c r="AO598" s="43">
        <v>2982</v>
      </c>
      <c r="AP598" s="43">
        <v>2784</v>
      </c>
      <c r="AQ598" s="43">
        <v>3673</v>
      </c>
    </row>
    <row r="599" spans="1:43" ht="17.649999999999999" thickBot="1" x14ac:dyDescent="0.5">
      <c r="A599" s="42" t="s">
        <v>18</v>
      </c>
      <c r="C599" s="60" t="s">
        <v>176</v>
      </c>
      <c r="E599" s="44" t="s">
        <v>138</v>
      </c>
      <c r="F599" s="44" t="s">
        <v>138</v>
      </c>
      <c r="G599" s="44" t="s">
        <v>138</v>
      </c>
      <c r="H599" s="44" t="s">
        <v>138</v>
      </c>
      <c r="I599" s="44" t="s">
        <v>138</v>
      </c>
      <c r="J599" s="44" t="s">
        <v>138</v>
      </c>
      <c r="K599" s="44" t="s">
        <v>138</v>
      </c>
      <c r="L599" s="44" t="s">
        <v>138</v>
      </c>
      <c r="M599" s="44" t="s">
        <v>138</v>
      </c>
      <c r="N599" s="44" t="s">
        <v>138</v>
      </c>
      <c r="O599" s="44" t="s">
        <v>138</v>
      </c>
      <c r="P599" s="44" t="s">
        <v>138</v>
      </c>
      <c r="Q599" s="44" t="s">
        <v>138</v>
      </c>
      <c r="R599" s="44" t="s">
        <v>138</v>
      </c>
      <c r="S599" s="44" t="s">
        <v>138</v>
      </c>
      <c r="T599" s="44" t="s">
        <v>138</v>
      </c>
      <c r="U599" s="44">
        <v>35.9</v>
      </c>
      <c r="V599" s="44" t="s">
        <v>138</v>
      </c>
      <c r="W599" s="44" t="s">
        <v>138</v>
      </c>
      <c r="X599" s="44" t="s">
        <v>138</v>
      </c>
      <c r="Y599" s="44">
        <v>22.3</v>
      </c>
      <c r="Z599" s="44" t="s">
        <v>138</v>
      </c>
      <c r="AA599" s="44" t="s">
        <v>138</v>
      </c>
      <c r="AB599" s="44" t="s">
        <v>138</v>
      </c>
      <c r="AC599" s="44">
        <v>3.9</v>
      </c>
      <c r="AD599" s="44" t="s">
        <v>138</v>
      </c>
      <c r="AE599" s="44" t="s">
        <v>138</v>
      </c>
      <c r="AF599" s="44" t="s">
        <v>138</v>
      </c>
      <c r="AG599" s="44">
        <v>18.399999999999999</v>
      </c>
      <c r="AH599" s="44" t="s">
        <v>138</v>
      </c>
      <c r="AI599" s="126" t="s">
        <v>138</v>
      </c>
      <c r="AJ599" s="44" t="s">
        <v>138</v>
      </c>
      <c r="AK599" s="44">
        <v>37.200000000000003</v>
      </c>
      <c r="AL599" s="44" t="s">
        <v>138</v>
      </c>
      <c r="AM599" s="44" t="s">
        <v>138</v>
      </c>
      <c r="AN599" s="44" t="s">
        <v>138</v>
      </c>
      <c r="AO599" s="44">
        <v>23.5</v>
      </c>
      <c r="AP599" s="44" t="s">
        <v>138</v>
      </c>
      <c r="AQ599" s="44" t="s">
        <v>138</v>
      </c>
    </row>
    <row r="600" spans="1:43" ht="17.649999999999999" thickBot="1" x14ac:dyDescent="0.5">
      <c r="A600" s="42" t="s">
        <v>18</v>
      </c>
      <c r="C600" s="60" t="s">
        <v>88</v>
      </c>
      <c r="E600" s="44">
        <v>564.44000000000005</v>
      </c>
      <c r="F600" s="44">
        <v>987.57</v>
      </c>
      <c r="G600" s="43">
        <v>1000</v>
      </c>
      <c r="H600" s="44">
        <v>961.88</v>
      </c>
      <c r="I600" s="44">
        <v>511.11</v>
      </c>
      <c r="J600" s="44">
        <v>932.86</v>
      </c>
      <c r="K600" s="44">
        <v>959.77</v>
      </c>
      <c r="L600" s="44">
        <v>965.5</v>
      </c>
      <c r="M600" s="44">
        <v>486.87</v>
      </c>
      <c r="N600" s="44">
        <v>965.44</v>
      </c>
      <c r="O600" s="43">
        <v>1011</v>
      </c>
      <c r="P600" s="43">
        <v>1136</v>
      </c>
      <c r="Q600" s="44">
        <v>657.45</v>
      </c>
      <c r="R600" s="43">
        <v>1284</v>
      </c>
      <c r="S600" s="43">
        <v>1248</v>
      </c>
      <c r="T600" s="43">
        <v>1215</v>
      </c>
      <c r="U600" s="44">
        <v>448.42</v>
      </c>
      <c r="V600" s="43">
        <v>1376</v>
      </c>
      <c r="W600" s="43">
        <v>1561</v>
      </c>
      <c r="X600" s="43">
        <v>1649</v>
      </c>
      <c r="Y600" s="44">
        <v>985.82</v>
      </c>
      <c r="Z600" s="43">
        <v>2111</v>
      </c>
      <c r="AA600" s="43">
        <v>2462</v>
      </c>
      <c r="AB600" s="43">
        <v>2391</v>
      </c>
      <c r="AC600" s="44">
        <v>941.32</v>
      </c>
      <c r="AD600" s="43">
        <v>2466</v>
      </c>
      <c r="AE600" s="43">
        <v>2492</v>
      </c>
      <c r="AF600" s="43">
        <v>2875</v>
      </c>
      <c r="AG600" s="43">
        <v>1037</v>
      </c>
      <c r="AH600" s="43">
        <v>3468</v>
      </c>
      <c r="AI600" s="125">
        <v>3356</v>
      </c>
      <c r="AJ600" s="43">
        <v>3110</v>
      </c>
      <c r="AK600" s="43">
        <v>1205</v>
      </c>
      <c r="AL600" s="43">
        <v>3158</v>
      </c>
      <c r="AM600" s="43">
        <v>3185</v>
      </c>
      <c r="AN600" s="43">
        <v>3299</v>
      </c>
      <c r="AO600" s="43">
        <v>1444</v>
      </c>
      <c r="AP600" s="43">
        <v>3567</v>
      </c>
      <c r="AQ600" s="43">
        <v>3510</v>
      </c>
    </row>
    <row r="601" spans="1:43" ht="18" thickBot="1" x14ac:dyDescent="0.5">
      <c r="A601" s="42" t="s">
        <v>18</v>
      </c>
      <c r="C601" s="66" t="s">
        <v>77</v>
      </c>
      <c r="E601" s="67">
        <v>25200</v>
      </c>
      <c r="F601" s="67">
        <v>25253</v>
      </c>
      <c r="G601" s="67">
        <v>25366</v>
      </c>
      <c r="H601" s="67">
        <v>25182</v>
      </c>
      <c r="I601" s="67">
        <v>24939</v>
      </c>
      <c r="J601" s="67">
        <v>25685</v>
      </c>
      <c r="K601" s="67">
        <v>26336</v>
      </c>
      <c r="L601" s="67">
        <v>26404</v>
      </c>
      <c r="M601" s="67">
        <v>25875</v>
      </c>
      <c r="N601" s="67">
        <v>26401</v>
      </c>
      <c r="O601" s="67">
        <v>27203</v>
      </c>
      <c r="P601" s="67">
        <v>28519</v>
      </c>
      <c r="Q601" s="67">
        <v>32805</v>
      </c>
      <c r="R601" s="67">
        <v>32866</v>
      </c>
      <c r="S601" s="67">
        <v>33247</v>
      </c>
      <c r="T601" s="67">
        <v>33958</v>
      </c>
      <c r="U601" s="67">
        <v>33306</v>
      </c>
      <c r="V601" s="67">
        <v>34737</v>
      </c>
      <c r="W601" s="67">
        <v>36422</v>
      </c>
      <c r="X601" s="67">
        <v>37036</v>
      </c>
      <c r="Y601" s="67">
        <v>37474</v>
      </c>
      <c r="Z601" s="67">
        <v>36049</v>
      </c>
      <c r="AA601" s="67">
        <v>39068</v>
      </c>
      <c r="AB601" s="67">
        <v>40170</v>
      </c>
      <c r="AC601" s="67">
        <v>41710</v>
      </c>
      <c r="AD601" s="67">
        <v>43043</v>
      </c>
      <c r="AE601" s="67">
        <v>45642</v>
      </c>
      <c r="AF601" s="67">
        <v>46696</v>
      </c>
      <c r="AG601" s="67">
        <v>48477</v>
      </c>
      <c r="AH601" s="67">
        <v>48985</v>
      </c>
      <c r="AI601" s="128">
        <v>47947</v>
      </c>
      <c r="AJ601" s="67">
        <v>48421</v>
      </c>
      <c r="AK601" s="67">
        <v>49791</v>
      </c>
      <c r="AL601" s="67">
        <v>50942</v>
      </c>
      <c r="AM601" s="67">
        <v>52184</v>
      </c>
      <c r="AN601" s="67">
        <v>52749</v>
      </c>
      <c r="AO601" s="67">
        <v>55046</v>
      </c>
      <c r="AP601" s="67">
        <v>57286</v>
      </c>
      <c r="AQ601" s="67">
        <v>59710</v>
      </c>
    </row>
    <row r="602" spans="1:43" ht="18" thickTop="1" thickBot="1" x14ac:dyDescent="0.5">
      <c r="A602" s="42" t="s">
        <v>18</v>
      </c>
      <c r="C602" s="60" t="s">
        <v>187</v>
      </c>
      <c r="E602" s="43">
        <v>11710</v>
      </c>
      <c r="F602" s="43">
        <v>11469</v>
      </c>
      <c r="G602" s="43">
        <v>11643</v>
      </c>
      <c r="H602" s="43">
        <v>11548</v>
      </c>
      <c r="I602" s="43">
        <v>11375</v>
      </c>
      <c r="J602" s="43">
        <v>11407</v>
      </c>
      <c r="K602" s="43">
        <v>11353</v>
      </c>
      <c r="L602" s="43">
        <v>11414</v>
      </c>
      <c r="M602" s="43">
        <v>11165</v>
      </c>
      <c r="N602" s="43">
        <v>11178</v>
      </c>
      <c r="O602" s="43">
        <v>11374</v>
      </c>
      <c r="P602" s="43">
        <v>12552</v>
      </c>
      <c r="Q602" s="43">
        <v>14656</v>
      </c>
      <c r="R602" s="43">
        <v>14735</v>
      </c>
      <c r="S602" s="43">
        <v>14662</v>
      </c>
      <c r="T602" s="43">
        <v>14917</v>
      </c>
      <c r="U602" s="43">
        <v>15278</v>
      </c>
      <c r="V602" s="43">
        <v>15344</v>
      </c>
      <c r="W602" s="43">
        <v>15368</v>
      </c>
      <c r="X602" s="43">
        <v>15459</v>
      </c>
      <c r="Y602" s="43">
        <v>15714</v>
      </c>
      <c r="Z602" s="43">
        <v>16014</v>
      </c>
      <c r="AA602" s="43">
        <v>16245</v>
      </c>
      <c r="AB602" s="43">
        <v>16757</v>
      </c>
      <c r="AC602" s="43">
        <v>17292</v>
      </c>
      <c r="AD602" s="43">
        <v>17578</v>
      </c>
      <c r="AE602" s="43">
        <v>17975</v>
      </c>
      <c r="AF602" s="43">
        <v>18537</v>
      </c>
      <c r="AG602" s="43">
        <v>19082</v>
      </c>
      <c r="AH602" s="43">
        <v>19667</v>
      </c>
      <c r="AI602" s="125">
        <v>19840</v>
      </c>
      <c r="AJ602" s="43">
        <v>20928</v>
      </c>
      <c r="AK602" s="43">
        <v>21599</v>
      </c>
      <c r="AL602" s="43">
        <v>21976</v>
      </c>
      <c r="AM602" s="43">
        <v>22018</v>
      </c>
      <c r="AN602" s="43">
        <v>22745</v>
      </c>
      <c r="AO602" s="43">
        <v>24132</v>
      </c>
      <c r="AP602" s="43">
        <v>24762</v>
      </c>
      <c r="AQ602" s="43">
        <v>25241</v>
      </c>
    </row>
    <row r="603" spans="1:43" ht="17.649999999999999" thickBot="1" x14ac:dyDescent="0.5">
      <c r="A603" s="42" t="s">
        <v>18</v>
      </c>
      <c r="C603" s="60" t="s">
        <v>189</v>
      </c>
      <c r="E603" s="43">
        <v>2246</v>
      </c>
      <c r="F603" s="43">
        <v>2317</v>
      </c>
      <c r="G603" s="43">
        <v>2413</v>
      </c>
      <c r="H603" s="43">
        <v>2378</v>
      </c>
      <c r="I603" s="43">
        <v>2166</v>
      </c>
      <c r="J603" s="43">
        <v>2418</v>
      </c>
      <c r="K603" s="43">
        <v>2530</v>
      </c>
      <c r="L603" s="43">
        <v>2474</v>
      </c>
      <c r="M603" s="43">
        <v>2264</v>
      </c>
      <c r="N603" s="43">
        <v>2577</v>
      </c>
      <c r="O603" s="43">
        <v>2713</v>
      </c>
      <c r="P603" s="43">
        <v>2750</v>
      </c>
      <c r="Q603" s="43">
        <v>3309</v>
      </c>
      <c r="R603" s="43">
        <v>3574</v>
      </c>
      <c r="S603" s="43">
        <v>3695</v>
      </c>
      <c r="T603" s="43">
        <v>3816</v>
      </c>
      <c r="U603" s="43">
        <v>3611</v>
      </c>
      <c r="V603" s="43">
        <v>3892</v>
      </c>
      <c r="W603" s="43">
        <v>4116</v>
      </c>
      <c r="X603" s="43">
        <v>4224</v>
      </c>
      <c r="Y603" s="43">
        <v>4058</v>
      </c>
      <c r="Z603" s="43">
        <v>4190</v>
      </c>
      <c r="AA603" s="43">
        <v>4414</v>
      </c>
      <c r="AB603" s="43">
        <v>4510</v>
      </c>
      <c r="AC603" s="43">
        <v>4433</v>
      </c>
      <c r="AD603" s="43">
        <v>4838</v>
      </c>
      <c r="AE603" s="43">
        <v>5262</v>
      </c>
      <c r="AF603" s="43">
        <v>5511</v>
      </c>
      <c r="AG603" s="43">
        <v>5384</v>
      </c>
      <c r="AH603" s="43">
        <v>5924</v>
      </c>
      <c r="AI603" s="125">
        <v>6336</v>
      </c>
      <c r="AJ603" s="43">
        <v>6515</v>
      </c>
      <c r="AK603" s="43">
        <v>6221</v>
      </c>
      <c r="AL603" s="43">
        <v>6570</v>
      </c>
      <c r="AM603" s="43">
        <v>7072</v>
      </c>
      <c r="AN603" s="43">
        <v>7197</v>
      </c>
      <c r="AO603" s="43">
        <v>6642</v>
      </c>
      <c r="AP603" s="43">
        <v>7154</v>
      </c>
      <c r="AQ603" s="43">
        <v>8244</v>
      </c>
    </row>
    <row r="604" spans="1:43" ht="17.649999999999999" thickBot="1" x14ac:dyDescent="0.5">
      <c r="A604" s="42" t="s">
        <v>18</v>
      </c>
      <c r="C604" s="60" t="s">
        <v>200</v>
      </c>
      <c r="E604" s="44">
        <v>276.12</v>
      </c>
      <c r="F604" s="44">
        <v>286.10000000000002</v>
      </c>
      <c r="G604" s="44">
        <v>316.48</v>
      </c>
      <c r="H604" s="44">
        <v>318.08</v>
      </c>
      <c r="I604" s="44">
        <v>224.92</v>
      </c>
      <c r="J604" s="44">
        <v>298.26</v>
      </c>
      <c r="K604" s="44">
        <v>260.60000000000002</v>
      </c>
      <c r="L604" s="44">
        <v>256.79000000000002</v>
      </c>
      <c r="M604" s="44">
        <v>231.33</v>
      </c>
      <c r="N604" s="44">
        <v>242.33</v>
      </c>
      <c r="O604" s="44">
        <v>259.8</v>
      </c>
      <c r="P604" s="44">
        <v>230.04</v>
      </c>
      <c r="Q604" s="44">
        <v>324.3</v>
      </c>
      <c r="R604" s="44">
        <v>382.26</v>
      </c>
      <c r="S604" s="44">
        <v>422.42</v>
      </c>
      <c r="T604" s="44">
        <v>453.13</v>
      </c>
      <c r="U604" s="44">
        <v>337.33</v>
      </c>
      <c r="V604" s="44">
        <v>368.39</v>
      </c>
      <c r="W604" s="44">
        <v>485.57</v>
      </c>
      <c r="X604" s="44">
        <v>408.51</v>
      </c>
      <c r="Y604" s="44">
        <v>406.72</v>
      </c>
      <c r="Z604" s="44">
        <v>280.41000000000003</v>
      </c>
      <c r="AA604" s="44">
        <v>447.97</v>
      </c>
      <c r="AB604" s="44">
        <v>416.99</v>
      </c>
      <c r="AC604" s="44">
        <v>493.47</v>
      </c>
      <c r="AD604" s="44">
        <v>561.16</v>
      </c>
      <c r="AE604" s="44">
        <v>671.82</v>
      </c>
      <c r="AF604" s="44">
        <v>579.91</v>
      </c>
      <c r="AG604" s="44">
        <v>616.66999999999996</v>
      </c>
      <c r="AH604" s="44">
        <v>634.09</v>
      </c>
      <c r="AI604" s="126">
        <v>703.48</v>
      </c>
      <c r="AJ604" s="44">
        <v>685.29</v>
      </c>
      <c r="AK604" s="44">
        <v>669.74</v>
      </c>
      <c r="AL604" s="44">
        <v>800.37</v>
      </c>
      <c r="AM604" s="44">
        <v>972.19</v>
      </c>
      <c r="AN604" s="44">
        <v>924.6</v>
      </c>
      <c r="AO604" s="43">
        <v>1038</v>
      </c>
      <c r="AP604" s="43">
        <v>1238</v>
      </c>
      <c r="AQ604" s="43">
        <v>1419</v>
      </c>
    </row>
    <row r="605" spans="1:43" ht="17.649999999999999" thickBot="1" x14ac:dyDescent="0.5">
      <c r="A605" s="42" t="s">
        <v>18</v>
      </c>
      <c r="C605" s="60" t="s">
        <v>147</v>
      </c>
      <c r="E605" s="44" t="s">
        <v>138</v>
      </c>
      <c r="F605" s="44" t="s">
        <v>138</v>
      </c>
      <c r="G605" s="44" t="s">
        <v>138</v>
      </c>
      <c r="H605" s="44" t="s">
        <v>138</v>
      </c>
      <c r="I605" s="44" t="s">
        <v>138</v>
      </c>
      <c r="J605" s="44" t="s">
        <v>138</v>
      </c>
      <c r="K605" s="44" t="s">
        <v>138</v>
      </c>
      <c r="L605" s="44">
        <v>90.6</v>
      </c>
      <c r="M605" s="44">
        <v>91.05</v>
      </c>
      <c r="N605" s="44" t="s">
        <v>138</v>
      </c>
      <c r="O605" s="44" t="s">
        <v>138</v>
      </c>
      <c r="P605" s="44" t="s">
        <v>138</v>
      </c>
      <c r="Q605" s="44" t="s">
        <v>138</v>
      </c>
      <c r="R605" s="44" t="s">
        <v>138</v>
      </c>
      <c r="S605" s="44" t="s">
        <v>138</v>
      </c>
      <c r="T605" s="44" t="s">
        <v>138</v>
      </c>
      <c r="U605" s="44">
        <v>234.64</v>
      </c>
      <c r="V605" s="44" t="s">
        <v>138</v>
      </c>
      <c r="W605" s="44" t="s">
        <v>138</v>
      </c>
      <c r="X605" s="44" t="s">
        <v>138</v>
      </c>
      <c r="Y605" s="44" t="s">
        <v>138</v>
      </c>
      <c r="Z605" s="44" t="s">
        <v>138</v>
      </c>
      <c r="AA605" s="44" t="s">
        <v>138</v>
      </c>
      <c r="AB605" s="44" t="s">
        <v>138</v>
      </c>
      <c r="AC605" s="44" t="s">
        <v>138</v>
      </c>
      <c r="AD605" s="44" t="s">
        <v>138</v>
      </c>
      <c r="AE605" s="44" t="s">
        <v>138</v>
      </c>
      <c r="AF605" s="44" t="s">
        <v>138</v>
      </c>
      <c r="AG605" s="44" t="s">
        <v>138</v>
      </c>
      <c r="AH605" s="44" t="s">
        <v>138</v>
      </c>
      <c r="AI605" s="126" t="s">
        <v>138</v>
      </c>
      <c r="AJ605" s="44" t="s">
        <v>138</v>
      </c>
      <c r="AK605" s="44" t="s">
        <v>138</v>
      </c>
      <c r="AL605" s="44" t="s">
        <v>138</v>
      </c>
      <c r="AM605" s="44" t="s">
        <v>138</v>
      </c>
      <c r="AN605" s="44" t="s">
        <v>138</v>
      </c>
      <c r="AO605" s="44" t="s">
        <v>138</v>
      </c>
      <c r="AP605" s="44" t="s">
        <v>138</v>
      </c>
      <c r="AQ605" s="44" t="s">
        <v>138</v>
      </c>
    </row>
    <row r="606" spans="1:43" ht="17.649999999999999" thickBot="1" x14ac:dyDescent="0.5">
      <c r="A606" s="42" t="s">
        <v>18</v>
      </c>
      <c r="C606" s="60" t="s">
        <v>148</v>
      </c>
      <c r="E606" s="44" t="s">
        <v>138</v>
      </c>
      <c r="F606" s="44" t="s">
        <v>138</v>
      </c>
      <c r="G606" s="44" t="s">
        <v>138</v>
      </c>
      <c r="H606" s="44" t="s">
        <v>138</v>
      </c>
      <c r="I606" s="44" t="s">
        <v>138</v>
      </c>
      <c r="J606" s="44" t="s">
        <v>138</v>
      </c>
      <c r="K606" s="44" t="s">
        <v>138</v>
      </c>
      <c r="L606" s="44" t="s">
        <v>138</v>
      </c>
      <c r="M606" s="44" t="s">
        <v>138</v>
      </c>
      <c r="N606" s="44" t="s">
        <v>138</v>
      </c>
      <c r="O606" s="44" t="s">
        <v>138</v>
      </c>
      <c r="P606" s="44" t="s">
        <v>138</v>
      </c>
      <c r="Q606" s="44" t="s">
        <v>138</v>
      </c>
      <c r="R606" s="44" t="s">
        <v>138</v>
      </c>
      <c r="S606" s="44" t="s">
        <v>138</v>
      </c>
      <c r="T606" s="44" t="s">
        <v>138</v>
      </c>
      <c r="U606" s="44" t="s">
        <v>138</v>
      </c>
      <c r="V606" s="44">
        <v>43.92</v>
      </c>
      <c r="W606" s="44">
        <v>27.51</v>
      </c>
      <c r="X606" s="44">
        <v>14.25</v>
      </c>
      <c r="Y606" s="44" t="s">
        <v>138</v>
      </c>
      <c r="Z606" s="44" t="s">
        <v>138</v>
      </c>
      <c r="AA606" s="44" t="s">
        <v>138</v>
      </c>
      <c r="AB606" s="44" t="s">
        <v>138</v>
      </c>
      <c r="AC606" s="44" t="s">
        <v>138</v>
      </c>
      <c r="AD606" s="44" t="s">
        <v>138</v>
      </c>
      <c r="AE606" s="44" t="s">
        <v>138</v>
      </c>
      <c r="AF606" s="44" t="s">
        <v>138</v>
      </c>
      <c r="AG606" s="44" t="s">
        <v>138</v>
      </c>
      <c r="AH606" s="44" t="s">
        <v>138</v>
      </c>
      <c r="AI606" s="126" t="s">
        <v>138</v>
      </c>
      <c r="AJ606" s="44" t="s">
        <v>138</v>
      </c>
      <c r="AK606" s="44" t="s">
        <v>138</v>
      </c>
      <c r="AL606" s="44" t="s">
        <v>138</v>
      </c>
      <c r="AM606" s="44" t="s">
        <v>138</v>
      </c>
      <c r="AN606" s="44" t="s">
        <v>138</v>
      </c>
      <c r="AO606" s="44">
        <v>125.85</v>
      </c>
      <c r="AP606" s="44" t="s">
        <v>138</v>
      </c>
      <c r="AQ606" s="44" t="s">
        <v>138</v>
      </c>
    </row>
    <row r="607" spans="1:43" ht="17.649999999999999" thickBot="1" x14ac:dyDescent="0.5">
      <c r="A607" s="42" t="s">
        <v>18</v>
      </c>
      <c r="C607" s="60" t="s">
        <v>149</v>
      </c>
      <c r="E607" s="44">
        <v>37.6</v>
      </c>
      <c r="F607" s="44" t="s">
        <v>138</v>
      </c>
      <c r="G607" s="44" t="s">
        <v>138</v>
      </c>
      <c r="H607" s="44" t="s">
        <v>138</v>
      </c>
      <c r="I607" s="44">
        <v>63.5</v>
      </c>
      <c r="J607" s="44" t="s">
        <v>138</v>
      </c>
      <c r="K607" s="44" t="s">
        <v>138</v>
      </c>
      <c r="L607" s="44" t="s">
        <v>138</v>
      </c>
      <c r="M607" s="44">
        <v>46.4</v>
      </c>
      <c r="N607" s="44" t="s">
        <v>138</v>
      </c>
      <c r="O607" s="44" t="s">
        <v>138</v>
      </c>
      <c r="P607" s="44" t="s">
        <v>138</v>
      </c>
      <c r="Q607" s="44">
        <v>51.3</v>
      </c>
      <c r="R607" s="44" t="s">
        <v>138</v>
      </c>
      <c r="S607" s="44" t="s">
        <v>138</v>
      </c>
      <c r="T607" s="44" t="s">
        <v>138</v>
      </c>
      <c r="U607" s="44">
        <v>83.7</v>
      </c>
      <c r="V607" s="44" t="s">
        <v>138</v>
      </c>
      <c r="W607" s="44" t="s">
        <v>138</v>
      </c>
      <c r="X607" s="44" t="s">
        <v>138</v>
      </c>
      <c r="Y607" s="44">
        <v>64.099999999999994</v>
      </c>
      <c r="Z607" s="44" t="s">
        <v>138</v>
      </c>
      <c r="AA607" s="44" t="s">
        <v>138</v>
      </c>
      <c r="AB607" s="44" t="s">
        <v>138</v>
      </c>
      <c r="AC607" s="44">
        <v>17.2</v>
      </c>
      <c r="AD607" s="44" t="s">
        <v>138</v>
      </c>
      <c r="AE607" s="44" t="s">
        <v>138</v>
      </c>
      <c r="AF607" s="44" t="s">
        <v>138</v>
      </c>
      <c r="AG607" s="44">
        <v>31.3</v>
      </c>
      <c r="AH607" s="44" t="s">
        <v>138</v>
      </c>
      <c r="AI607" s="126" t="s">
        <v>138</v>
      </c>
      <c r="AJ607" s="44" t="s">
        <v>138</v>
      </c>
      <c r="AK607" s="44">
        <v>2.2000000000000002</v>
      </c>
      <c r="AL607" s="44" t="s">
        <v>138</v>
      </c>
      <c r="AM607" s="44" t="s">
        <v>138</v>
      </c>
      <c r="AN607" s="44" t="s">
        <v>138</v>
      </c>
      <c r="AO607" s="44">
        <v>29.4</v>
      </c>
      <c r="AP607" s="44" t="s">
        <v>138</v>
      </c>
      <c r="AQ607" s="44" t="s">
        <v>138</v>
      </c>
    </row>
    <row r="608" spans="1:43" ht="17.649999999999999" thickBot="1" x14ac:dyDescent="0.5">
      <c r="A608" s="42" t="s">
        <v>18</v>
      </c>
      <c r="C608" s="60" t="s">
        <v>91</v>
      </c>
      <c r="E608" s="43">
        <v>2254</v>
      </c>
      <c r="F608" s="43">
        <v>2250</v>
      </c>
      <c r="G608" s="43">
        <v>2247</v>
      </c>
      <c r="H608" s="43">
        <v>2241</v>
      </c>
      <c r="I608" s="43">
        <v>2239</v>
      </c>
      <c r="J608" s="43">
        <v>2300</v>
      </c>
      <c r="K608" s="43">
        <v>2602</v>
      </c>
      <c r="L608" s="43">
        <v>2499</v>
      </c>
      <c r="M608" s="43">
        <v>2483</v>
      </c>
      <c r="N608" s="43">
        <v>2582</v>
      </c>
      <c r="O608" s="43">
        <v>2486</v>
      </c>
      <c r="P608" s="43">
        <v>2471</v>
      </c>
      <c r="Q608" s="43">
        <v>3099</v>
      </c>
      <c r="R608" s="43">
        <v>3048</v>
      </c>
      <c r="S608" s="43">
        <v>3024</v>
      </c>
      <c r="T608" s="43">
        <v>2993</v>
      </c>
      <c r="U608" s="43">
        <v>2775</v>
      </c>
      <c r="V608" s="43">
        <v>3059</v>
      </c>
      <c r="W608" s="43">
        <v>3626</v>
      </c>
      <c r="X608" s="43">
        <v>3897</v>
      </c>
      <c r="Y608" s="43">
        <v>3534</v>
      </c>
      <c r="Z608" s="43">
        <v>3594</v>
      </c>
      <c r="AA608" s="43">
        <v>3606</v>
      </c>
      <c r="AB608" s="43">
        <v>3498</v>
      </c>
      <c r="AC608" s="43">
        <v>3484</v>
      </c>
      <c r="AD608" s="43">
        <v>3565</v>
      </c>
      <c r="AE608" s="43">
        <v>4160</v>
      </c>
      <c r="AF608" s="43">
        <v>4268</v>
      </c>
      <c r="AG608" s="43">
        <v>4361</v>
      </c>
      <c r="AH608" s="43">
        <v>4429</v>
      </c>
      <c r="AI608" s="125">
        <v>4502</v>
      </c>
      <c r="AJ608" s="43">
        <v>4131</v>
      </c>
      <c r="AK608" s="43">
        <v>4104</v>
      </c>
      <c r="AL608" s="43">
        <v>3897</v>
      </c>
      <c r="AM608" s="43">
        <v>3814</v>
      </c>
      <c r="AN608" s="43">
        <v>3769</v>
      </c>
      <c r="AO608" s="43">
        <v>3780</v>
      </c>
      <c r="AP608" s="43">
        <v>3855</v>
      </c>
      <c r="AQ608" s="43">
        <v>4400</v>
      </c>
    </row>
    <row r="609" spans="1:43" ht="17.649999999999999" thickBot="1" x14ac:dyDescent="0.5">
      <c r="A609" s="42" t="s">
        <v>18</v>
      </c>
      <c r="C609" s="60" t="s">
        <v>150</v>
      </c>
      <c r="E609" s="44" t="s">
        <v>138</v>
      </c>
      <c r="F609" s="44" t="s">
        <v>138</v>
      </c>
      <c r="G609" s="44" t="s">
        <v>138</v>
      </c>
      <c r="H609" s="44" t="s">
        <v>138</v>
      </c>
      <c r="I609" s="44" t="s">
        <v>138</v>
      </c>
      <c r="J609" s="44" t="s">
        <v>138</v>
      </c>
      <c r="K609" s="44" t="s">
        <v>138</v>
      </c>
      <c r="L609" s="44" t="s">
        <v>138</v>
      </c>
      <c r="M609" s="44" t="s">
        <v>138</v>
      </c>
      <c r="N609" s="44" t="s">
        <v>138</v>
      </c>
      <c r="O609" s="44" t="s">
        <v>138</v>
      </c>
      <c r="P609" s="44" t="s">
        <v>138</v>
      </c>
      <c r="Q609" s="44" t="s">
        <v>138</v>
      </c>
      <c r="R609" s="44" t="s">
        <v>138</v>
      </c>
      <c r="S609" s="44" t="s">
        <v>138</v>
      </c>
      <c r="T609" s="44" t="s">
        <v>138</v>
      </c>
      <c r="U609" s="44" t="s">
        <v>138</v>
      </c>
      <c r="V609" s="44">
        <v>228.01</v>
      </c>
      <c r="W609" s="44">
        <v>234.22</v>
      </c>
      <c r="X609" s="44">
        <v>239.87</v>
      </c>
      <c r="Y609" s="44" t="s">
        <v>138</v>
      </c>
      <c r="Z609" s="44" t="s">
        <v>138</v>
      </c>
      <c r="AA609" s="44" t="s">
        <v>138</v>
      </c>
      <c r="AB609" s="44" t="s">
        <v>138</v>
      </c>
      <c r="AC609" s="44">
        <v>565.25</v>
      </c>
      <c r="AD609" s="44" t="s">
        <v>138</v>
      </c>
      <c r="AE609" s="44" t="s">
        <v>138</v>
      </c>
      <c r="AF609" s="44" t="s">
        <v>138</v>
      </c>
      <c r="AG609" s="44">
        <v>571.34</v>
      </c>
      <c r="AH609" s="44" t="s">
        <v>138</v>
      </c>
      <c r="AI609" s="126" t="s">
        <v>138</v>
      </c>
      <c r="AJ609" s="44" t="s">
        <v>138</v>
      </c>
      <c r="AK609" s="44">
        <v>554.39</v>
      </c>
      <c r="AL609" s="44" t="s">
        <v>138</v>
      </c>
      <c r="AM609" s="44" t="s">
        <v>138</v>
      </c>
      <c r="AN609" s="44" t="s">
        <v>138</v>
      </c>
      <c r="AO609" s="44">
        <v>531.37</v>
      </c>
      <c r="AP609" s="44" t="s">
        <v>138</v>
      </c>
      <c r="AQ609" s="44" t="s">
        <v>138</v>
      </c>
    </row>
    <row r="610" spans="1:43" ht="17.649999999999999" thickBot="1" x14ac:dyDescent="0.5">
      <c r="A610" s="42" t="s">
        <v>18</v>
      </c>
      <c r="C610" s="60" t="s">
        <v>152</v>
      </c>
      <c r="E610" s="44">
        <v>310.55</v>
      </c>
      <c r="F610" s="44" t="s">
        <v>138</v>
      </c>
      <c r="G610" s="44" t="s">
        <v>138</v>
      </c>
      <c r="H610" s="44" t="s">
        <v>138</v>
      </c>
      <c r="I610" s="44">
        <v>176.19</v>
      </c>
      <c r="J610" s="44" t="s">
        <v>138</v>
      </c>
      <c r="K610" s="44" t="s">
        <v>138</v>
      </c>
      <c r="L610" s="44" t="s">
        <v>138</v>
      </c>
      <c r="M610" s="44">
        <v>330.49</v>
      </c>
      <c r="N610" s="44" t="s">
        <v>138</v>
      </c>
      <c r="O610" s="44" t="s">
        <v>138</v>
      </c>
      <c r="P610" s="44" t="s">
        <v>138</v>
      </c>
      <c r="Q610" s="44">
        <v>505.58</v>
      </c>
      <c r="R610" s="44" t="s">
        <v>138</v>
      </c>
      <c r="S610" s="44" t="s">
        <v>138</v>
      </c>
      <c r="T610" s="44" t="s">
        <v>138</v>
      </c>
      <c r="U610" s="44">
        <v>446.05</v>
      </c>
      <c r="V610" s="44" t="s">
        <v>138</v>
      </c>
      <c r="W610" s="44" t="s">
        <v>138</v>
      </c>
      <c r="X610" s="44" t="s">
        <v>138</v>
      </c>
      <c r="Y610" s="44">
        <v>883</v>
      </c>
      <c r="Z610" s="44" t="s">
        <v>138</v>
      </c>
      <c r="AA610" s="44" t="s">
        <v>138</v>
      </c>
      <c r="AB610" s="44" t="s">
        <v>138</v>
      </c>
      <c r="AC610" s="44">
        <v>990.1</v>
      </c>
      <c r="AD610" s="44" t="s">
        <v>138</v>
      </c>
      <c r="AE610" s="44" t="s">
        <v>138</v>
      </c>
      <c r="AF610" s="44" t="s">
        <v>138</v>
      </c>
      <c r="AG610" s="43">
        <v>1400</v>
      </c>
      <c r="AH610" s="44" t="s">
        <v>138</v>
      </c>
      <c r="AI610" s="126" t="s">
        <v>138</v>
      </c>
      <c r="AJ610" s="44" t="s">
        <v>138</v>
      </c>
      <c r="AK610" s="44">
        <v>896.7</v>
      </c>
      <c r="AL610" s="44" t="s">
        <v>138</v>
      </c>
      <c r="AM610" s="44" t="s">
        <v>138</v>
      </c>
      <c r="AN610" s="44" t="s">
        <v>138</v>
      </c>
      <c r="AO610" s="43">
        <v>1200</v>
      </c>
      <c r="AP610" s="44" t="s">
        <v>138</v>
      </c>
      <c r="AQ610" s="44" t="s">
        <v>138</v>
      </c>
    </row>
    <row r="611" spans="1:43" ht="17.649999999999999" thickBot="1" x14ac:dyDescent="0.5">
      <c r="A611" s="42" t="s">
        <v>18</v>
      </c>
      <c r="C611" s="60" t="s">
        <v>92</v>
      </c>
      <c r="E611" s="44">
        <v>703.78</v>
      </c>
      <c r="F611" s="44">
        <v>999.54</v>
      </c>
      <c r="G611" s="44">
        <v>944.37</v>
      </c>
      <c r="H611" s="44">
        <v>942.87</v>
      </c>
      <c r="I611" s="44">
        <v>790.34</v>
      </c>
      <c r="J611" s="44">
        <v>947.62</v>
      </c>
      <c r="K611" s="43">
        <v>1079</v>
      </c>
      <c r="L611" s="43">
        <v>1064</v>
      </c>
      <c r="M611" s="44">
        <v>718.42</v>
      </c>
      <c r="N611" s="43">
        <v>1083</v>
      </c>
      <c r="O611" s="43">
        <v>1332</v>
      </c>
      <c r="P611" s="43">
        <v>1455</v>
      </c>
      <c r="Q611" s="43">
        <v>1192</v>
      </c>
      <c r="R611" s="43">
        <v>1649</v>
      </c>
      <c r="S611" s="43">
        <v>1809</v>
      </c>
      <c r="T611" s="43">
        <v>1840</v>
      </c>
      <c r="U611" s="43">
        <v>1266</v>
      </c>
      <c r="V611" s="43">
        <v>1834</v>
      </c>
      <c r="W611" s="43">
        <v>2000</v>
      </c>
      <c r="X611" s="43">
        <v>1993</v>
      </c>
      <c r="Y611" s="43">
        <v>1558</v>
      </c>
      <c r="Z611" s="43">
        <v>2082</v>
      </c>
      <c r="AA611" s="43">
        <v>2730</v>
      </c>
      <c r="AB611" s="43">
        <v>2839</v>
      </c>
      <c r="AC611" s="43">
        <v>1374</v>
      </c>
      <c r="AD611" s="43">
        <v>3081</v>
      </c>
      <c r="AE611" s="43">
        <v>3346</v>
      </c>
      <c r="AF611" s="43">
        <v>3528</v>
      </c>
      <c r="AG611" s="43">
        <v>1829</v>
      </c>
      <c r="AH611" s="43">
        <v>3744</v>
      </c>
      <c r="AI611" s="125">
        <v>3301</v>
      </c>
      <c r="AJ611" s="43">
        <v>3290</v>
      </c>
      <c r="AK611" s="43">
        <v>2008</v>
      </c>
      <c r="AL611" s="43">
        <v>3418</v>
      </c>
      <c r="AM611" s="43">
        <v>3604</v>
      </c>
      <c r="AN611" s="43">
        <v>3591</v>
      </c>
      <c r="AO611" s="43">
        <v>2041</v>
      </c>
      <c r="AP611" s="43">
        <v>3959</v>
      </c>
      <c r="AQ611" s="43">
        <v>3980</v>
      </c>
    </row>
    <row r="612" spans="1:43" ht="18" thickBot="1" x14ac:dyDescent="0.5">
      <c r="A612" s="42" t="s">
        <v>18</v>
      </c>
      <c r="C612" s="66" t="s">
        <v>79</v>
      </c>
      <c r="E612" s="67">
        <v>17537</v>
      </c>
      <c r="F612" s="67">
        <v>17321</v>
      </c>
      <c r="G612" s="67">
        <v>17564</v>
      </c>
      <c r="H612" s="67">
        <v>17427</v>
      </c>
      <c r="I612" s="67">
        <v>17036</v>
      </c>
      <c r="J612" s="67">
        <v>17371</v>
      </c>
      <c r="K612" s="67">
        <v>17824</v>
      </c>
      <c r="L612" s="67">
        <v>17799</v>
      </c>
      <c r="M612" s="67">
        <v>17334</v>
      </c>
      <c r="N612" s="67">
        <v>17661</v>
      </c>
      <c r="O612" s="67">
        <v>18164</v>
      </c>
      <c r="P612" s="67">
        <v>19459</v>
      </c>
      <c r="Q612" s="67">
        <v>23137</v>
      </c>
      <c r="R612" s="67">
        <v>23390</v>
      </c>
      <c r="S612" s="67">
        <v>23614</v>
      </c>
      <c r="T612" s="67">
        <v>24019</v>
      </c>
      <c r="U612" s="67">
        <v>24032</v>
      </c>
      <c r="V612" s="67">
        <v>24770</v>
      </c>
      <c r="W612" s="67">
        <v>25857</v>
      </c>
      <c r="X612" s="67">
        <v>26236</v>
      </c>
      <c r="Y612" s="67">
        <v>26218</v>
      </c>
      <c r="Z612" s="67">
        <v>26161</v>
      </c>
      <c r="AA612" s="67">
        <v>27443</v>
      </c>
      <c r="AB612" s="67">
        <v>28021</v>
      </c>
      <c r="AC612" s="67">
        <v>28650</v>
      </c>
      <c r="AD612" s="67">
        <v>29623</v>
      </c>
      <c r="AE612" s="67">
        <v>31415</v>
      </c>
      <c r="AF612" s="67">
        <v>32424</v>
      </c>
      <c r="AG612" s="67">
        <v>33276</v>
      </c>
      <c r="AH612" s="67">
        <v>34398</v>
      </c>
      <c r="AI612" s="128">
        <v>34684</v>
      </c>
      <c r="AJ612" s="67">
        <v>35550</v>
      </c>
      <c r="AK612" s="67">
        <v>36054</v>
      </c>
      <c r="AL612" s="67">
        <v>36661</v>
      </c>
      <c r="AM612" s="67">
        <v>37481</v>
      </c>
      <c r="AN612" s="67">
        <v>38226</v>
      </c>
      <c r="AO612" s="67">
        <v>39520</v>
      </c>
      <c r="AP612" s="67">
        <v>40969</v>
      </c>
      <c r="AQ612" s="67">
        <v>43285</v>
      </c>
    </row>
    <row r="613" spans="1:43" ht="18" thickTop="1" thickBot="1" x14ac:dyDescent="0.5">
      <c r="A613" s="42" t="s">
        <v>18</v>
      </c>
      <c r="C613" s="60" t="s">
        <v>190</v>
      </c>
      <c r="E613" s="44" t="s">
        <v>138</v>
      </c>
      <c r="F613" s="44" t="s">
        <v>138</v>
      </c>
      <c r="G613" s="44" t="s">
        <v>138</v>
      </c>
      <c r="H613" s="44" t="s">
        <v>138</v>
      </c>
      <c r="I613" s="44" t="s">
        <v>138</v>
      </c>
      <c r="J613" s="44" t="s">
        <v>138</v>
      </c>
      <c r="K613" s="44" t="s">
        <v>138</v>
      </c>
      <c r="L613" s="44" t="s">
        <v>138</v>
      </c>
      <c r="M613" s="44" t="s">
        <v>138</v>
      </c>
      <c r="N613" s="44" t="s">
        <v>138</v>
      </c>
      <c r="O613" s="44" t="s">
        <v>138</v>
      </c>
      <c r="P613" s="44" t="s">
        <v>138</v>
      </c>
      <c r="Q613" s="44" t="s">
        <v>138</v>
      </c>
      <c r="R613" s="44" t="s">
        <v>138</v>
      </c>
      <c r="S613" s="44" t="s">
        <v>138</v>
      </c>
      <c r="T613" s="44" t="s">
        <v>138</v>
      </c>
      <c r="U613" s="44" t="s">
        <v>138</v>
      </c>
      <c r="V613" s="44" t="s">
        <v>138</v>
      </c>
      <c r="W613" s="44" t="s">
        <v>138</v>
      </c>
      <c r="X613" s="44" t="s">
        <v>138</v>
      </c>
      <c r="Y613" s="44" t="s">
        <v>138</v>
      </c>
      <c r="Z613" s="44" t="s">
        <v>138</v>
      </c>
      <c r="AA613" s="44">
        <v>591.89</v>
      </c>
      <c r="AB613" s="44">
        <v>591.89</v>
      </c>
      <c r="AC613" s="44">
        <v>591.89</v>
      </c>
      <c r="AD613" s="44">
        <v>591.89</v>
      </c>
      <c r="AE613" s="44">
        <v>591.89</v>
      </c>
      <c r="AF613" s="44">
        <v>591.89</v>
      </c>
      <c r="AG613" s="44">
        <v>591.89</v>
      </c>
      <c r="AH613" s="44">
        <v>591.89</v>
      </c>
      <c r="AI613" s="126">
        <v>591.89</v>
      </c>
      <c r="AJ613" s="44">
        <v>591.89</v>
      </c>
      <c r="AK613" s="44">
        <v>591.89</v>
      </c>
      <c r="AL613" s="44">
        <v>591.89</v>
      </c>
      <c r="AM613" s="44">
        <v>591.89</v>
      </c>
      <c r="AN613" s="44">
        <v>591.89</v>
      </c>
      <c r="AO613" s="44">
        <v>591.89</v>
      </c>
      <c r="AP613" s="44">
        <v>591.89</v>
      </c>
      <c r="AQ613" s="44">
        <v>591.89</v>
      </c>
    </row>
    <row r="614" spans="1:43" ht="17.649999999999999" thickBot="1" x14ac:dyDescent="0.5">
      <c r="A614" s="42" t="s">
        <v>18</v>
      </c>
      <c r="C614" s="60" t="s">
        <v>153</v>
      </c>
      <c r="E614" s="43">
        <v>3308</v>
      </c>
      <c r="F614" s="43">
        <v>3320</v>
      </c>
      <c r="G614" s="43">
        <v>3327</v>
      </c>
      <c r="H614" s="43">
        <v>3335</v>
      </c>
      <c r="I614" s="43">
        <v>3342</v>
      </c>
      <c r="J614" s="43">
        <v>3355</v>
      </c>
      <c r="K614" s="43">
        <v>3361</v>
      </c>
      <c r="L614" s="43">
        <v>3366</v>
      </c>
      <c r="M614" s="43">
        <v>3369</v>
      </c>
      <c r="N614" s="43">
        <v>3376</v>
      </c>
      <c r="O614" s="43">
        <v>3376</v>
      </c>
      <c r="P614" s="43">
        <v>3379</v>
      </c>
      <c r="Q614" s="43">
        <v>3382</v>
      </c>
      <c r="R614" s="43">
        <v>3384</v>
      </c>
      <c r="S614" s="43">
        <v>3387</v>
      </c>
      <c r="T614" s="43">
        <v>3392</v>
      </c>
      <c r="U614" s="43">
        <v>3393</v>
      </c>
      <c r="V614" s="43">
        <v>3396</v>
      </c>
      <c r="W614" s="43">
        <v>3401</v>
      </c>
      <c r="X614" s="43">
        <v>3403</v>
      </c>
      <c r="Y614" s="43">
        <v>3405</v>
      </c>
      <c r="Z614" s="43">
        <v>3420</v>
      </c>
      <c r="AA614" s="43">
        <v>3422</v>
      </c>
      <c r="AB614" s="43">
        <v>3425</v>
      </c>
      <c r="AC614" s="43">
        <v>3428</v>
      </c>
      <c r="AD614" s="43">
        <v>3448</v>
      </c>
      <c r="AE614" s="43">
        <v>3452</v>
      </c>
      <c r="AF614" s="43">
        <v>3455</v>
      </c>
      <c r="AG614" s="43">
        <v>3441</v>
      </c>
      <c r="AH614" s="43">
        <v>3469</v>
      </c>
      <c r="AI614" s="125">
        <v>3478</v>
      </c>
      <c r="AJ614" s="43">
        <v>3483</v>
      </c>
      <c r="AK614" s="43">
        <v>3494</v>
      </c>
      <c r="AL614" s="43">
        <v>3507</v>
      </c>
      <c r="AM614" s="43">
        <v>3515</v>
      </c>
      <c r="AN614" s="43">
        <v>3520</v>
      </c>
      <c r="AO614" s="43">
        <v>3517</v>
      </c>
      <c r="AP614" s="43">
        <v>3548</v>
      </c>
      <c r="AQ614" s="43">
        <v>3547</v>
      </c>
    </row>
    <row r="615" spans="1:43" ht="17.649999999999999" thickBot="1" x14ac:dyDescent="0.5">
      <c r="A615" s="42" t="s">
        <v>18</v>
      </c>
      <c r="C615" s="60" t="s">
        <v>81</v>
      </c>
      <c r="E615" s="43">
        <v>2582</v>
      </c>
      <c r="F615" s="43">
        <v>2754</v>
      </c>
      <c r="G615" s="43">
        <v>2843</v>
      </c>
      <c r="H615" s="43">
        <v>2943</v>
      </c>
      <c r="I615" s="43">
        <v>3137</v>
      </c>
      <c r="J615" s="43">
        <v>3293</v>
      </c>
      <c r="K615" s="43">
        <v>3355</v>
      </c>
      <c r="L615" s="43">
        <v>3434</v>
      </c>
      <c r="M615" s="43">
        <v>3526</v>
      </c>
      <c r="N615" s="43">
        <v>3558</v>
      </c>
      <c r="O615" s="43">
        <v>3666</v>
      </c>
      <c r="P615" s="43">
        <v>3379</v>
      </c>
      <c r="Q615" s="43">
        <v>3777</v>
      </c>
      <c r="R615" s="43">
        <v>5928</v>
      </c>
      <c r="S615" s="43">
        <v>6184</v>
      </c>
      <c r="T615" s="43">
        <v>6577</v>
      </c>
      <c r="U615" s="43">
        <v>5782</v>
      </c>
      <c r="V615" s="43">
        <v>6339</v>
      </c>
      <c r="W615" s="43">
        <v>6808</v>
      </c>
      <c r="X615" s="43">
        <v>6989</v>
      </c>
      <c r="Y615" s="43">
        <v>7457</v>
      </c>
      <c r="Z615" s="43">
        <v>6039</v>
      </c>
      <c r="AA615" s="43">
        <v>6948</v>
      </c>
      <c r="AB615" s="43">
        <v>7377</v>
      </c>
      <c r="AC615" s="43">
        <v>8195</v>
      </c>
      <c r="AD615" s="43">
        <v>8755</v>
      </c>
      <c r="AE615" s="43">
        <v>9504</v>
      </c>
      <c r="AF615" s="43">
        <v>9650</v>
      </c>
      <c r="AG615" s="43">
        <v>10447</v>
      </c>
      <c r="AH615" s="43">
        <v>10278</v>
      </c>
      <c r="AI615" s="125">
        <v>9290</v>
      </c>
      <c r="AJ615" s="43">
        <v>9256</v>
      </c>
      <c r="AK615" s="43">
        <v>9833</v>
      </c>
      <c r="AL615" s="43">
        <v>10255</v>
      </c>
      <c r="AM615" s="43">
        <v>10819</v>
      </c>
      <c r="AN615" s="43">
        <v>10779</v>
      </c>
      <c r="AO615" s="43">
        <v>11353</v>
      </c>
      <c r="AP615" s="43">
        <v>12185</v>
      </c>
      <c r="AQ615" s="43">
        <v>12330</v>
      </c>
    </row>
    <row r="616" spans="1:43" ht="17.649999999999999" thickBot="1" x14ac:dyDescent="0.5">
      <c r="A616" s="42" t="s">
        <v>18</v>
      </c>
      <c r="C616" s="60" t="s">
        <v>178</v>
      </c>
      <c r="E616" s="43">
        <v>1705</v>
      </c>
      <c r="F616" s="43">
        <v>1795</v>
      </c>
      <c r="G616" s="43">
        <v>1571</v>
      </c>
      <c r="H616" s="43">
        <v>1417</v>
      </c>
      <c r="I616" s="43">
        <v>1355</v>
      </c>
      <c r="J616" s="43">
        <v>1591</v>
      </c>
      <c r="K616" s="43">
        <v>1722</v>
      </c>
      <c r="L616" s="43">
        <v>1728</v>
      </c>
      <c r="M616" s="43">
        <v>1566</v>
      </c>
      <c r="N616" s="43">
        <v>1719</v>
      </c>
      <c r="O616" s="43">
        <v>1912</v>
      </c>
      <c r="P616" s="43">
        <v>2151</v>
      </c>
      <c r="Q616" s="43">
        <v>2346</v>
      </c>
      <c r="R616" s="44">
        <v>12.8</v>
      </c>
      <c r="S616" s="44">
        <v>-90.56</v>
      </c>
      <c r="T616" s="44">
        <v>-184.89</v>
      </c>
      <c r="U616" s="44">
        <v>-94.65</v>
      </c>
      <c r="V616" s="44">
        <v>61.17</v>
      </c>
      <c r="W616" s="44">
        <v>187.2</v>
      </c>
      <c r="X616" s="44">
        <v>231.63</v>
      </c>
      <c r="Y616" s="44">
        <v>208.77</v>
      </c>
      <c r="Z616" s="44">
        <v>261.73</v>
      </c>
      <c r="AA616" s="44">
        <v>432.35</v>
      </c>
      <c r="AB616" s="44">
        <v>499.71</v>
      </c>
      <c r="AC616" s="44">
        <v>584.38</v>
      </c>
      <c r="AD616" s="44">
        <v>369.68</v>
      </c>
      <c r="AE616" s="44">
        <v>427.22</v>
      </c>
      <c r="AF616" s="44">
        <v>319.39</v>
      </c>
      <c r="AG616" s="44">
        <v>237.62</v>
      </c>
      <c r="AH616" s="44">
        <v>-238.57</v>
      </c>
      <c r="AI616" s="126">
        <v>-603.66</v>
      </c>
      <c r="AJ616" s="43">
        <v>-1036</v>
      </c>
      <c r="AK616" s="44">
        <v>-767.49</v>
      </c>
      <c r="AL616" s="44">
        <v>-609.78</v>
      </c>
      <c r="AM616" s="44">
        <v>-740.74</v>
      </c>
      <c r="AN616" s="44">
        <v>-890.83</v>
      </c>
      <c r="AO616" s="44">
        <v>-478.21</v>
      </c>
      <c r="AP616" s="44">
        <v>-595.01</v>
      </c>
      <c r="AQ616" s="44">
        <v>-618.36</v>
      </c>
    </row>
    <row r="617" spans="1:43" ht="17.649999999999999" thickBot="1" x14ac:dyDescent="0.5">
      <c r="A617" s="42" t="s">
        <v>18</v>
      </c>
      <c r="C617" s="60" t="s">
        <v>157</v>
      </c>
      <c r="E617" s="43">
        <v>7595</v>
      </c>
      <c r="F617" s="43">
        <v>7870</v>
      </c>
      <c r="G617" s="43">
        <v>7742</v>
      </c>
      <c r="H617" s="43">
        <v>7695</v>
      </c>
      <c r="I617" s="43">
        <v>7834</v>
      </c>
      <c r="J617" s="43">
        <v>8239</v>
      </c>
      <c r="K617" s="43">
        <v>8438</v>
      </c>
      <c r="L617" s="43">
        <v>8527</v>
      </c>
      <c r="M617" s="43">
        <v>8461</v>
      </c>
      <c r="N617" s="43">
        <v>8653</v>
      </c>
      <c r="O617" s="43">
        <v>8954</v>
      </c>
      <c r="P617" s="43">
        <v>8909</v>
      </c>
      <c r="Q617" s="43">
        <v>9504</v>
      </c>
      <c r="R617" s="43">
        <v>9324</v>
      </c>
      <c r="S617" s="43">
        <v>9481</v>
      </c>
      <c r="T617" s="43">
        <v>9784</v>
      </c>
      <c r="U617" s="43">
        <v>9081</v>
      </c>
      <c r="V617" s="43">
        <v>9796</v>
      </c>
      <c r="W617" s="43">
        <v>10396</v>
      </c>
      <c r="X617" s="43">
        <v>10623</v>
      </c>
      <c r="Y617" s="43">
        <v>11071</v>
      </c>
      <c r="Z617" s="43">
        <v>9721</v>
      </c>
      <c r="AA617" s="43">
        <v>10803</v>
      </c>
      <c r="AB617" s="43">
        <v>11302</v>
      </c>
      <c r="AC617" s="43">
        <v>12208</v>
      </c>
      <c r="AD617" s="43">
        <v>12572</v>
      </c>
      <c r="AE617" s="43">
        <v>13383</v>
      </c>
      <c r="AF617" s="43">
        <v>13425</v>
      </c>
      <c r="AG617" s="43">
        <v>14125</v>
      </c>
      <c r="AH617" s="43">
        <v>13509</v>
      </c>
      <c r="AI617" s="125">
        <v>12164</v>
      </c>
      <c r="AJ617" s="43">
        <v>11702</v>
      </c>
      <c r="AK617" s="43">
        <v>12559</v>
      </c>
      <c r="AL617" s="43">
        <v>13153</v>
      </c>
      <c r="AM617" s="43">
        <v>13594</v>
      </c>
      <c r="AN617" s="43">
        <v>13407</v>
      </c>
      <c r="AO617" s="43">
        <v>14392</v>
      </c>
      <c r="AP617" s="43">
        <v>15138</v>
      </c>
      <c r="AQ617" s="43">
        <v>15258</v>
      </c>
    </row>
    <row r="618" spans="1:43" ht="17.649999999999999" thickBot="1" x14ac:dyDescent="0.5">
      <c r="A618" s="42" t="s">
        <v>18</v>
      </c>
      <c r="C618" s="60" t="s">
        <v>158</v>
      </c>
      <c r="E618" s="44">
        <v>68.23</v>
      </c>
      <c r="F618" s="44">
        <v>62.85</v>
      </c>
      <c r="G618" s="44">
        <v>59.9</v>
      </c>
      <c r="H618" s="44">
        <v>58.86</v>
      </c>
      <c r="I618" s="44">
        <v>69.42</v>
      </c>
      <c r="J618" s="44">
        <v>75.12</v>
      </c>
      <c r="K618" s="44">
        <v>73.41</v>
      </c>
      <c r="L618" s="44">
        <v>77.650000000000006</v>
      </c>
      <c r="M618" s="44">
        <v>80.16</v>
      </c>
      <c r="N618" s="44">
        <v>85.99</v>
      </c>
      <c r="O618" s="44">
        <v>84.8</v>
      </c>
      <c r="P618" s="44">
        <v>151.27000000000001</v>
      </c>
      <c r="Q618" s="44">
        <v>163.69999999999999</v>
      </c>
      <c r="R618" s="44">
        <v>152.66</v>
      </c>
      <c r="S618" s="44">
        <v>152.55000000000001</v>
      </c>
      <c r="T618" s="44">
        <v>154.9</v>
      </c>
      <c r="U618" s="44">
        <v>193.71</v>
      </c>
      <c r="V618" s="44">
        <v>170.37</v>
      </c>
      <c r="W618" s="44">
        <v>168.01</v>
      </c>
      <c r="X618" s="44">
        <v>177.02</v>
      </c>
      <c r="Y618" s="44">
        <v>185.11</v>
      </c>
      <c r="Z618" s="44">
        <v>167.02</v>
      </c>
      <c r="AA618" s="44">
        <v>230.35</v>
      </c>
      <c r="AB618" s="44">
        <v>254.83</v>
      </c>
      <c r="AC618" s="44">
        <v>260.52999999999997</v>
      </c>
      <c r="AD618" s="44">
        <v>255.87</v>
      </c>
      <c r="AE618" s="44">
        <v>251.48</v>
      </c>
      <c r="AF618" s="44">
        <v>255.37</v>
      </c>
      <c r="AG618" s="44">
        <v>484.24</v>
      </c>
      <c r="AH618" s="44">
        <v>485.91</v>
      </c>
      <c r="AI618" s="126">
        <v>506.5</v>
      </c>
      <c r="AJ618" s="44">
        <v>577.84</v>
      </c>
      <c r="AK618" s="44">
        <v>585.95000000000005</v>
      </c>
      <c r="AL618" s="44">
        <v>536.72</v>
      </c>
      <c r="AM618" s="44">
        <v>518.02</v>
      </c>
      <c r="AN618" s="44">
        <v>523.47</v>
      </c>
      <c r="AO618" s="44">
        <v>541.97</v>
      </c>
      <c r="AP618" s="44">
        <v>587.79999999999995</v>
      </c>
      <c r="AQ618" s="44">
        <v>575.04999999999995</v>
      </c>
    </row>
    <row r="619" spans="1:43" ht="18" thickBot="1" x14ac:dyDescent="0.5">
      <c r="A619" s="42" t="s">
        <v>18</v>
      </c>
      <c r="C619" s="66" t="s">
        <v>82</v>
      </c>
      <c r="E619" s="67">
        <v>7663</v>
      </c>
      <c r="F619" s="67">
        <v>7933</v>
      </c>
      <c r="G619" s="67">
        <v>7802</v>
      </c>
      <c r="H619" s="67">
        <v>7754</v>
      </c>
      <c r="I619" s="67">
        <v>7904</v>
      </c>
      <c r="J619" s="67">
        <v>8314</v>
      </c>
      <c r="K619" s="67">
        <v>8512</v>
      </c>
      <c r="L619" s="67">
        <v>8605</v>
      </c>
      <c r="M619" s="67">
        <v>8541</v>
      </c>
      <c r="N619" s="67">
        <v>8739</v>
      </c>
      <c r="O619" s="67">
        <v>9039</v>
      </c>
      <c r="P619" s="67">
        <v>9060</v>
      </c>
      <c r="Q619" s="67">
        <v>9668</v>
      </c>
      <c r="R619" s="67">
        <v>9477</v>
      </c>
      <c r="S619" s="67">
        <v>9633</v>
      </c>
      <c r="T619" s="67">
        <v>9939</v>
      </c>
      <c r="U619" s="67">
        <v>9274</v>
      </c>
      <c r="V619" s="67">
        <v>9966</v>
      </c>
      <c r="W619" s="67">
        <v>10564</v>
      </c>
      <c r="X619" s="67">
        <v>10800</v>
      </c>
      <c r="Y619" s="67">
        <v>11256</v>
      </c>
      <c r="Z619" s="67">
        <v>9888</v>
      </c>
      <c r="AA619" s="67">
        <v>11625</v>
      </c>
      <c r="AB619" s="67">
        <v>12149</v>
      </c>
      <c r="AC619" s="67">
        <v>13060</v>
      </c>
      <c r="AD619" s="67">
        <v>13420</v>
      </c>
      <c r="AE619" s="67">
        <v>14226</v>
      </c>
      <c r="AF619" s="67">
        <v>14272</v>
      </c>
      <c r="AG619" s="67">
        <v>15202</v>
      </c>
      <c r="AH619" s="67">
        <v>14587</v>
      </c>
      <c r="AI619" s="128">
        <v>13263</v>
      </c>
      <c r="AJ619" s="67">
        <v>12872</v>
      </c>
      <c r="AK619" s="67">
        <v>13737</v>
      </c>
      <c r="AL619" s="67">
        <v>14281</v>
      </c>
      <c r="AM619" s="67">
        <v>14704</v>
      </c>
      <c r="AN619" s="67">
        <v>14523</v>
      </c>
      <c r="AO619" s="67">
        <v>15526</v>
      </c>
      <c r="AP619" s="67">
        <v>16318</v>
      </c>
      <c r="AQ619" s="67">
        <v>16425</v>
      </c>
    </row>
    <row r="620" spans="1:43" ht="18" thickTop="1" thickBot="1" x14ac:dyDescent="0.5">
      <c r="A620" s="42" t="s">
        <v>18</v>
      </c>
      <c r="C620" s="60" t="s">
        <v>159</v>
      </c>
      <c r="E620" s="64">
        <v>25200</v>
      </c>
      <c r="F620" s="64">
        <v>25253</v>
      </c>
      <c r="G620" s="64">
        <v>25366</v>
      </c>
      <c r="H620" s="64">
        <v>25182</v>
      </c>
      <c r="I620" s="64">
        <v>24939</v>
      </c>
      <c r="J620" s="64">
        <v>25685</v>
      </c>
      <c r="K620" s="64">
        <v>26336</v>
      </c>
      <c r="L620" s="64">
        <v>26404</v>
      </c>
      <c r="M620" s="64">
        <v>25875</v>
      </c>
      <c r="N620" s="64">
        <v>26401</v>
      </c>
      <c r="O620" s="64">
        <v>27203</v>
      </c>
      <c r="P620" s="64">
        <v>28519</v>
      </c>
      <c r="Q620" s="64">
        <v>32805</v>
      </c>
      <c r="R620" s="64">
        <v>32866</v>
      </c>
      <c r="S620" s="64">
        <v>33247</v>
      </c>
      <c r="T620" s="64">
        <v>33958</v>
      </c>
      <c r="U620" s="64">
        <v>33306</v>
      </c>
      <c r="V620" s="64">
        <v>34737</v>
      </c>
      <c r="W620" s="64">
        <v>36422</v>
      </c>
      <c r="X620" s="64">
        <v>37036</v>
      </c>
      <c r="Y620" s="64">
        <v>37474</v>
      </c>
      <c r="Z620" s="64">
        <v>36049</v>
      </c>
      <c r="AA620" s="64">
        <v>39068</v>
      </c>
      <c r="AB620" s="64">
        <v>40170</v>
      </c>
      <c r="AC620" s="64">
        <v>41710</v>
      </c>
      <c r="AD620" s="64">
        <v>43043</v>
      </c>
      <c r="AE620" s="64">
        <v>45642</v>
      </c>
      <c r="AF620" s="64">
        <v>46696</v>
      </c>
      <c r="AG620" s="64">
        <v>48477</v>
      </c>
      <c r="AH620" s="64">
        <v>48985</v>
      </c>
      <c r="AI620" s="129">
        <v>47947</v>
      </c>
      <c r="AJ620" s="64">
        <v>48421</v>
      </c>
      <c r="AK620" s="64">
        <v>49791</v>
      </c>
      <c r="AL620" s="64">
        <v>50942</v>
      </c>
      <c r="AM620" s="64">
        <v>52184</v>
      </c>
      <c r="AN620" s="64">
        <v>52749</v>
      </c>
      <c r="AO620" s="64">
        <v>55046</v>
      </c>
      <c r="AP620" s="64">
        <v>57286</v>
      </c>
      <c r="AQ620" s="64">
        <v>59710</v>
      </c>
    </row>
    <row r="621" spans="1:43" ht="17.649999999999999" thickBot="1" x14ac:dyDescent="0.5">
      <c r="A621" s="42" t="s">
        <v>18</v>
      </c>
      <c r="C621" s="60" t="s">
        <v>162</v>
      </c>
      <c r="E621" s="44">
        <v>13.96</v>
      </c>
      <c r="F621" s="44">
        <v>13.95</v>
      </c>
      <c r="G621" s="44">
        <v>13.95</v>
      </c>
      <c r="H621" s="44">
        <v>13.95</v>
      </c>
      <c r="I621" s="44">
        <v>13.96</v>
      </c>
      <c r="J621" s="44">
        <v>13.97</v>
      </c>
      <c r="K621" s="44">
        <v>13.99</v>
      </c>
      <c r="L621" s="44">
        <v>13.99</v>
      </c>
      <c r="M621" s="44">
        <v>13.95</v>
      </c>
      <c r="N621" s="44">
        <v>13.94</v>
      </c>
      <c r="O621" s="44">
        <v>13.91</v>
      </c>
      <c r="P621" s="44">
        <v>13.89</v>
      </c>
      <c r="Q621" s="44">
        <v>13.9</v>
      </c>
      <c r="R621" s="44">
        <v>13.89</v>
      </c>
      <c r="S621" s="44">
        <v>13.89</v>
      </c>
      <c r="T621" s="44">
        <v>13.88</v>
      </c>
      <c r="U621" s="44">
        <v>13.87</v>
      </c>
      <c r="V621" s="44">
        <v>13.85</v>
      </c>
      <c r="W621" s="44">
        <v>13.82</v>
      </c>
      <c r="X621" s="44">
        <v>13.81</v>
      </c>
      <c r="Y621" s="44">
        <v>13.78</v>
      </c>
      <c r="Z621" s="44">
        <v>13.78</v>
      </c>
      <c r="AA621" s="44">
        <v>13.78</v>
      </c>
      <c r="AB621" s="44">
        <v>13.78</v>
      </c>
      <c r="AC621" s="44">
        <v>13.78</v>
      </c>
      <c r="AD621" s="44">
        <v>13.76</v>
      </c>
      <c r="AE621" s="44">
        <v>13.72</v>
      </c>
      <c r="AF621" s="44">
        <v>13.67</v>
      </c>
      <c r="AG621" s="44">
        <v>13.61</v>
      </c>
      <c r="AH621" s="44">
        <v>13.57</v>
      </c>
      <c r="AI621" s="126">
        <v>13.53</v>
      </c>
      <c r="AJ621" s="44">
        <v>13.45</v>
      </c>
      <c r="AK621" s="44">
        <v>13.41</v>
      </c>
      <c r="AL621" s="44">
        <v>13.35</v>
      </c>
      <c r="AM621" s="44">
        <v>13.26</v>
      </c>
      <c r="AN621" s="44">
        <v>13.22</v>
      </c>
      <c r="AO621" s="44">
        <v>13.11</v>
      </c>
      <c r="AP621" s="44">
        <v>13</v>
      </c>
      <c r="AQ621" s="44">
        <v>12.95</v>
      </c>
    </row>
    <row r="622" spans="1:43" ht="17.649999999999999" thickBot="1" x14ac:dyDescent="0.5">
      <c r="A622" s="42" t="s">
        <v>18</v>
      </c>
      <c r="C622" s="60" t="s">
        <v>163</v>
      </c>
      <c r="E622" s="97">
        <v>13.96</v>
      </c>
      <c r="F622" s="97">
        <v>13.95</v>
      </c>
      <c r="G622" s="97">
        <v>13.95</v>
      </c>
      <c r="H622" s="97">
        <v>13.95</v>
      </c>
      <c r="I622" s="97">
        <v>13.96</v>
      </c>
      <c r="J622" s="97">
        <v>13.97</v>
      </c>
      <c r="K622" s="97">
        <v>13.99</v>
      </c>
      <c r="L622" s="97">
        <v>13.99</v>
      </c>
      <c r="M622" s="97">
        <v>13.95</v>
      </c>
      <c r="N622" s="97">
        <v>13.95</v>
      </c>
      <c r="O622" s="97">
        <v>13.92</v>
      </c>
      <c r="P622" s="97">
        <v>13.89</v>
      </c>
      <c r="Q622" s="97">
        <v>13.9</v>
      </c>
      <c r="R622" s="97">
        <v>13.9</v>
      </c>
      <c r="S622" s="97">
        <v>13.89</v>
      </c>
      <c r="T622" s="97">
        <v>13.88</v>
      </c>
      <c r="U622" s="97">
        <v>13.89</v>
      </c>
      <c r="V622" s="97">
        <v>13.86</v>
      </c>
      <c r="W622" s="97">
        <v>13.83</v>
      </c>
      <c r="X622" s="97">
        <v>13.82</v>
      </c>
      <c r="Y622" s="97">
        <v>13.79</v>
      </c>
      <c r="Z622" s="97">
        <v>13.78</v>
      </c>
      <c r="AA622" s="97">
        <v>13.78</v>
      </c>
      <c r="AB622" s="97">
        <v>13.78</v>
      </c>
      <c r="AC622" s="97">
        <v>13.78</v>
      </c>
      <c r="AD622" s="97">
        <v>13.77</v>
      </c>
      <c r="AE622" s="97">
        <v>13.73</v>
      </c>
      <c r="AF622" s="97">
        <v>13.69</v>
      </c>
      <c r="AG622" s="97">
        <v>13.63</v>
      </c>
      <c r="AH622" s="97">
        <v>13.57</v>
      </c>
      <c r="AI622" s="130">
        <v>13.54</v>
      </c>
      <c r="AJ622" s="97">
        <v>13.47</v>
      </c>
      <c r="AK622" s="97">
        <v>13.42</v>
      </c>
      <c r="AL622" s="97">
        <v>13.36</v>
      </c>
      <c r="AM622" s="97">
        <v>13.29</v>
      </c>
      <c r="AN622" s="97">
        <v>13.23</v>
      </c>
      <c r="AO622" s="97">
        <v>13.13</v>
      </c>
      <c r="AP622" s="97">
        <v>13.02</v>
      </c>
      <c r="AQ622" s="97">
        <v>12.96</v>
      </c>
    </row>
    <row r="623" spans="1:43" ht="17.649999999999999" thickBot="1" x14ac:dyDescent="0.5">
      <c r="A623" s="42" t="s">
        <v>18</v>
      </c>
      <c r="C623" s="60" t="s">
        <v>80</v>
      </c>
      <c r="E623" s="43">
        <v>2254</v>
      </c>
      <c r="F623" s="43">
        <v>2250</v>
      </c>
      <c r="G623" s="43">
        <v>2247</v>
      </c>
      <c r="H623" s="43">
        <v>2241</v>
      </c>
      <c r="I623" s="43">
        <v>2239</v>
      </c>
      <c r="J623" s="43">
        <v>2300</v>
      </c>
      <c r="K623" s="43">
        <v>2602</v>
      </c>
      <c r="L623" s="43">
        <v>2589</v>
      </c>
      <c r="M623" s="43">
        <v>2575</v>
      </c>
      <c r="N623" s="43">
        <v>2582</v>
      </c>
      <c r="O623" s="43">
        <v>2486</v>
      </c>
      <c r="P623" s="43">
        <v>2471</v>
      </c>
      <c r="Q623" s="43">
        <v>3099</v>
      </c>
      <c r="R623" s="43">
        <v>3048</v>
      </c>
      <c r="S623" s="43">
        <v>3024</v>
      </c>
      <c r="T623" s="43">
        <v>2993</v>
      </c>
      <c r="U623" s="43">
        <v>3010</v>
      </c>
      <c r="V623" s="43">
        <v>3331</v>
      </c>
      <c r="W623" s="43">
        <v>3887</v>
      </c>
      <c r="X623" s="43">
        <v>4151</v>
      </c>
      <c r="Y623" s="43">
        <v>3534</v>
      </c>
      <c r="Z623" s="43">
        <v>3594</v>
      </c>
      <c r="AA623" s="43">
        <v>3606</v>
      </c>
      <c r="AB623" s="43">
        <v>3498</v>
      </c>
      <c r="AC623" s="43">
        <v>4049</v>
      </c>
      <c r="AD623" s="43">
        <v>3565</v>
      </c>
      <c r="AE623" s="43">
        <v>4160</v>
      </c>
      <c r="AF623" s="43">
        <v>4268</v>
      </c>
      <c r="AG623" s="43">
        <v>4933</v>
      </c>
      <c r="AH623" s="43">
        <v>4429</v>
      </c>
      <c r="AI623" s="125">
        <v>4502</v>
      </c>
      <c r="AJ623" s="43">
        <v>4131</v>
      </c>
      <c r="AK623" s="43">
        <v>4658</v>
      </c>
      <c r="AL623" s="43">
        <v>3897</v>
      </c>
      <c r="AM623" s="43">
        <v>3814</v>
      </c>
      <c r="AN623" s="43">
        <v>3769</v>
      </c>
      <c r="AO623" s="43">
        <v>4437</v>
      </c>
      <c r="AP623" s="43">
        <v>3855</v>
      </c>
      <c r="AQ623" s="43">
        <v>4400</v>
      </c>
    </row>
    <row r="624" spans="1:43" ht="17.649999999999999" thickBot="1" x14ac:dyDescent="0.5">
      <c r="A624" s="42" t="s">
        <v>18</v>
      </c>
      <c r="C624" s="94" t="s">
        <v>160</v>
      </c>
      <c r="E624" s="108">
        <v>-293.43</v>
      </c>
      <c r="F624" s="108">
        <v>-291.47000000000003</v>
      </c>
      <c r="G624" s="108">
        <v>-393.93</v>
      </c>
      <c r="H624" s="108">
        <v>20.68</v>
      </c>
      <c r="I624" s="108">
        <v>390.74</v>
      </c>
      <c r="J624" s="108">
        <v>-15.59</v>
      </c>
      <c r="K624" s="108">
        <v>-594.49</v>
      </c>
      <c r="L624" s="108">
        <v>-432.95</v>
      </c>
      <c r="M624" s="108">
        <v>-835.78</v>
      </c>
      <c r="N624" s="108">
        <v>-728.87</v>
      </c>
      <c r="O624" s="108">
        <v>-170.46</v>
      </c>
      <c r="P624" s="108">
        <v>-395.15</v>
      </c>
      <c r="Q624" s="108">
        <v>-900.77</v>
      </c>
      <c r="R624" s="108">
        <v>-999.12</v>
      </c>
      <c r="S624" s="99">
        <v>-1079</v>
      </c>
      <c r="T624" s="108">
        <v>-646.20000000000005</v>
      </c>
      <c r="U624" s="108">
        <v>-995.41</v>
      </c>
      <c r="V624" s="108">
        <v>-915.48</v>
      </c>
      <c r="W624" s="99">
        <v>-1667</v>
      </c>
      <c r="X624" s="99">
        <v>-1436</v>
      </c>
      <c r="Y624" s="108">
        <v>-461.38</v>
      </c>
      <c r="Z624" s="108">
        <v>240.71</v>
      </c>
      <c r="AA624" s="99">
        <v>1228</v>
      </c>
      <c r="AB624" s="99">
        <v>1095</v>
      </c>
      <c r="AC624" s="108">
        <v>292.45999999999998</v>
      </c>
      <c r="AD624" s="108">
        <v>317.43</v>
      </c>
      <c r="AE624" s="108">
        <v>-480.74</v>
      </c>
      <c r="AF624" s="108">
        <v>-329.66</v>
      </c>
      <c r="AG624" s="108">
        <v>-954.11</v>
      </c>
      <c r="AH624" s="108">
        <v>-537.61</v>
      </c>
      <c r="AI624" s="133">
        <v>-803.38</v>
      </c>
      <c r="AJ624" s="108">
        <v>-590.48</v>
      </c>
      <c r="AK624" s="108">
        <v>-520.59</v>
      </c>
      <c r="AL624" s="108">
        <v>135.19</v>
      </c>
      <c r="AM624" s="108">
        <v>491.97</v>
      </c>
      <c r="AN624" s="108">
        <v>585.61</v>
      </c>
      <c r="AO624" s="108">
        <v>-689.95</v>
      </c>
      <c r="AP624" s="108">
        <v>-228.35</v>
      </c>
      <c r="AQ624" s="108">
        <v>-889.32</v>
      </c>
    </row>
    <row r="625" spans="1:43" ht="17.649999999999999" thickBot="1" x14ac:dyDescent="0.5">
      <c r="A625" s="42" t="s">
        <v>18</v>
      </c>
      <c r="C625" s="60" t="s">
        <v>161</v>
      </c>
      <c r="E625" s="44" t="s">
        <v>138</v>
      </c>
      <c r="F625" s="44" t="s">
        <v>138</v>
      </c>
      <c r="G625" s="44" t="s">
        <v>138</v>
      </c>
      <c r="H625" s="44" t="s">
        <v>138</v>
      </c>
      <c r="I625" s="44" t="s">
        <v>138</v>
      </c>
      <c r="J625" s="44" t="s">
        <v>138</v>
      </c>
      <c r="K625" s="44" t="s">
        <v>138</v>
      </c>
      <c r="L625" s="44" t="s">
        <v>138</v>
      </c>
      <c r="M625" s="44" t="s">
        <v>138</v>
      </c>
      <c r="N625" s="44" t="s">
        <v>138</v>
      </c>
      <c r="O625" s="44" t="s">
        <v>138</v>
      </c>
      <c r="P625" s="44" t="s">
        <v>138</v>
      </c>
      <c r="Q625" s="44" t="s">
        <v>138</v>
      </c>
      <c r="R625" s="44" t="s">
        <v>138</v>
      </c>
      <c r="S625" s="44" t="s">
        <v>138</v>
      </c>
      <c r="T625" s="44" t="s">
        <v>138</v>
      </c>
      <c r="U625" s="44" t="s">
        <v>138</v>
      </c>
      <c r="V625" s="44" t="s">
        <v>138</v>
      </c>
      <c r="W625" s="44" t="s">
        <v>138</v>
      </c>
      <c r="X625" s="44" t="s">
        <v>138</v>
      </c>
      <c r="Y625" s="44" t="s">
        <v>138</v>
      </c>
      <c r="Z625" s="44" t="s">
        <v>138</v>
      </c>
      <c r="AA625" s="44" t="s">
        <v>138</v>
      </c>
      <c r="AB625" s="44" t="s">
        <v>138</v>
      </c>
      <c r="AC625" s="44" t="s">
        <v>138</v>
      </c>
      <c r="AD625" s="118">
        <v>0.31869999999999998</v>
      </c>
      <c r="AE625" s="44" t="s">
        <v>138</v>
      </c>
      <c r="AF625" s="44" t="s">
        <v>138</v>
      </c>
      <c r="AG625" s="44" t="s">
        <v>138</v>
      </c>
      <c r="AH625" s="44" t="s">
        <v>138</v>
      </c>
      <c r="AI625" s="126" t="s">
        <v>138</v>
      </c>
      <c r="AJ625" s="44" t="s">
        <v>138</v>
      </c>
      <c r="AK625" s="44" t="s">
        <v>138</v>
      </c>
      <c r="AL625" s="44" t="s">
        <v>138</v>
      </c>
      <c r="AM625" s="44" t="s">
        <v>138</v>
      </c>
      <c r="AN625" s="44" t="s">
        <v>138</v>
      </c>
      <c r="AO625" s="44" t="s">
        <v>138</v>
      </c>
      <c r="AP625" s="44" t="s">
        <v>138</v>
      </c>
      <c r="AQ625" s="44" t="s">
        <v>138</v>
      </c>
    </row>
    <row r="626" spans="1:43" ht="17.649999999999999" thickBot="1" x14ac:dyDescent="0.5">
      <c r="A626" s="42" t="s">
        <v>18</v>
      </c>
      <c r="C626" s="60" t="s">
        <v>83</v>
      </c>
      <c r="E626" s="97">
        <v>-20.87</v>
      </c>
      <c r="F626" s="97">
        <v>-20.73</v>
      </c>
      <c r="G626" s="97">
        <v>-28.03</v>
      </c>
      <c r="H626" s="97">
        <v>1.47</v>
      </c>
      <c r="I626" s="97">
        <v>27.77</v>
      </c>
      <c r="J626" s="97">
        <v>-1.1100000000000001</v>
      </c>
      <c r="K626" s="97">
        <v>-42.2</v>
      </c>
      <c r="L626" s="97">
        <v>-30.74</v>
      </c>
      <c r="M626" s="97">
        <v>-59.39</v>
      </c>
      <c r="N626" s="97">
        <v>-51.89</v>
      </c>
      <c r="O626" s="97">
        <v>-12.16</v>
      </c>
      <c r="P626" s="97">
        <v>-28.33</v>
      </c>
      <c r="Q626" s="97">
        <v>-64.459999999999994</v>
      </c>
      <c r="R626" s="97">
        <v>-71.709999999999994</v>
      </c>
      <c r="S626" s="97">
        <v>-77.34</v>
      </c>
      <c r="T626" s="97">
        <v>-46.35</v>
      </c>
      <c r="U626" s="97">
        <v>-71.53</v>
      </c>
      <c r="V626" s="97">
        <v>-65.81</v>
      </c>
      <c r="W626" s="97">
        <v>-120.09</v>
      </c>
      <c r="X626" s="97">
        <v>-103.55</v>
      </c>
      <c r="Y626" s="97">
        <v>-33.28</v>
      </c>
      <c r="Z626" s="97">
        <v>17.420000000000002</v>
      </c>
      <c r="AA626" s="97">
        <v>88.82</v>
      </c>
      <c r="AB626" s="97">
        <v>79.17</v>
      </c>
      <c r="AC626" s="97">
        <v>21.14</v>
      </c>
      <c r="AD626" s="97">
        <v>22.93</v>
      </c>
      <c r="AE626" s="97">
        <v>-34.79</v>
      </c>
      <c r="AF626" s="97">
        <v>-23.91</v>
      </c>
      <c r="AG626" s="97">
        <v>-69.400000000000006</v>
      </c>
      <c r="AH626" s="97">
        <v>-39.380000000000003</v>
      </c>
      <c r="AI626" s="130">
        <v>-59.02</v>
      </c>
      <c r="AJ626" s="97">
        <v>-43.43</v>
      </c>
      <c r="AK626" s="97">
        <v>-38.46</v>
      </c>
      <c r="AL626" s="97">
        <v>10.029999999999999</v>
      </c>
      <c r="AM626" s="97">
        <v>36.68</v>
      </c>
      <c r="AN626" s="97">
        <v>43.88</v>
      </c>
      <c r="AO626" s="97">
        <v>-51.93</v>
      </c>
      <c r="AP626" s="97">
        <v>-17.350000000000001</v>
      </c>
      <c r="AQ626" s="97">
        <v>-63.77</v>
      </c>
    </row>
    <row r="627" spans="1:43" ht="17.649999999999999" thickBot="1" x14ac:dyDescent="0.5">
      <c r="A627" s="42" t="s">
        <v>18</v>
      </c>
      <c r="C627" s="60" t="s">
        <v>84</v>
      </c>
      <c r="E627" s="44">
        <v>543.98</v>
      </c>
      <c r="F627" s="44">
        <v>564.29</v>
      </c>
      <c r="G627" s="44">
        <v>554.97</v>
      </c>
      <c r="H627" s="44">
        <v>551.63</v>
      </c>
      <c r="I627" s="44">
        <v>561.23</v>
      </c>
      <c r="J627" s="44">
        <v>589.86</v>
      </c>
      <c r="K627" s="44">
        <v>603.13</v>
      </c>
      <c r="L627" s="44">
        <v>609.48</v>
      </c>
      <c r="M627" s="44">
        <v>606.29999999999995</v>
      </c>
      <c r="N627" s="44">
        <v>620.29999999999995</v>
      </c>
      <c r="O627" s="44">
        <v>643.37</v>
      </c>
      <c r="P627" s="44">
        <v>641.20000000000005</v>
      </c>
      <c r="Q627" s="44">
        <v>683.58</v>
      </c>
      <c r="R627" s="44">
        <v>671.05</v>
      </c>
      <c r="S627" s="44">
        <v>682.76</v>
      </c>
      <c r="T627" s="44">
        <v>704.7</v>
      </c>
      <c r="U627" s="44">
        <v>653.86</v>
      </c>
      <c r="V627" s="44">
        <v>706.98</v>
      </c>
      <c r="W627" s="44">
        <v>751.94</v>
      </c>
      <c r="X627" s="44">
        <v>768.98</v>
      </c>
      <c r="Y627" s="44">
        <v>802.58</v>
      </c>
      <c r="Z627" s="44">
        <v>705.66</v>
      </c>
      <c r="AA627" s="44">
        <v>784.2</v>
      </c>
      <c r="AB627" s="44">
        <v>820.3</v>
      </c>
      <c r="AC627" s="44">
        <v>885.72</v>
      </c>
      <c r="AD627" s="44">
        <v>913.33</v>
      </c>
      <c r="AE627" s="44">
        <v>974.45</v>
      </c>
      <c r="AF627" s="44">
        <v>980.99</v>
      </c>
      <c r="AG627" s="44">
        <v>1036.2</v>
      </c>
      <c r="AH627" s="44">
        <v>995.53</v>
      </c>
      <c r="AI627" s="126">
        <v>898.53</v>
      </c>
      <c r="AJ627" s="44">
        <v>868.68</v>
      </c>
      <c r="AK627" s="44">
        <v>935.65</v>
      </c>
      <c r="AL627" s="44">
        <v>984.33</v>
      </c>
      <c r="AM627" s="44">
        <v>1023.23</v>
      </c>
      <c r="AN627" s="44">
        <v>1013.28</v>
      </c>
      <c r="AO627" s="44">
        <v>1095.95</v>
      </c>
      <c r="AP627" s="44">
        <v>1162.3499999999999</v>
      </c>
      <c r="AQ627" s="44">
        <v>1177.1400000000001</v>
      </c>
    </row>
    <row r="628" spans="1:43" ht="17.649999999999999" thickBot="1" x14ac:dyDescent="0.5">
      <c r="A628" s="42" t="s">
        <v>18</v>
      </c>
      <c r="C628" s="60" t="s">
        <v>164</v>
      </c>
      <c r="E628" s="43">
        <v>5843</v>
      </c>
      <c r="F628" s="43">
        <v>6149</v>
      </c>
      <c r="G628" s="43">
        <v>6028</v>
      </c>
      <c r="H628" s="43">
        <v>5999</v>
      </c>
      <c r="I628" s="43">
        <v>5874</v>
      </c>
      <c r="J628" s="43">
        <v>6292</v>
      </c>
      <c r="K628" s="43">
        <v>6517</v>
      </c>
      <c r="L628" s="43">
        <v>6628</v>
      </c>
      <c r="M628" s="43">
        <v>6596</v>
      </c>
      <c r="N628" s="43">
        <v>6799</v>
      </c>
      <c r="O628" s="43">
        <v>6931</v>
      </c>
      <c r="P628" s="43">
        <v>6493</v>
      </c>
      <c r="Q628" s="43">
        <v>6371</v>
      </c>
      <c r="R628" s="43">
        <v>6217</v>
      </c>
      <c r="S628" s="43">
        <v>6427</v>
      </c>
      <c r="T628" s="43">
        <v>6759</v>
      </c>
      <c r="U628" s="43">
        <v>5116</v>
      </c>
      <c r="V628" s="43">
        <v>5868</v>
      </c>
      <c r="W628" s="43">
        <v>6511</v>
      </c>
      <c r="X628" s="43">
        <v>6777</v>
      </c>
      <c r="Y628" s="43">
        <v>7024</v>
      </c>
      <c r="Z628" s="43">
        <v>5719</v>
      </c>
      <c r="AA628" s="43">
        <v>6330</v>
      </c>
      <c r="AB628" s="43">
        <v>6877</v>
      </c>
      <c r="AC628" s="43">
        <v>7821</v>
      </c>
      <c r="AD628" s="43">
        <v>8231</v>
      </c>
      <c r="AE628" s="43">
        <v>9080</v>
      </c>
      <c r="AF628" s="43">
        <v>9010</v>
      </c>
      <c r="AG628" s="43">
        <v>9404</v>
      </c>
      <c r="AH628" s="43">
        <v>8962</v>
      </c>
      <c r="AI628" s="125">
        <v>7665</v>
      </c>
      <c r="AJ628" s="43">
        <v>7218</v>
      </c>
      <c r="AK628" s="43">
        <v>8173</v>
      </c>
      <c r="AL628" s="43">
        <v>8804</v>
      </c>
      <c r="AM628" s="43">
        <v>9289</v>
      </c>
      <c r="AN628" s="43">
        <v>9151</v>
      </c>
      <c r="AO628" s="43">
        <v>10179</v>
      </c>
      <c r="AP628" s="43">
        <v>10966</v>
      </c>
      <c r="AQ628" s="43">
        <v>10967</v>
      </c>
    </row>
    <row r="629" spans="1:43" ht="17.649999999999999" thickBot="1" x14ac:dyDescent="0.5">
      <c r="A629" s="42" t="s">
        <v>18</v>
      </c>
      <c r="C629" s="60" t="s">
        <v>165</v>
      </c>
      <c r="E629" s="97">
        <v>418.5</v>
      </c>
      <c r="F629" s="97">
        <v>440.94</v>
      </c>
      <c r="G629" s="97">
        <v>432.11</v>
      </c>
      <c r="H629" s="97">
        <v>430.03</v>
      </c>
      <c r="I629" s="97">
        <v>420.8</v>
      </c>
      <c r="J629" s="97">
        <v>450.46</v>
      </c>
      <c r="K629" s="97">
        <v>465.82</v>
      </c>
      <c r="L629" s="97">
        <v>473.73</v>
      </c>
      <c r="M629" s="97">
        <v>472.67</v>
      </c>
      <c r="N629" s="97">
        <v>487.36</v>
      </c>
      <c r="O629" s="97">
        <v>498.02</v>
      </c>
      <c r="P629" s="97">
        <v>467.33</v>
      </c>
      <c r="Q629" s="97">
        <v>458.23</v>
      </c>
      <c r="R629" s="97">
        <v>447.45</v>
      </c>
      <c r="S629" s="97">
        <v>462.82</v>
      </c>
      <c r="T629" s="97">
        <v>486.83</v>
      </c>
      <c r="U629" s="97">
        <v>368.42</v>
      </c>
      <c r="V629" s="97">
        <v>423.47</v>
      </c>
      <c r="W629" s="97">
        <v>470.95</v>
      </c>
      <c r="X629" s="97">
        <v>490.53</v>
      </c>
      <c r="Y629" s="97">
        <v>509.19</v>
      </c>
      <c r="Z629" s="97">
        <v>415.16</v>
      </c>
      <c r="AA629" s="97">
        <v>459.55</v>
      </c>
      <c r="AB629" s="97">
        <v>499.13</v>
      </c>
      <c r="AC629" s="97">
        <v>567.41</v>
      </c>
      <c r="AD629" s="97">
        <v>597.97</v>
      </c>
      <c r="AE629" s="97">
        <v>661.15</v>
      </c>
      <c r="AF629" s="97">
        <v>658.39</v>
      </c>
      <c r="AG629" s="97">
        <v>689.84</v>
      </c>
      <c r="AH629" s="97">
        <v>660.42</v>
      </c>
      <c r="AI629" s="130">
        <v>566.21</v>
      </c>
      <c r="AJ629" s="97">
        <v>535.85</v>
      </c>
      <c r="AK629" s="97">
        <v>608.87</v>
      </c>
      <c r="AL629" s="97">
        <v>658.85</v>
      </c>
      <c r="AM629" s="97">
        <v>699.24</v>
      </c>
      <c r="AN629" s="97">
        <v>691.58</v>
      </c>
      <c r="AO629" s="97">
        <v>775.1</v>
      </c>
      <c r="AP629" s="97">
        <v>842</v>
      </c>
      <c r="AQ629" s="97">
        <v>846.1</v>
      </c>
    </row>
    <row r="630" spans="1:43" ht="18" thickBot="1" x14ac:dyDescent="0.5">
      <c r="A630" s="42" t="s">
        <v>18</v>
      </c>
      <c r="C630" s="66" t="s">
        <v>93</v>
      </c>
      <c r="D630" t="s">
        <v>180</v>
      </c>
      <c r="E630" s="101">
        <f>SUM(E590,E592,E593,E597,E598)-SUM(E605,E606,E607)</f>
        <v>4298.4999999999991</v>
      </c>
      <c r="F630" s="101">
        <f t="shared" ref="F630:AQ630" si="7">SUM(F590,F592,F593,F597,F598)-SUM(F605,F606,F607)</f>
        <v>4436.74</v>
      </c>
      <c r="G630" s="101">
        <f t="shared" si="7"/>
        <v>4461.95</v>
      </c>
      <c r="H630" s="101">
        <f t="shared" si="7"/>
        <v>4629.1900000000005</v>
      </c>
      <c r="I630" s="101">
        <f t="shared" si="7"/>
        <v>4795.75</v>
      </c>
      <c r="J630" s="101">
        <f t="shared" si="7"/>
        <v>4886.63</v>
      </c>
      <c r="K630" s="101">
        <f t="shared" si="7"/>
        <v>4567.4699999999993</v>
      </c>
      <c r="L630" s="101">
        <f t="shared" si="7"/>
        <v>4525.7599999999993</v>
      </c>
      <c r="M630" s="101">
        <f t="shared" si="7"/>
        <v>3928.3</v>
      </c>
      <c r="N630" s="101">
        <f t="shared" si="7"/>
        <v>4348.1400000000003</v>
      </c>
      <c r="O630" s="101">
        <f t="shared" si="7"/>
        <v>5009.51</v>
      </c>
      <c r="P630" s="101">
        <f t="shared" si="7"/>
        <v>4803.37</v>
      </c>
      <c r="Q630" s="101">
        <f t="shared" si="7"/>
        <v>5646.66</v>
      </c>
      <c r="R630" s="101">
        <f t="shared" si="7"/>
        <v>5871.49</v>
      </c>
      <c r="S630" s="101">
        <f t="shared" si="7"/>
        <v>5964.24</v>
      </c>
      <c r="T630" s="101">
        <f t="shared" si="7"/>
        <v>6324.75</v>
      </c>
      <c r="U630" s="101">
        <f t="shared" si="7"/>
        <v>5924.43</v>
      </c>
      <c r="V630" s="101">
        <f t="shared" si="7"/>
        <v>6554.07</v>
      </c>
      <c r="W630" s="101">
        <f t="shared" si="7"/>
        <v>6819.3899999999994</v>
      </c>
      <c r="X630" s="101">
        <f t="shared" si="7"/>
        <v>7194.38</v>
      </c>
      <c r="Y630" s="101">
        <f t="shared" si="7"/>
        <v>7575.49</v>
      </c>
      <c r="Z630" s="101">
        <f t="shared" si="7"/>
        <v>8438.26</v>
      </c>
      <c r="AA630" s="101">
        <f t="shared" si="7"/>
        <v>10007.44</v>
      </c>
      <c r="AB630" s="101">
        <f t="shared" si="7"/>
        <v>9362.66</v>
      </c>
      <c r="AC630" s="101">
        <f t="shared" si="7"/>
        <v>9650.5</v>
      </c>
      <c r="AD630" s="101">
        <f t="shared" si="7"/>
        <v>8952.4</v>
      </c>
      <c r="AE630" s="101">
        <f t="shared" si="7"/>
        <v>9453.130000000001</v>
      </c>
      <c r="AF630" s="101">
        <f t="shared" si="7"/>
        <v>9520.52</v>
      </c>
      <c r="AG630" s="101">
        <f t="shared" si="7"/>
        <v>10404.310000000001</v>
      </c>
      <c r="AH630" s="101">
        <f t="shared" si="7"/>
        <v>10735.36</v>
      </c>
      <c r="AI630" s="134">
        <v>11117.52</v>
      </c>
      <c r="AJ630" s="101">
        <f t="shared" si="7"/>
        <v>10985.06</v>
      </c>
      <c r="AK630" s="101">
        <f t="shared" si="7"/>
        <v>11821.279999999999</v>
      </c>
      <c r="AL630" s="101">
        <f t="shared" si="7"/>
        <v>11353.27</v>
      </c>
      <c r="AM630" s="101">
        <f t="shared" si="7"/>
        <v>12435.05</v>
      </c>
      <c r="AN630" s="101">
        <f t="shared" si="7"/>
        <v>12296.95</v>
      </c>
      <c r="AO630" s="101">
        <f t="shared" si="7"/>
        <v>11546.06</v>
      </c>
      <c r="AP630" s="101">
        <f t="shared" si="7"/>
        <v>11631.42</v>
      </c>
      <c r="AQ630" s="101">
        <f t="shared" si="7"/>
        <v>13118.44</v>
      </c>
    </row>
    <row r="631" spans="1:43" ht="17.25" x14ac:dyDescent="0.45">
      <c r="A631" s="42" t="s">
        <v>18</v>
      </c>
      <c r="C631" s="60" t="s">
        <v>173</v>
      </c>
      <c r="D631" t="s">
        <v>180</v>
      </c>
      <c r="E631" s="108">
        <v>208.6</v>
      </c>
      <c r="F631" s="108">
        <v>268.83</v>
      </c>
      <c r="G631" s="108">
        <v>129.57</v>
      </c>
      <c r="H631" s="108">
        <v>182.75</v>
      </c>
      <c r="I631" s="108">
        <v>294.13</v>
      </c>
      <c r="J631" s="108">
        <v>245.18</v>
      </c>
      <c r="K631" s="108">
        <v>193.69</v>
      </c>
      <c r="L631" s="108">
        <v>152.63</v>
      </c>
      <c r="M631" s="108">
        <v>231.14</v>
      </c>
      <c r="N631" s="108">
        <v>127.35</v>
      </c>
      <c r="O631" s="108">
        <v>240.46</v>
      </c>
      <c r="P631" s="108">
        <v>-329.91</v>
      </c>
      <c r="Q631" s="108">
        <v>178.7</v>
      </c>
      <c r="R631" s="108">
        <v>105.01</v>
      </c>
      <c r="S631" s="108">
        <v>326.19</v>
      </c>
      <c r="T631" s="108">
        <v>555.61</v>
      </c>
      <c r="U631" s="108">
        <v>-747.84</v>
      </c>
      <c r="V631" s="108">
        <v>794.83</v>
      </c>
      <c r="W631" s="108">
        <v>666.45</v>
      </c>
      <c r="X631" s="108">
        <v>262.25</v>
      </c>
      <c r="Y631" s="108">
        <v>753.82</v>
      </c>
      <c r="Z631" s="99">
        <v>-1805</v>
      </c>
      <c r="AA631" s="99">
        <v>1242</v>
      </c>
      <c r="AB631" s="108">
        <v>692.39</v>
      </c>
      <c r="AC631" s="99">
        <v>1145</v>
      </c>
      <c r="AD631" s="108">
        <v>745.36</v>
      </c>
      <c r="AE631" s="99">
        <v>1079</v>
      </c>
      <c r="AF631" s="108">
        <v>241.69</v>
      </c>
      <c r="AG631" s="99">
        <v>1177</v>
      </c>
      <c r="AH631" s="108">
        <v>-40.26</v>
      </c>
      <c r="AI631" s="131">
        <v>-1177</v>
      </c>
      <c r="AJ631" s="108">
        <v>66.930000000000007</v>
      </c>
      <c r="AK631" s="99">
        <v>1137</v>
      </c>
      <c r="AL631" s="108">
        <v>753.9</v>
      </c>
      <c r="AM631" s="108">
        <v>970.06</v>
      </c>
      <c r="AN631" s="108">
        <v>72.81</v>
      </c>
      <c r="AO631" s="99">
        <v>1132</v>
      </c>
      <c r="AP631" s="99">
        <v>1336</v>
      </c>
      <c r="AQ631" s="108">
        <v>409.98</v>
      </c>
    </row>
    <row r="632" spans="1:43" ht="15" x14ac:dyDescent="0.45">
      <c r="A632" s="42" t="s">
        <v>18</v>
      </c>
      <c r="C632" s="30" t="s">
        <v>170</v>
      </c>
      <c r="D632" s="47" t="e" cm="1">
        <f t="array" ref="D632">_xlfn.XLOOKUP("WORKING CAPITAL"&amp;D$464,$C:$C&amp;$A:$A,D:D)/_xlfn.XLOOKUP("Total Assets"&amp;D$464,$C:$C&amp;$A:$A,D:D)</f>
        <v>#VALUE!</v>
      </c>
      <c r="E632" s="47" cm="1">
        <f t="array" ref="E632">_xlfn.XLOOKUP("WORKING CAPITAL"&amp;E$637,$C:$C&amp;$A:$A,E:E)/_xlfn.XLOOKUP("Total Assets"&amp;E$637,$C:$C&amp;$A:$A,E:E)</f>
        <v>0.1705753968253968</v>
      </c>
      <c r="F632" s="48">
        <v>0.17569160099790124</v>
      </c>
      <c r="G632" s="48">
        <v>0.17590278325317354</v>
      </c>
      <c r="H632" s="48">
        <v>0.18382932253196729</v>
      </c>
      <c r="I632" s="48">
        <v>0.19229921007257708</v>
      </c>
      <c r="J632" s="48">
        <v>0.19025228732723379</v>
      </c>
      <c r="K632" s="48">
        <v>0.17343066524908868</v>
      </c>
      <c r="L632" s="48">
        <v>0.17140433267686711</v>
      </c>
      <c r="M632" s="48">
        <v>0.15181835748792272</v>
      </c>
      <c r="N632" s="48">
        <v>0.16469603424112725</v>
      </c>
      <c r="O632" s="48">
        <v>0.18415285078851598</v>
      </c>
      <c r="P632" s="48">
        <v>0.16842701356990075</v>
      </c>
      <c r="Q632" s="48">
        <v>0.17212802926383172</v>
      </c>
      <c r="R632" s="48">
        <v>0.17864936408446419</v>
      </c>
      <c r="S632" s="48">
        <v>0.17939182482630012</v>
      </c>
      <c r="T632" s="48">
        <v>0.18625213499028212</v>
      </c>
      <c r="U632" s="48">
        <v>0.17787876058367863</v>
      </c>
      <c r="V632" s="48">
        <v>0.18867691510493134</v>
      </c>
      <c r="W632" s="48">
        <v>0.18723271649003348</v>
      </c>
      <c r="X632" s="48">
        <v>0.1942536991035749</v>
      </c>
      <c r="Y632" s="48">
        <v>0.20215322623685755</v>
      </c>
      <c r="Z632" s="48">
        <v>0.23407750561735416</v>
      </c>
      <c r="AA632" s="48">
        <v>0.25615439746083751</v>
      </c>
      <c r="AB632" s="48">
        <v>0.233075927308937</v>
      </c>
      <c r="AC632" s="48">
        <v>0.23137137377127787</v>
      </c>
      <c r="AD632" s="48">
        <v>0.20798736147573357</v>
      </c>
      <c r="AE632" s="48">
        <v>0.20711471889925948</v>
      </c>
      <c r="AF632" s="48">
        <v>0.20388298783621725</v>
      </c>
      <c r="AG632" s="48">
        <v>0.21462363595106962</v>
      </c>
      <c r="AH632" s="48">
        <v>0.21915606818413802</v>
      </c>
      <c r="AI632" s="48">
        <v>0.2318710242559493</v>
      </c>
      <c r="AJ632" s="48">
        <v>0.22686561615827841</v>
      </c>
      <c r="AK632" s="48">
        <v>0.2374180072703902</v>
      </c>
      <c r="AL632" s="48">
        <v>0.22286659338070747</v>
      </c>
      <c r="AM632" s="48">
        <v>0.23829238847156214</v>
      </c>
      <c r="AN632" s="48">
        <v>0.23312195491857668</v>
      </c>
      <c r="AO632" s="48">
        <v>0.20975293390982086</v>
      </c>
      <c r="AP632" s="48">
        <v>0.20304123171455504</v>
      </c>
      <c r="AQ632" s="48">
        <v>0.21970256238486016</v>
      </c>
    </row>
    <row r="633" spans="1:43" ht="15" x14ac:dyDescent="0.45">
      <c r="A633" s="42" t="s">
        <v>18</v>
      </c>
      <c r="C633" s="30" t="s">
        <v>171</v>
      </c>
      <c r="D633" s="47" t="e" cm="1">
        <f t="array" ref="D633">_xlfn.XLOOKUP("Retained Earnings"&amp;D$464,$C:$C&amp;$A:$A,D:D)/_xlfn.XLOOKUP("Total Assets"&amp;D$464,$C:$C&amp;$A:$A,D:D)</f>
        <v>#VALUE!</v>
      </c>
      <c r="E633" s="47" cm="1">
        <f t="array" ref="E633">_xlfn.XLOOKUP("Retained Earnings"&amp;E$637,$C:$C&amp;$A:$A,E:E)/_xlfn.XLOOKUP("Total Assets"&amp;E$637,$C:$C&amp;$A:$A,E:E)</f>
        <v>0.10246031746031746</v>
      </c>
      <c r="F633" s="48">
        <v>0.10905634974062488</v>
      </c>
      <c r="G633" s="48">
        <v>0.112079161081763</v>
      </c>
      <c r="H633" s="48">
        <v>0.11686919228020014</v>
      </c>
      <c r="I633" s="48">
        <v>0.12578692008500741</v>
      </c>
      <c r="J633" s="48">
        <v>0.12820712478100058</v>
      </c>
      <c r="K633" s="48">
        <v>0.12739216281895505</v>
      </c>
      <c r="L633" s="48">
        <v>0.13005605211331617</v>
      </c>
      <c r="M633" s="48">
        <v>0.13627053140096618</v>
      </c>
      <c r="N633" s="48">
        <v>0.13476762243854398</v>
      </c>
      <c r="O633" s="48">
        <v>0.13476454802779106</v>
      </c>
      <c r="P633" s="48">
        <v>0.11848241523195063</v>
      </c>
      <c r="Q633" s="48">
        <v>0.11513488797439415</v>
      </c>
      <c r="R633" s="48">
        <v>0.18036877015760969</v>
      </c>
      <c r="S633" s="48">
        <v>0.1860017445183024</v>
      </c>
      <c r="T633" s="48">
        <v>0.19368042876494493</v>
      </c>
      <c r="U633" s="48">
        <v>0.17360235393022277</v>
      </c>
      <c r="V633" s="48">
        <v>0.18248553415666294</v>
      </c>
      <c r="W633" s="48">
        <v>0.18691999341057602</v>
      </c>
      <c r="X633" s="48">
        <v>0.18870828383194729</v>
      </c>
      <c r="Y633" s="48">
        <v>0.198991300635107</v>
      </c>
      <c r="Z633" s="48">
        <v>0.16752198396626813</v>
      </c>
      <c r="AA633" s="48">
        <v>0.17784375959864851</v>
      </c>
      <c r="AB633" s="48">
        <v>0.18364451082897684</v>
      </c>
      <c r="AC633" s="48">
        <v>0.19647566530807958</v>
      </c>
      <c r="AD633" s="48">
        <v>0.20340124991287781</v>
      </c>
      <c r="AE633" s="48">
        <v>0.2082292625213619</v>
      </c>
      <c r="AF633" s="48">
        <v>0.20665581634401234</v>
      </c>
      <c r="AG633" s="48">
        <v>0.21550425975204737</v>
      </c>
      <c r="AH633" s="48">
        <v>0.20981933244870879</v>
      </c>
      <c r="AI633" s="48">
        <v>0.19375560514735021</v>
      </c>
      <c r="AJ633" s="48">
        <v>0.19115672951818427</v>
      </c>
      <c r="AK633" s="48">
        <v>0.19748548934546403</v>
      </c>
      <c r="AL633" s="48">
        <v>0.20130736916493266</v>
      </c>
      <c r="AM633" s="48">
        <v>0.20732408401042465</v>
      </c>
      <c r="AN633" s="48">
        <v>0.20434510606836148</v>
      </c>
      <c r="AO633" s="48">
        <v>0.20624568542673399</v>
      </c>
      <c r="AP633" s="48">
        <v>0.21270467478965191</v>
      </c>
      <c r="AQ633" s="48">
        <v>0.20649807402445153</v>
      </c>
    </row>
    <row r="634" spans="1:43" ht="15" x14ac:dyDescent="0.45">
      <c r="A634" s="42" t="s">
        <v>18</v>
      </c>
      <c r="C634" s="30" t="s">
        <v>172</v>
      </c>
      <c r="D634" s="47" t="e" cm="1">
        <f t="array" ref="D634">_xlfn.XLOOKUP("ebit"&amp;D$464,$C:$C&amp;$A:$A,D:D)/_xlfn.XLOOKUP("Total Assets"&amp;D$464,$C:$C&amp;$A:$A,D:D)</f>
        <v>#VALUE!</v>
      </c>
      <c r="E634" s="47" cm="1">
        <f t="array" ref="E634">_xlfn.XLOOKUP("ebit"&amp;E$637,$C:$C&amp;$A:$A,E:E)/_xlfn.XLOOKUP("Total Assets"&amp;E$637,$C:$C&amp;$A:$A,E:E)</f>
        <v>8.277777777777778E-3</v>
      </c>
      <c r="F634" s="48">
        <v>1.0645467865204133E-2</v>
      </c>
      <c r="G634" s="48">
        <v>5.1080186075849561E-3</v>
      </c>
      <c r="H634" s="48">
        <v>7.2571678182829008E-3</v>
      </c>
      <c r="I634" s="48">
        <v>1.179397730462328E-2</v>
      </c>
      <c r="J634" s="48">
        <v>9.545649211602102E-3</v>
      </c>
      <c r="K634" s="48">
        <v>7.3545716889428922E-3</v>
      </c>
      <c r="L634" s="48">
        <v>5.7805635509771249E-3</v>
      </c>
      <c r="M634" s="48">
        <v>8.9329468599033818E-3</v>
      </c>
      <c r="N634" s="48">
        <v>4.8236809211772277E-3</v>
      </c>
      <c r="O634" s="48">
        <v>8.8394662353416913E-3</v>
      </c>
      <c r="P634" s="48">
        <v>-1.1568077422069499E-2</v>
      </c>
      <c r="Q634" s="48">
        <v>5.4473403444596858E-3</v>
      </c>
      <c r="R634" s="48">
        <v>3.1950952351974685E-3</v>
      </c>
      <c r="S634" s="48">
        <v>9.8111107769122026E-3</v>
      </c>
      <c r="T634" s="48">
        <v>1.6361682077860887E-2</v>
      </c>
      <c r="U634" s="48">
        <v>-2.2453611961808683E-2</v>
      </c>
      <c r="V634" s="48">
        <v>2.2881365690762014E-2</v>
      </c>
      <c r="W634" s="48">
        <v>1.8298006699247707E-2</v>
      </c>
      <c r="X634" s="48">
        <v>7.0809482665514633E-3</v>
      </c>
      <c r="Y634" s="48">
        <v>2.0115813630784012E-2</v>
      </c>
      <c r="Z634" s="48">
        <v>-5.0070737052345417E-2</v>
      </c>
      <c r="AA634" s="48">
        <v>3.1790723866079659E-2</v>
      </c>
      <c r="AB634" s="48">
        <v>1.7236494896689072E-2</v>
      </c>
      <c r="AC634" s="48">
        <v>2.7451450491488852E-2</v>
      </c>
      <c r="AD634" s="48">
        <v>1.7316636851520573E-2</v>
      </c>
      <c r="AE634" s="48">
        <v>2.3640506550983743E-2</v>
      </c>
      <c r="AF634" s="48">
        <v>5.1758180572211753E-3</v>
      </c>
      <c r="AG634" s="48">
        <v>2.4279555253006579E-2</v>
      </c>
      <c r="AH634" s="48">
        <v>-8.2188425028069812E-4</v>
      </c>
      <c r="AI634" s="48">
        <v>-2.4547938348593239E-2</v>
      </c>
      <c r="AJ634" s="48">
        <v>1.3822515024472853E-3</v>
      </c>
      <c r="AK634" s="48">
        <v>2.2835452190154846E-2</v>
      </c>
      <c r="AL634" s="48">
        <v>1.4799183385026107E-2</v>
      </c>
      <c r="AM634" s="48">
        <v>1.8589222750268281E-2</v>
      </c>
      <c r="AN634" s="48">
        <v>1.3803105272137861E-3</v>
      </c>
      <c r="AO634" s="48">
        <v>2.0564618682556407E-2</v>
      </c>
      <c r="AP634" s="48">
        <v>2.3321579443494049E-2</v>
      </c>
      <c r="AQ634" s="48">
        <v>6.8661865684140014E-3</v>
      </c>
    </row>
    <row r="635" spans="1:43" ht="15" x14ac:dyDescent="0.45">
      <c r="A635" s="42" t="s">
        <v>18</v>
      </c>
      <c r="C635" s="30" t="s">
        <v>174</v>
      </c>
      <c r="D635" s="47" t="e" cm="1">
        <f t="array" ref="D635">_xlfn.XLOOKUP("Shareholders' Equity"&amp;D$464,$C:$C&amp;$A:$A,D:D)/_xlfn.XLOOKUP("Total Liabilities"&amp;D$464,$C:$C&amp;$A:$A,D:D)</f>
        <v>#VALUE!</v>
      </c>
      <c r="E635" s="47" cm="1">
        <f t="array" ref="E635">_xlfn.XLOOKUP("Shareholders' Equity"&amp;E$637,$C:$C&amp;$A:$A,E:E)/_xlfn.XLOOKUP("Total Liabilities"&amp;E$637,$C:$C&amp;$A:$A,E:E)</f>
        <v>0.43696185208416488</v>
      </c>
      <c r="F635" s="48">
        <v>0.45799896079903007</v>
      </c>
      <c r="G635" s="48">
        <v>0.44420405374629923</v>
      </c>
      <c r="H635" s="48">
        <v>0.4449417570436679</v>
      </c>
      <c r="I635" s="48">
        <v>0.46395867574548016</v>
      </c>
      <c r="J635" s="48">
        <v>0.47861378159000634</v>
      </c>
      <c r="K635" s="48">
        <v>0.47755834829443444</v>
      </c>
      <c r="L635" s="48">
        <v>0.48345412663632786</v>
      </c>
      <c r="M635" s="48">
        <v>0.49273104880581514</v>
      </c>
      <c r="N635" s="48">
        <v>0.49481909291659587</v>
      </c>
      <c r="O635" s="48">
        <v>0.49763268002642591</v>
      </c>
      <c r="P635" s="48">
        <v>0.46559432653270982</v>
      </c>
      <c r="Q635" s="48">
        <v>0.41785884081773783</v>
      </c>
      <c r="R635" s="48">
        <v>0.40517315091919626</v>
      </c>
      <c r="S635" s="48">
        <v>0.40793597018717709</v>
      </c>
      <c r="T635" s="48">
        <v>0.41379741038344642</v>
      </c>
      <c r="U635" s="48">
        <v>0.38590213049267641</v>
      </c>
      <c r="V635" s="48">
        <v>0.40234154218813079</v>
      </c>
      <c r="W635" s="48">
        <v>0.40855474339637238</v>
      </c>
      <c r="X635" s="48">
        <v>0.41164811709101995</v>
      </c>
      <c r="Y635" s="48">
        <v>0.42932336562666867</v>
      </c>
      <c r="Z635" s="48">
        <v>0.37796720308856696</v>
      </c>
      <c r="AA635" s="48">
        <v>0.42360529096673105</v>
      </c>
      <c r="AB635" s="48">
        <v>0.43356768138182078</v>
      </c>
      <c r="AC635" s="48">
        <v>0.45584642233856892</v>
      </c>
      <c r="AD635" s="48">
        <v>0.45302636464909024</v>
      </c>
      <c r="AE635" s="48">
        <v>0.4528409995225211</v>
      </c>
      <c r="AF635" s="48">
        <v>0.44016777695534171</v>
      </c>
      <c r="AG635" s="48">
        <v>0.45684577473253996</v>
      </c>
      <c r="AH635" s="48">
        <v>0.42406535263678119</v>
      </c>
      <c r="AI635" s="48">
        <v>0.3823953407911429</v>
      </c>
      <c r="AJ635" s="48">
        <v>0.36208157524613221</v>
      </c>
      <c r="AK635" s="48">
        <v>0.38101181560991848</v>
      </c>
      <c r="AL635" s="48">
        <v>0.3895420201303838</v>
      </c>
      <c r="AM635" s="48">
        <v>0.39230543475360852</v>
      </c>
      <c r="AN635" s="48">
        <v>0.37992465860932351</v>
      </c>
      <c r="AO635" s="48">
        <v>0.39286437246963563</v>
      </c>
      <c r="AP635" s="48">
        <v>0.39830115453147502</v>
      </c>
      <c r="AQ635" s="48">
        <v>0.37946170728889916</v>
      </c>
    </row>
    <row r="636" spans="1:43" ht="15" x14ac:dyDescent="0.45">
      <c r="A636" s="42" t="s">
        <v>18</v>
      </c>
      <c r="C636" s="30" t="s">
        <v>175</v>
      </c>
      <c r="D636" s="49" t="e">
        <f>(D632*$B$63)+(D633*$B$64)+(D634*$B$65)+(D635*$B$66)</f>
        <v>#VALUE!</v>
      </c>
      <c r="E636" s="49">
        <f>(E632*$B$63)+(E633*$B$64)+(E634*$B$65)+(E635*$B$66)</f>
        <v>1.9674318494502776</v>
      </c>
      <c r="F636" s="50">
        <v>2.0604970555938222</v>
      </c>
      <c r="G636" s="50">
        <v>2.0200404647439507</v>
      </c>
      <c r="H636" s="50">
        <v>2.1028709352778705</v>
      </c>
      <c r="I636" s="50">
        <v>2.2379603145730522</v>
      </c>
      <c r="J636" s="50">
        <v>2.2327014650241881</v>
      </c>
      <c r="K636" s="50">
        <v>2.1038626022826676</v>
      </c>
      <c r="L636" s="50">
        <v>2.0948673722803695</v>
      </c>
      <c r="M636" s="50">
        <v>2.0175673616325791</v>
      </c>
      <c r="N636" s="50">
        <v>2.0717236171241846</v>
      </c>
      <c r="O636" s="50">
        <v>2.2292906548725071</v>
      </c>
      <c r="P636" s="50">
        <v>1.9022704452577464</v>
      </c>
      <c r="Q636" s="50">
        <v>1.9798575167406547</v>
      </c>
      <c r="R636" s="50">
        <v>2.2068448675535755</v>
      </c>
      <c r="S636" s="50">
        <v>2.2774394911075806</v>
      </c>
      <c r="T636" s="50">
        <v>2.3976499877758148</v>
      </c>
      <c r="U636" s="50">
        <v>1.987137307875414</v>
      </c>
      <c r="V636" s="50">
        <v>2.4088448011785286</v>
      </c>
      <c r="W636" s="50">
        <v>2.3895508842782327</v>
      </c>
      <c r="X636" s="50">
        <v>2.3693077667083964</v>
      </c>
      <c r="Y636" s="50">
        <v>2.5608046056911049</v>
      </c>
      <c r="Z636" s="50">
        <v>2.1420603148311113</v>
      </c>
      <c r="AA636" s="50">
        <v>2.9185627235298108</v>
      </c>
      <c r="AB636" s="50">
        <v>2.6987344996057532</v>
      </c>
      <c r="AC636" s="50">
        <v>2.8214193716022242</v>
      </c>
      <c r="AD636" s="50">
        <v>2.6195306485205565</v>
      </c>
      <c r="AE636" s="50">
        <v>2.6718472053200397</v>
      </c>
      <c r="AF636" s="50">
        <v>2.5081280246347002</v>
      </c>
      <c r="AG636" s="50">
        <v>2.7533216134000624</v>
      </c>
      <c r="AH636" s="50">
        <v>2.5614203891774698</v>
      </c>
      <c r="AI636" s="50">
        <v>2.3892701540275425</v>
      </c>
      <c r="AJ636" s="50">
        <v>2.5008837643324719</v>
      </c>
      <c r="AK636" s="50">
        <v>2.7547814680682272</v>
      </c>
      <c r="AL636" s="50">
        <v>2.6267365095393997</v>
      </c>
      <c r="AM636" s="50">
        <v>2.7759148656205239</v>
      </c>
      <c r="AN636" s="50">
        <v>2.6036416483313873</v>
      </c>
      <c r="AO636" s="50">
        <v>2.599042009579474</v>
      </c>
      <c r="AP636" s="50">
        <v>2.6003049459800751</v>
      </c>
      <c r="AQ636" s="50">
        <v>2.5590080969574807</v>
      </c>
    </row>
    <row r="637" spans="1:43" x14ac:dyDescent="0.45">
      <c r="A637" s="42" t="s">
        <v>18</v>
      </c>
      <c r="B637" s="42" t="s">
        <v>18</v>
      </c>
      <c r="C637" s="42" t="s">
        <v>18</v>
      </c>
      <c r="D637" s="42" t="s">
        <v>18</v>
      </c>
      <c r="E637" s="42" t="s">
        <v>18</v>
      </c>
      <c r="F637" s="119" t="s">
        <v>18</v>
      </c>
      <c r="G637" s="119" t="s">
        <v>18</v>
      </c>
      <c r="H637" s="119" t="s">
        <v>18</v>
      </c>
      <c r="I637" s="119" t="s">
        <v>18</v>
      </c>
      <c r="J637" s="119" t="s">
        <v>18</v>
      </c>
      <c r="K637" s="119" t="s">
        <v>18</v>
      </c>
      <c r="L637" s="119" t="s">
        <v>18</v>
      </c>
      <c r="M637" s="119" t="s">
        <v>18</v>
      </c>
      <c r="N637" s="119" t="s">
        <v>18</v>
      </c>
      <c r="O637" s="119" t="s">
        <v>18</v>
      </c>
      <c r="P637" s="119" t="s">
        <v>18</v>
      </c>
      <c r="Q637" s="119" t="s">
        <v>18</v>
      </c>
      <c r="R637" s="119" t="s">
        <v>18</v>
      </c>
      <c r="S637" s="119" t="s">
        <v>18</v>
      </c>
      <c r="T637" s="119" t="s">
        <v>18</v>
      </c>
      <c r="U637" s="119" t="s">
        <v>18</v>
      </c>
      <c r="V637" s="119" t="s">
        <v>18</v>
      </c>
      <c r="W637" s="119" t="s">
        <v>18</v>
      </c>
      <c r="X637" s="119" t="s">
        <v>18</v>
      </c>
      <c r="Y637" s="119" t="s">
        <v>18</v>
      </c>
      <c r="Z637" s="119" t="s">
        <v>18</v>
      </c>
      <c r="AA637" s="119" t="s">
        <v>18</v>
      </c>
      <c r="AB637" s="119" t="s">
        <v>18</v>
      </c>
      <c r="AC637" s="119" t="s">
        <v>18</v>
      </c>
      <c r="AD637" s="119" t="s">
        <v>18</v>
      </c>
      <c r="AE637" s="119" t="s">
        <v>18</v>
      </c>
      <c r="AF637" s="119" t="s">
        <v>18</v>
      </c>
      <c r="AG637" s="119" t="s">
        <v>18</v>
      </c>
      <c r="AH637" s="119" t="s">
        <v>18</v>
      </c>
      <c r="AI637" s="119" t="s">
        <v>18</v>
      </c>
      <c r="AJ637" s="119" t="s">
        <v>18</v>
      </c>
      <c r="AK637" s="119" t="s">
        <v>18</v>
      </c>
      <c r="AL637" s="119" t="s">
        <v>18</v>
      </c>
      <c r="AM637" s="119" t="s">
        <v>18</v>
      </c>
      <c r="AN637" s="119" t="s">
        <v>18</v>
      </c>
      <c r="AO637" s="119" t="s">
        <v>18</v>
      </c>
      <c r="AP637" s="119" t="s">
        <v>18</v>
      </c>
      <c r="AQ637" s="119" t="s">
        <v>18</v>
      </c>
    </row>
    <row r="638" spans="1:43" ht="17.649999999999999" thickBot="1" x14ac:dyDescent="0.5">
      <c r="A638" s="42" t="s">
        <v>19</v>
      </c>
      <c r="C638" s="89" t="s">
        <v>95</v>
      </c>
      <c r="D638" s="90" t="s">
        <v>97</v>
      </c>
      <c r="E638" s="90" t="s">
        <v>98</v>
      </c>
      <c r="F638" s="90" t="s">
        <v>99</v>
      </c>
      <c r="G638" s="90" t="s">
        <v>100</v>
      </c>
      <c r="H638" s="90" t="s">
        <v>101</v>
      </c>
      <c r="I638" s="90" t="s">
        <v>102</v>
      </c>
      <c r="J638" s="90" t="s">
        <v>103</v>
      </c>
      <c r="K638" s="90" t="s">
        <v>104</v>
      </c>
      <c r="L638" s="90" t="s">
        <v>105</v>
      </c>
      <c r="M638" s="90" t="s">
        <v>106</v>
      </c>
      <c r="N638" s="90" t="s">
        <v>107</v>
      </c>
      <c r="O638" s="90" t="s">
        <v>108</v>
      </c>
      <c r="P638" s="90" t="s">
        <v>109</v>
      </c>
      <c r="Q638" s="90" t="s">
        <v>110</v>
      </c>
      <c r="R638" s="90" t="s">
        <v>111</v>
      </c>
      <c r="S638" s="90" t="s">
        <v>112</v>
      </c>
      <c r="T638" s="90" t="s">
        <v>113</v>
      </c>
      <c r="U638" s="90" t="s">
        <v>114</v>
      </c>
      <c r="V638" s="90" t="s">
        <v>115</v>
      </c>
      <c r="W638" s="90" t="s">
        <v>116</v>
      </c>
      <c r="X638" s="90" t="s">
        <v>117</v>
      </c>
      <c r="Y638" s="90" t="s">
        <v>118</v>
      </c>
      <c r="Z638" s="90" t="s">
        <v>119</v>
      </c>
      <c r="AA638" s="90" t="s">
        <v>120</v>
      </c>
      <c r="AB638" s="90" t="s">
        <v>121</v>
      </c>
      <c r="AC638" s="90" t="s">
        <v>122</v>
      </c>
      <c r="AD638" s="90" t="s">
        <v>123</v>
      </c>
      <c r="AE638" s="90" t="s">
        <v>124</v>
      </c>
      <c r="AF638" s="90" t="s">
        <v>125</v>
      </c>
      <c r="AG638" s="90" t="s">
        <v>126</v>
      </c>
      <c r="AH638" s="90" t="s">
        <v>127</v>
      </c>
      <c r="AI638" s="123" t="s">
        <v>128</v>
      </c>
      <c r="AJ638" s="90" t="s">
        <v>129</v>
      </c>
      <c r="AK638" s="90" t="s">
        <v>130</v>
      </c>
      <c r="AL638" s="90" t="s">
        <v>131</v>
      </c>
      <c r="AM638" s="90" t="s">
        <v>132</v>
      </c>
      <c r="AN638" s="90" t="s">
        <v>133</v>
      </c>
      <c r="AO638" s="90" t="s">
        <v>134</v>
      </c>
      <c r="AP638" s="90" t="s">
        <v>135</v>
      </c>
      <c r="AQ638" s="91" t="s">
        <v>179</v>
      </c>
    </row>
    <row r="639" spans="1:43" ht="17.649999999999999" thickBot="1" x14ac:dyDescent="0.5">
      <c r="A639" s="42" t="s">
        <v>19</v>
      </c>
      <c r="C639" s="89" t="s">
        <v>136</v>
      </c>
      <c r="D639" s="92">
        <v>42004</v>
      </c>
      <c r="E639" s="92">
        <v>42094</v>
      </c>
      <c r="F639" s="92">
        <v>42185</v>
      </c>
      <c r="G639" s="92">
        <v>42277</v>
      </c>
      <c r="H639" s="92">
        <v>42369</v>
      </c>
      <c r="I639" s="92">
        <v>42460</v>
      </c>
      <c r="J639" s="92">
        <v>42551</v>
      </c>
      <c r="K639" s="92">
        <v>42643</v>
      </c>
      <c r="L639" s="92">
        <v>42735</v>
      </c>
      <c r="M639" s="92">
        <v>42825</v>
      </c>
      <c r="N639" s="92">
        <v>42916</v>
      </c>
      <c r="O639" s="92">
        <v>43008</v>
      </c>
      <c r="P639" s="92">
        <v>43100</v>
      </c>
      <c r="Q639" s="92">
        <v>43190</v>
      </c>
      <c r="R639" s="92">
        <v>43281</v>
      </c>
      <c r="S639" s="92">
        <v>43373</v>
      </c>
      <c r="T639" s="92">
        <v>43465</v>
      </c>
      <c r="U639" s="92">
        <v>43555</v>
      </c>
      <c r="V639" s="92">
        <v>43646</v>
      </c>
      <c r="W639" s="92">
        <v>43738</v>
      </c>
      <c r="X639" s="92">
        <v>43830</v>
      </c>
      <c r="Y639" s="92">
        <v>43921</v>
      </c>
      <c r="Z639" s="92">
        <v>44012</v>
      </c>
      <c r="AA639" s="92">
        <v>44104</v>
      </c>
      <c r="AB639" s="92">
        <v>44196</v>
      </c>
      <c r="AC639" s="92">
        <v>44286</v>
      </c>
      <c r="AD639" s="92">
        <v>44377</v>
      </c>
      <c r="AE639" s="92">
        <v>44469</v>
      </c>
      <c r="AF639" s="92">
        <v>44561</v>
      </c>
      <c r="AG639" s="92">
        <v>44651</v>
      </c>
      <c r="AH639" s="92">
        <v>44742</v>
      </c>
      <c r="AI639" s="124">
        <v>44834</v>
      </c>
      <c r="AJ639" s="92">
        <v>44926</v>
      </c>
      <c r="AK639" s="92">
        <v>45016</v>
      </c>
      <c r="AL639" s="92">
        <v>45107</v>
      </c>
      <c r="AM639" s="92">
        <v>45199</v>
      </c>
      <c r="AN639" s="92">
        <v>45291</v>
      </c>
      <c r="AO639" s="92">
        <v>45382</v>
      </c>
      <c r="AP639" s="92">
        <v>45473</v>
      </c>
      <c r="AQ639" s="93">
        <v>45565</v>
      </c>
    </row>
    <row r="640" spans="1:43" ht="17.649999999999999" thickBot="1" x14ac:dyDescent="0.5">
      <c r="A640" s="42" t="s">
        <v>19</v>
      </c>
      <c r="C640" s="60" t="s">
        <v>181</v>
      </c>
      <c r="D640" s="43">
        <v>3330</v>
      </c>
      <c r="E640" s="43">
        <v>3918</v>
      </c>
      <c r="F640" s="43">
        <v>4021</v>
      </c>
      <c r="G640" s="43">
        <v>4152</v>
      </c>
      <c r="H640" s="43">
        <v>4157</v>
      </c>
      <c r="I640" s="43">
        <v>4141</v>
      </c>
      <c r="J640" s="43">
        <v>4425</v>
      </c>
      <c r="K640" s="43">
        <v>4475</v>
      </c>
      <c r="L640" s="43">
        <v>4443</v>
      </c>
      <c r="M640" s="43">
        <v>4472</v>
      </c>
      <c r="N640" s="43">
        <v>4737</v>
      </c>
      <c r="O640" s="43">
        <v>4703</v>
      </c>
      <c r="P640" s="43">
        <v>4644</v>
      </c>
      <c r="Q640" s="43">
        <v>4822</v>
      </c>
      <c r="R640" s="43">
        <v>5015</v>
      </c>
      <c r="S640" s="43">
        <v>5423</v>
      </c>
      <c r="T640" s="43">
        <v>5603</v>
      </c>
      <c r="U640" s="43">
        <v>5877</v>
      </c>
      <c r="V640" s="43">
        <v>5910</v>
      </c>
      <c r="W640" s="43">
        <v>5789</v>
      </c>
      <c r="X640" s="43">
        <v>5822</v>
      </c>
      <c r="Y640" s="43">
        <v>5747</v>
      </c>
      <c r="Z640" s="43">
        <v>5831</v>
      </c>
      <c r="AA640" s="43">
        <v>5851</v>
      </c>
      <c r="AB640" s="43">
        <v>6261</v>
      </c>
      <c r="AC640" s="43">
        <v>7119</v>
      </c>
      <c r="AD640" s="43">
        <v>7785</v>
      </c>
      <c r="AE640" s="43">
        <v>9000</v>
      </c>
      <c r="AF640" s="43">
        <v>9271</v>
      </c>
      <c r="AG640" s="43">
        <v>8848</v>
      </c>
      <c r="AH640" s="43">
        <v>8374</v>
      </c>
      <c r="AI640" s="125">
        <v>8069</v>
      </c>
      <c r="AJ640" s="43">
        <v>8084</v>
      </c>
      <c r="AK640" s="43">
        <v>7534</v>
      </c>
      <c r="AL640" s="43">
        <v>7358</v>
      </c>
      <c r="AM640" s="43">
        <v>7128</v>
      </c>
      <c r="AN640" s="43">
        <v>7051</v>
      </c>
      <c r="AO640" s="43">
        <v>6965</v>
      </c>
      <c r="AP640" s="43">
        <v>6986</v>
      </c>
      <c r="AQ640" s="45">
        <v>6917</v>
      </c>
    </row>
    <row r="641" spans="1:43" ht="17.649999999999999" thickBot="1" x14ac:dyDescent="0.5">
      <c r="A641" s="42" t="s">
        <v>19</v>
      </c>
      <c r="C641" s="60" t="s">
        <v>182</v>
      </c>
      <c r="D641" s="44">
        <v>402.41</v>
      </c>
      <c r="E641" s="44">
        <v>286.33</v>
      </c>
      <c r="F641" s="44">
        <v>304.08</v>
      </c>
      <c r="G641" s="44">
        <v>312.04000000000002</v>
      </c>
      <c r="H641" s="44">
        <v>321.29000000000002</v>
      </c>
      <c r="I641" s="44">
        <v>396.64</v>
      </c>
      <c r="J641" s="44">
        <v>362.27</v>
      </c>
      <c r="K641" s="44">
        <v>387.92</v>
      </c>
      <c r="L641" s="44">
        <v>404.09</v>
      </c>
      <c r="M641" s="44">
        <v>417.62</v>
      </c>
      <c r="N641" s="44">
        <v>426.79</v>
      </c>
      <c r="O641" s="44">
        <v>446.19</v>
      </c>
      <c r="P641" s="44">
        <v>466.52</v>
      </c>
      <c r="Q641" s="44">
        <v>459.48</v>
      </c>
      <c r="R641" s="44">
        <v>438.7</v>
      </c>
      <c r="S641" s="44">
        <v>447.75</v>
      </c>
      <c r="T641" s="44">
        <v>353.54</v>
      </c>
      <c r="U641" s="44">
        <v>344.79</v>
      </c>
      <c r="V641" s="44">
        <v>399.05</v>
      </c>
      <c r="W641" s="44">
        <v>416.49</v>
      </c>
      <c r="X641" s="44">
        <v>392.32</v>
      </c>
      <c r="Y641" s="44">
        <v>377.3</v>
      </c>
      <c r="Z641" s="44">
        <v>386.36</v>
      </c>
      <c r="AA641" s="44">
        <v>393.18</v>
      </c>
      <c r="AB641" s="44">
        <v>750</v>
      </c>
      <c r="AC641" s="44">
        <v>419.61</v>
      </c>
      <c r="AD641" s="44">
        <v>886.13</v>
      </c>
      <c r="AE641" s="43">
        <v>1210</v>
      </c>
      <c r="AF641" s="43">
        <v>1176</v>
      </c>
      <c r="AG641" s="43">
        <v>1094</v>
      </c>
      <c r="AH641" s="44">
        <v>969</v>
      </c>
      <c r="AI641" s="126">
        <v>764</v>
      </c>
      <c r="AJ641" s="44">
        <v>754.2</v>
      </c>
      <c r="AK641" s="44">
        <v>773.9</v>
      </c>
      <c r="AL641" s="44">
        <v>867.1</v>
      </c>
      <c r="AM641" s="44">
        <v>708.7</v>
      </c>
      <c r="AN641" s="44">
        <v>735.6</v>
      </c>
      <c r="AO641" s="44">
        <v>733</v>
      </c>
      <c r="AP641" s="44">
        <v>710.1</v>
      </c>
      <c r="AQ641" s="83">
        <v>725</v>
      </c>
    </row>
    <row r="642" spans="1:43" ht="17.649999999999999" thickBot="1" x14ac:dyDescent="0.5">
      <c r="A642" s="42" t="s">
        <v>19</v>
      </c>
      <c r="C642" s="60" t="s">
        <v>183</v>
      </c>
      <c r="D642" s="44">
        <v>181.23</v>
      </c>
      <c r="E642" s="44">
        <v>175.27</v>
      </c>
      <c r="F642" s="44">
        <v>178.77</v>
      </c>
      <c r="G642" s="44">
        <v>179.9</v>
      </c>
      <c r="H642" s="44">
        <v>189.64</v>
      </c>
      <c r="I642" s="44">
        <v>184.01</v>
      </c>
      <c r="J642" s="44">
        <v>182.18</v>
      </c>
      <c r="K642" s="44">
        <v>179.52</v>
      </c>
      <c r="L642" s="44">
        <v>183.25</v>
      </c>
      <c r="M642" s="44">
        <v>181.19</v>
      </c>
      <c r="N642" s="44">
        <v>182.22</v>
      </c>
      <c r="O642" s="44">
        <v>141.44999999999999</v>
      </c>
      <c r="P642" s="44">
        <v>159.1</v>
      </c>
      <c r="Q642" s="44">
        <v>155.44999999999999</v>
      </c>
      <c r="R642" s="44">
        <v>157.57</v>
      </c>
      <c r="S642" s="44">
        <v>161.19999999999999</v>
      </c>
      <c r="T642" s="44">
        <v>158.16999999999999</v>
      </c>
      <c r="U642" s="44">
        <v>240.28</v>
      </c>
      <c r="V642" s="44">
        <v>232.9</v>
      </c>
      <c r="W642" s="44">
        <v>254.23</v>
      </c>
      <c r="X642" s="44">
        <v>283.49</v>
      </c>
      <c r="Y642" s="44">
        <v>332.15</v>
      </c>
      <c r="Z642" s="44">
        <v>340.76</v>
      </c>
      <c r="AA642" s="44">
        <v>367.2</v>
      </c>
      <c r="AB642" s="44">
        <v>46</v>
      </c>
      <c r="AC642" s="44">
        <v>470.13</v>
      </c>
      <c r="AD642" s="44">
        <v>49.04</v>
      </c>
      <c r="AE642" s="44">
        <v>51.12</v>
      </c>
      <c r="AF642" s="44">
        <v>58</v>
      </c>
      <c r="AG642" s="44">
        <v>56</v>
      </c>
      <c r="AH642" s="44">
        <v>67</v>
      </c>
      <c r="AI642" s="126">
        <v>61</v>
      </c>
      <c r="AJ642" s="44">
        <v>63.4</v>
      </c>
      <c r="AK642" s="44">
        <v>53.5</v>
      </c>
      <c r="AL642" s="44">
        <v>55.9</v>
      </c>
      <c r="AM642" s="44">
        <v>55.3</v>
      </c>
      <c r="AN642" s="44">
        <v>55.8</v>
      </c>
      <c r="AO642" s="44">
        <v>77.099999999999994</v>
      </c>
      <c r="AP642" s="44">
        <v>56.4</v>
      </c>
      <c r="AQ642" s="83">
        <v>55.4</v>
      </c>
    </row>
    <row r="643" spans="1:43" ht="17.649999999999999" thickBot="1" x14ac:dyDescent="0.5">
      <c r="A643" s="42" t="s">
        <v>19</v>
      </c>
      <c r="C643" s="94" t="s">
        <v>184</v>
      </c>
      <c r="D643" s="95">
        <v>3913</v>
      </c>
      <c r="E643" s="95">
        <v>4380</v>
      </c>
      <c r="F643" s="95">
        <v>4504</v>
      </c>
      <c r="G643" s="95">
        <v>4644</v>
      </c>
      <c r="H643" s="95">
        <v>4668</v>
      </c>
      <c r="I643" s="95">
        <v>4721</v>
      </c>
      <c r="J643" s="95">
        <v>4969</v>
      </c>
      <c r="K643" s="95">
        <v>5042</v>
      </c>
      <c r="L643" s="95">
        <v>5030</v>
      </c>
      <c r="M643" s="95">
        <v>5071</v>
      </c>
      <c r="N643" s="95">
        <v>5346</v>
      </c>
      <c r="O643" s="95">
        <v>5290</v>
      </c>
      <c r="P643" s="95">
        <v>5270</v>
      </c>
      <c r="Q643" s="95">
        <v>5437</v>
      </c>
      <c r="R643" s="95">
        <v>5611</v>
      </c>
      <c r="S643" s="95">
        <v>6032</v>
      </c>
      <c r="T643" s="95">
        <v>6115</v>
      </c>
      <c r="U643" s="95">
        <v>6462</v>
      </c>
      <c r="V643" s="95">
        <v>6542</v>
      </c>
      <c r="W643" s="95">
        <v>6460</v>
      </c>
      <c r="X643" s="95">
        <v>6498</v>
      </c>
      <c r="Y643" s="95">
        <v>6457</v>
      </c>
      <c r="Z643" s="95">
        <v>6558</v>
      </c>
      <c r="AA643" s="95">
        <v>6612</v>
      </c>
      <c r="AB643" s="95">
        <v>7057</v>
      </c>
      <c r="AC643" s="95">
        <v>8008</v>
      </c>
      <c r="AD643" s="95">
        <v>8720</v>
      </c>
      <c r="AE643" s="95">
        <v>10261</v>
      </c>
      <c r="AF643" s="95">
        <v>10505</v>
      </c>
      <c r="AG643" s="95">
        <v>9998</v>
      </c>
      <c r="AH643" s="95">
        <v>9410</v>
      </c>
      <c r="AI643" s="127">
        <v>8894</v>
      </c>
      <c r="AJ643" s="95">
        <v>8901</v>
      </c>
      <c r="AK643" s="95">
        <v>8361</v>
      </c>
      <c r="AL643" s="95">
        <v>8281</v>
      </c>
      <c r="AM643" s="95">
        <v>7892</v>
      </c>
      <c r="AN643" s="95">
        <v>7842</v>
      </c>
      <c r="AO643" s="95">
        <v>7775</v>
      </c>
      <c r="AP643" s="95">
        <v>7753</v>
      </c>
      <c r="AQ643" s="96">
        <v>7697</v>
      </c>
    </row>
    <row r="644" spans="1:43" ht="17.649999999999999" thickBot="1" x14ac:dyDescent="0.5">
      <c r="A644" s="42" t="s">
        <v>19</v>
      </c>
      <c r="C644" s="60" t="s">
        <v>72</v>
      </c>
      <c r="D644" s="43">
        <v>1190</v>
      </c>
      <c r="E644" s="44">
        <v>878.4</v>
      </c>
      <c r="F644" s="43">
        <v>1270</v>
      </c>
      <c r="G644" s="44">
        <v>894.43</v>
      </c>
      <c r="H644" s="43">
        <v>1027</v>
      </c>
      <c r="I644" s="44">
        <v>975.88</v>
      </c>
      <c r="J644" s="43">
        <v>1242</v>
      </c>
      <c r="K644" s="43">
        <v>1443</v>
      </c>
      <c r="L644" s="43">
        <v>1006</v>
      </c>
      <c r="M644" s="43">
        <v>1047</v>
      </c>
      <c r="N644" s="43">
        <v>1167</v>
      </c>
      <c r="O644" s="43">
        <v>1142</v>
      </c>
      <c r="P644" s="43">
        <v>1387</v>
      </c>
      <c r="Q644" s="43">
        <v>1177</v>
      </c>
      <c r="R644" s="43">
        <v>1227</v>
      </c>
      <c r="S644" s="43">
        <v>2205</v>
      </c>
      <c r="T644" s="43">
        <v>1467</v>
      </c>
      <c r="U644" s="43">
        <v>1337</v>
      </c>
      <c r="V644" s="43">
        <v>1412</v>
      </c>
      <c r="W644" s="43">
        <v>1711</v>
      </c>
      <c r="X644" s="43">
        <v>1486</v>
      </c>
      <c r="Y644" s="43">
        <v>1050</v>
      </c>
      <c r="Z644" s="43">
        <v>1523</v>
      </c>
      <c r="AA644" s="43">
        <v>1512</v>
      </c>
      <c r="AB644" s="43">
        <v>1275</v>
      </c>
      <c r="AC644" s="43">
        <v>2026</v>
      </c>
      <c r="AD644" s="43">
        <v>2223</v>
      </c>
      <c r="AE644" s="43">
        <v>1954</v>
      </c>
      <c r="AF644" s="43">
        <v>1228</v>
      </c>
      <c r="AG644" s="43">
        <v>1704</v>
      </c>
      <c r="AH644" s="43">
        <v>1745</v>
      </c>
      <c r="AI644" s="125">
        <v>2361</v>
      </c>
      <c r="AJ644" s="43">
        <v>1224</v>
      </c>
      <c r="AK644" s="43">
        <v>1983</v>
      </c>
      <c r="AL644" s="43">
        <v>2246</v>
      </c>
      <c r="AM644" s="43">
        <v>1579</v>
      </c>
      <c r="AN644" s="43">
        <v>3605</v>
      </c>
      <c r="AO644" s="43">
        <v>1506</v>
      </c>
      <c r="AP644" s="43">
        <v>2049</v>
      </c>
      <c r="AQ644" s="45">
        <v>2953</v>
      </c>
    </row>
    <row r="645" spans="1:43" ht="17.649999999999999" thickBot="1" x14ac:dyDescent="0.5">
      <c r="A645" s="42" t="s">
        <v>19</v>
      </c>
      <c r="C645" s="60" t="s">
        <v>141</v>
      </c>
      <c r="D645" s="44">
        <v>282.16000000000003</v>
      </c>
      <c r="E645" s="44">
        <v>262.01</v>
      </c>
      <c r="F645" s="44">
        <v>277.14</v>
      </c>
      <c r="G645" s="44">
        <v>282.89</v>
      </c>
      <c r="H645" s="44">
        <v>257.8</v>
      </c>
      <c r="I645" s="44">
        <v>279.05</v>
      </c>
      <c r="J645" s="44">
        <v>289.39999999999998</v>
      </c>
      <c r="K645" s="44">
        <v>329.85</v>
      </c>
      <c r="L645" s="44">
        <v>367.77</v>
      </c>
      <c r="M645" s="44">
        <v>310.72000000000003</v>
      </c>
      <c r="N645" s="44">
        <v>331.29</v>
      </c>
      <c r="O645" s="44">
        <v>352.5</v>
      </c>
      <c r="P645" s="44">
        <v>349.76</v>
      </c>
      <c r="Q645" s="44">
        <v>344.5</v>
      </c>
      <c r="R645" s="44">
        <v>480.55</v>
      </c>
      <c r="S645" s="44">
        <v>498.15</v>
      </c>
      <c r="T645" s="44">
        <v>413</v>
      </c>
      <c r="U645" s="44">
        <v>447.41</v>
      </c>
      <c r="V645" s="44">
        <v>568.70000000000005</v>
      </c>
      <c r="W645" s="44">
        <v>724.53</v>
      </c>
      <c r="X645" s="44">
        <v>622.80999999999995</v>
      </c>
      <c r="Y645" s="44">
        <v>896.57</v>
      </c>
      <c r="Z645" s="44">
        <v>941.04</v>
      </c>
      <c r="AA645" s="43">
        <v>1124</v>
      </c>
      <c r="AB645" s="43">
        <v>1134</v>
      </c>
      <c r="AC645" s="43">
        <v>1152</v>
      </c>
      <c r="AD645" s="43">
        <v>1139</v>
      </c>
      <c r="AE645" s="43">
        <v>1094</v>
      </c>
      <c r="AF645" s="43">
        <v>1017</v>
      </c>
      <c r="AG645" s="43">
        <v>1162</v>
      </c>
      <c r="AH645" s="43">
        <v>1171</v>
      </c>
      <c r="AI645" s="125">
        <v>1256</v>
      </c>
      <c r="AJ645" s="44">
        <v>822.5</v>
      </c>
      <c r="AK645" s="44">
        <v>980.3</v>
      </c>
      <c r="AL645" s="43">
        <v>1107</v>
      </c>
      <c r="AM645" s="43">
        <v>1078</v>
      </c>
      <c r="AN645" s="43">
        <v>1244</v>
      </c>
      <c r="AO645" s="43">
        <v>1268</v>
      </c>
      <c r="AP645" s="43">
        <v>1192</v>
      </c>
      <c r="AQ645" s="45">
        <v>1429</v>
      </c>
    </row>
    <row r="646" spans="1:43" ht="17.649999999999999" thickBot="1" x14ac:dyDescent="0.5">
      <c r="A646" s="42" t="s">
        <v>19</v>
      </c>
      <c r="C646" s="60" t="s">
        <v>76</v>
      </c>
      <c r="D646" s="44">
        <v>395.29</v>
      </c>
      <c r="E646" s="44">
        <v>396.35</v>
      </c>
      <c r="F646" s="44">
        <v>394.06</v>
      </c>
      <c r="G646" s="44">
        <v>398.95</v>
      </c>
      <c r="H646" s="44">
        <v>409.97</v>
      </c>
      <c r="I646" s="44">
        <v>410.35</v>
      </c>
      <c r="J646" s="44">
        <v>413.17</v>
      </c>
      <c r="K646" s="44">
        <v>430.63</v>
      </c>
      <c r="L646" s="44">
        <v>434.05</v>
      </c>
      <c r="M646" s="44">
        <v>428.98</v>
      </c>
      <c r="N646" s="44">
        <v>433.04</v>
      </c>
      <c r="O646" s="44">
        <v>438.14</v>
      </c>
      <c r="P646" s="44">
        <v>439.57</v>
      </c>
      <c r="Q646" s="44">
        <v>435.87</v>
      </c>
      <c r="R646" s="44">
        <v>446.29</v>
      </c>
      <c r="S646" s="44">
        <v>457.55</v>
      </c>
      <c r="T646" s="44">
        <v>457.84</v>
      </c>
      <c r="U646" s="44">
        <v>767.63</v>
      </c>
      <c r="V646" s="44">
        <v>756.4</v>
      </c>
      <c r="W646" s="44">
        <v>740.25</v>
      </c>
      <c r="X646" s="44">
        <v>737.96</v>
      </c>
      <c r="Y646" s="44">
        <v>783.88</v>
      </c>
      <c r="Z646" s="44">
        <v>741.01</v>
      </c>
      <c r="AA646" s="44">
        <v>714.78</v>
      </c>
      <c r="AB646" s="44">
        <v>715</v>
      </c>
      <c r="AC646" s="44">
        <v>700.44</v>
      </c>
      <c r="AD646" s="44">
        <v>705.25</v>
      </c>
      <c r="AE646" s="44">
        <v>716.22</v>
      </c>
      <c r="AF646" s="44">
        <v>757</v>
      </c>
      <c r="AG646" s="44">
        <v>766</v>
      </c>
      <c r="AH646" s="44">
        <v>824</v>
      </c>
      <c r="AI646" s="126">
        <v>851</v>
      </c>
      <c r="AJ646" s="44">
        <v>888.3</v>
      </c>
      <c r="AK646" s="44">
        <v>907</v>
      </c>
      <c r="AL646" s="44">
        <v>943.6</v>
      </c>
      <c r="AM646" s="44">
        <v>967.9</v>
      </c>
      <c r="AN646" s="44">
        <v>982.1</v>
      </c>
      <c r="AO646" s="44">
        <v>984</v>
      </c>
      <c r="AP646" s="44">
        <v>996.9</v>
      </c>
      <c r="AQ646" s="45">
        <v>1013</v>
      </c>
    </row>
    <row r="647" spans="1:43" ht="17.649999999999999" thickBot="1" x14ac:dyDescent="0.5">
      <c r="A647" s="42" t="s">
        <v>19</v>
      </c>
      <c r="C647" s="60" t="s">
        <v>143</v>
      </c>
      <c r="D647" s="44">
        <v>959.95</v>
      </c>
      <c r="E647" s="44">
        <v>983.71</v>
      </c>
      <c r="F647" s="44">
        <v>970.51</v>
      </c>
      <c r="G647" s="44">
        <v>968.55</v>
      </c>
      <c r="H647" s="44">
        <v>964.34</v>
      </c>
      <c r="I647" s="44">
        <v>966.98</v>
      </c>
      <c r="J647" s="44">
        <v>982.83</v>
      </c>
      <c r="K647" s="43">
        <v>1015</v>
      </c>
      <c r="L647" s="43">
        <v>1017</v>
      </c>
      <c r="M647" s="43">
        <v>1017</v>
      </c>
      <c r="N647" s="43">
        <v>1032</v>
      </c>
      <c r="O647" s="43">
        <v>1145</v>
      </c>
      <c r="P647" s="43">
        <v>1113</v>
      </c>
      <c r="Q647" s="43">
        <v>1134</v>
      </c>
      <c r="R647" s="43">
        <v>1167</v>
      </c>
      <c r="S647" s="43">
        <v>1145</v>
      </c>
      <c r="T647" s="43">
        <v>1144</v>
      </c>
      <c r="U647" s="43">
        <v>1145</v>
      </c>
      <c r="V647" s="43">
        <v>1150</v>
      </c>
      <c r="W647" s="43">
        <v>1150</v>
      </c>
      <c r="X647" s="43">
        <v>1151</v>
      </c>
      <c r="Y647" s="43">
        <v>1381</v>
      </c>
      <c r="Z647" s="43">
        <v>1389</v>
      </c>
      <c r="AA647" s="43">
        <v>1355</v>
      </c>
      <c r="AB647" s="43">
        <v>1379</v>
      </c>
      <c r="AC647" s="43">
        <v>1372</v>
      </c>
      <c r="AD647" s="43">
        <v>1378</v>
      </c>
      <c r="AE647" s="43">
        <v>1416</v>
      </c>
      <c r="AF647" s="43">
        <v>1588</v>
      </c>
      <c r="AG647" s="43">
        <v>1598</v>
      </c>
      <c r="AH647" s="43">
        <v>1802</v>
      </c>
      <c r="AI647" s="125">
        <v>1811</v>
      </c>
      <c r="AJ647" s="43">
        <v>1798</v>
      </c>
      <c r="AK647" s="43">
        <v>1805</v>
      </c>
      <c r="AL647" s="43">
        <v>1802</v>
      </c>
      <c r="AM647" s="43">
        <v>1800</v>
      </c>
      <c r="AN647" s="43">
        <v>1808</v>
      </c>
      <c r="AO647" s="43">
        <v>1807</v>
      </c>
      <c r="AP647" s="43">
        <v>1808</v>
      </c>
      <c r="AQ647" s="45">
        <v>1811</v>
      </c>
    </row>
    <row r="648" spans="1:43" ht="17.649999999999999" thickBot="1" x14ac:dyDescent="0.5">
      <c r="A648" s="42" t="s">
        <v>19</v>
      </c>
      <c r="C648" s="60" t="s">
        <v>144</v>
      </c>
      <c r="D648" s="44">
        <v>586.4</v>
      </c>
      <c r="E648" s="44">
        <v>588.44000000000005</v>
      </c>
      <c r="F648" s="44">
        <v>600.6</v>
      </c>
      <c r="G648" s="44">
        <v>602.12</v>
      </c>
      <c r="H648" s="44">
        <v>584.22</v>
      </c>
      <c r="I648" s="44">
        <v>609.88</v>
      </c>
      <c r="J648" s="44">
        <v>613.78</v>
      </c>
      <c r="K648" s="44">
        <v>640.01</v>
      </c>
      <c r="L648" s="44">
        <v>643.21</v>
      </c>
      <c r="M648" s="44">
        <v>647.01</v>
      </c>
      <c r="N648" s="44">
        <v>650.59</v>
      </c>
      <c r="O648" s="44">
        <v>641.73</v>
      </c>
      <c r="P648" s="44">
        <v>668.37</v>
      </c>
      <c r="Q648" s="44">
        <v>666.39</v>
      </c>
      <c r="R648" s="44">
        <v>677.33</v>
      </c>
      <c r="S648" s="44">
        <v>687.08</v>
      </c>
      <c r="T648" s="44">
        <v>686.84</v>
      </c>
      <c r="U648" s="44">
        <v>682.63</v>
      </c>
      <c r="V648" s="44">
        <v>678.05</v>
      </c>
      <c r="W648" s="44">
        <v>673.46</v>
      </c>
      <c r="X648" s="44">
        <v>671.51</v>
      </c>
      <c r="Y648" s="44">
        <v>764.22</v>
      </c>
      <c r="Z648" s="44">
        <v>783.34</v>
      </c>
      <c r="AA648" s="44">
        <v>777.15</v>
      </c>
      <c r="AB648" s="44">
        <v>779</v>
      </c>
      <c r="AC648" s="44">
        <v>776.92</v>
      </c>
      <c r="AD648" s="44">
        <v>763.24</v>
      </c>
      <c r="AE648" s="44">
        <v>774.57</v>
      </c>
      <c r="AF648" s="44">
        <v>805</v>
      </c>
      <c r="AG648" s="44">
        <v>796</v>
      </c>
      <c r="AH648" s="44">
        <v>829</v>
      </c>
      <c r="AI648" s="126">
        <v>817</v>
      </c>
      <c r="AJ648" s="44">
        <v>833.6</v>
      </c>
      <c r="AK648" s="44">
        <v>829</v>
      </c>
      <c r="AL648" s="44">
        <v>818.4</v>
      </c>
      <c r="AM648" s="44">
        <v>810.2</v>
      </c>
      <c r="AN648" s="44">
        <v>806.2</v>
      </c>
      <c r="AO648" s="44">
        <v>803.8</v>
      </c>
      <c r="AP648" s="44">
        <v>801.3</v>
      </c>
      <c r="AQ648" s="83">
        <v>803.1</v>
      </c>
    </row>
    <row r="649" spans="1:43" ht="17.649999999999999" thickBot="1" x14ac:dyDescent="0.5">
      <c r="A649" s="42" t="s">
        <v>19</v>
      </c>
      <c r="C649" s="60" t="s">
        <v>85</v>
      </c>
      <c r="D649" s="44" t="s">
        <v>138</v>
      </c>
      <c r="E649" s="44" t="s">
        <v>138</v>
      </c>
      <c r="F649" s="44" t="s">
        <v>138</v>
      </c>
      <c r="G649" s="44" t="s">
        <v>138</v>
      </c>
      <c r="H649" s="44" t="s">
        <v>138</v>
      </c>
      <c r="I649" s="44" t="s">
        <v>138</v>
      </c>
      <c r="J649" s="44" t="s">
        <v>138</v>
      </c>
      <c r="K649" s="44" t="s">
        <v>138</v>
      </c>
      <c r="L649" s="44" t="s">
        <v>138</v>
      </c>
      <c r="M649" s="44" t="s">
        <v>138</v>
      </c>
      <c r="N649" s="44" t="s">
        <v>138</v>
      </c>
      <c r="O649" s="44" t="s">
        <v>138</v>
      </c>
      <c r="P649" s="44" t="s">
        <v>138</v>
      </c>
      <c r="Q649" s="44" t="s">
        <v>138</v>
      </c>
      <c r="R649" s="44" t="s">
        <v>138</v>
      </c>
      <c r="S649" s="44" t="s">
        <v>138</v>
      </c>
      <c r="T649" s="44" t="s">
        <v>138</v>
      </c>
      <c r="U649" s="44" t="s">
        <v>138</v>
      </c>
      <c r="V649" s="44" t="s">
        <v>138</v>
      </c>
      <c r="W649" s="44" t="s">
        <v>138</v>
      </c>
      <c r="X649" s="44" t="s">
        <v>138</v>
      </c>
      <c r="Y649" s="44" t="s">
        <v>138</v>
      </c>
      <c r="Z649" s="44" t="s">
        <v>138</v>
      </c>
      <c r="AA649" s="44">
        <v>198.28</v>
      </c>
      <c r="AB649" s="44" t="s">
        <v>138</v>
      </c>
      <c r="AC649" s="44" t="s">
        <v>138</v>
      </c>
      <c r="AD649" s="44" t="s">
        <v>138</v>
      </c>
      <c r="AE649" s="44" t="s">
        <v>138</v>
      </c>
      <c r="AF649" s="44" t="s">
        <v>138</v>
      </c>
      <c r="AG649" s="44" t="s">
        <v>138</v>
      </c>
      <c r="AH649" s="44" t="s">
        <v>138</v>
      </c>
      <c r="AI649" s="126" t="s">
        <v>138</v>
      </c>
      <c r="AJ649" s="44" t="s">
        <v>138</v>
      </c>
      <c r="AK649" s="44" t="s">
        <v>138</v>
      </c>
      <c r="AL649" s="44" t="s">
        <v>138</v>
      </c>
      <c r="AM649" s="44" t="s">
        <v>138</v>
      </c>
      <c r="AN649" s="44" t="s">
        <v>138</v>
      </c>
      <c r="AO649" s="44" t="s">
        <v>138</v>
      </c>
      <c r="AP649" s="44" t="s">
        <v>138</v>
      </c>
      <c r="AQ649" s="83" t="s">
        <v>138</v>
      </c>
    </row>
    <row r="650" spans="1:43" ht="17.649999999999999" thickBot="1" x14ac:dyDescent="0.5">
      <c r="A650" s="42" t="s">
        <v>19</v>
      </c>
      <c r="C650" s="60" t="s">
        <v>176</v>
      </c>
      <c r="D650" s="44">
        <v>19.71</v>
      </c>
      <c r="E650" s="44">
        <v>19.71</v>
      </c>
      <c r="F650" s="44">
        <v>19.71</v>
      </c>
      <c r="G650" s="44">
        <v>19.71</v>
      </c>
      <c r="H650" s="44">
        <v>22.02</v>
      </c>
      <c r="I650" s="44">
        <v>22.02</v>
      </c>
      <c r="J650" s="44">
        <v>22.02</v>
      </c>
      <c r="K650" s="44">
        <v>22.02</v>
      </c>
      <c r="L650" s="44">
        <v>20.04</v>
      </c>
      <c r="M650" s="44">
        <v>20.04</v>
      </c>
      <c r="N650" s="44">
        <v>20.04</v>
      </c>
      <c r="O650" s="44">
        <v>20.04</v>
      </c>
      <c r="P650" s="44">
        <v>22.8</v>
      </c>
      <c r="Q650" s="44">
        <v>22.8</v>
      </c>
      <c r="R650" s="44">
        <v>22.8</v>
      </c>
      <c r="S650" s="44">
        <v>22.8</v>
      </c>
      <c r="T650" s="44">
        <v>16.64</v>
      </c>
      <c r="U650" s="44">
        <v>16.64</v>
      </c>
      <c r="V650" s="44">
        <v>16.64</v>
      </c>
      <c r="W650" s="44">
        <v>16.64</v>
      </c>
      <c r="X650" s="44">
        <v>18.28</v>
      </c>
      <c r="Y650" s="44">
        <v>18.28</v>
      </c>
      <c r="Z650" s="44">
        <v>18.28</v>
      </c>
      <c r="AA650" s="44">
        <v>18.28</v>
      </c>
      <c r="AB650" s="44">
        <v>14</v>
      </c>
      <c r="AC650" s="44">
        <v>14.48</v>
      </c>
      <c r="AD650" s="44">
        <v>14.48</v>
      </c>
      <c r="AE650" s="44">
        <v>14.48</v>
      </c>
      <c r="AF650" s="44">
        <v>14</v>
      </c>
      <c r="AG650" s="44">
        <v>14</v>
      </c>
      <c r="AH650" s="44">
        <v>14</v>
      </c>
      <c r="AI650" s="126">
        <v>14</v>
      </c>
      <c r="AJ650" s="44">
        <v>54.5</v>
      </c>
      <c r="AK650" s="44">
        <v>54.5</v>
      </c>
      <c r="AL650" s="44">
        <v>54.5</v>
      </c>
      <c r="AM650" s="44">
        <v>54.5</v>
      </c>
      <c r="AN650" s="44">
        <v>50.1</v>
      </c>
      <c r="AO650" s="44">
        <v>50.1</v>
      </c>
      <c r="AP650" s="44">
        <v>50.1</v>
      </c>
      <c r="AQ650" s="83">
        <v>50.1</v>
      </c>
    </row>
    <row r="651" spans="1:43" ht="17.649999999999999" thickBot="1" x14ac:dyDescent="0.5">
      <c r="A651" s="42" t="s">
        <v>19</v>
      </c>
      <c r="C651" s="60" t="s">
        <v>88</v>
      </c>
      <c r="D651" s="44">
        <v>319.37</v>
      </c>
      <c r="E651" s="44">
        <v>311.25</v>
      </c>
      <c r="F651" s="44">
        <v>318.31</v>
      </c>
      <c r="G651" s="44">
        <v>310.45</v>
      </c>
      <c r="H651" s="44">
        <v>303.22000000000003</v>
      </c>
      <c r="I651" s="44">
        <v>293.60000000000002</v>
      </c>
      <c r="J651" s="44">
        <v>304.47000000000003</v>
      </c>
      <c r="K651" s="44">
        <v>323.58</v>
      </c>
      <c r="L651" s="44">
        <v>313.11</v>
      </c>
      <c r="M651" s="44">
        <v>332.15</v>
      </c>
      <c r="N651" s="44">
        <v>335</v>
      </c>
      <c r="O651" s="44">
        <v>316.83</v>
      </c>
      <c r="P651" s="44">
        <v>322.62</v>
      </c>
      <c r="Q651" s="44">
        <v>330.36</v>
      </c>
      <c r="R651" s="44">
        <v>328.08</v>
      </c>
      <c r="S651" s="44">
        <v>332.62</v>
      </c>
      <c r="T651" s="44">
        <v>330.48</v>
      </c>
      <c r="U651" s="44">
        <v>301.91000000000003</v>
      </c>
      <c r="V651" s="44">
        <v>319.47000000000003</v>
      </c>
      <c r="W651" s="44">
        <v>328.47</v>
      </c>
      <c r="X651" s="44">
        <v>333.93</v>
      </c>
      <c r="Y651" s="44">
        <v>324.33999999999997</v>
      </c>
      <c r="Z651" s="44">
        <v>334.13</v>
      </c>
      <c r="AA651" s="44">
        <v>327.24</v>
      </c>
      <c r="AB651" s="44">
        <v>443</v>
      </c>
      <c r="AC651" s="44">
        <v>382.04</v>
      </c>
      <c r="AD651" s="44">
        <v>483.7</v>
      </c>
      <c r="AE651" s="44">
        <v>456.33</v>
      </c>
      <c r="AF651" s="44">
        <v>537</v>
      </c>
      <c r="AG651" s="44">
        <v>489</v>
      </c>
      <c r="AH651" s="44">
        <v>467</v>
      </c>
      <c r="AI651" s="126">
        <v>482</v>
      </c>
      <c r="AJ651" s="44">
        <v>433.5</v>
      </c>
      <c r="AK651" s="44">
        <v>463</v>
      </c>
      <c r="AL651" s="44">
        <v>478.6</v>
      </c>
      <c r="AM651" s="44">
        <v>495.8</v>
      </c>
      <c r="AN651" s="44">
        <v>465.7</v>
      </c>
      <c r="AO651" s="44">
        <v>503.4</v>
      </c>
      <c r="AP651" s="44">
        <v>507.2</v>
      </c>
      <c r="AQ651" s="83">
        <v>809.5</v>
      </c>
    </row>
    <row r="652" spans="1:43" ht="18" thickBot="1" x14ac:dyDescent="0.5">
      <c r="A652" s="42" t="s">
        <v>19</v>
      </c>
      <c r="C652" s="66" t="s">
        <v>77</v>
      </c>
      <c r="D652" s="67">
        <v>7666</v>
      </c>
      <c r="E652" s="67">
        <v>7819</v>
      </c>
      <c r="F652" s="67">
        <v>8354</v>
      </c>
      <c r="G652" s="67">
        <v>8121</v>
      </c>
      <c r="H652" s="67">
        <v>8237</v>
      </c>
      <c r="I652" s="67">
        <v>8279</v>
      </c>
      <c r="J652" s="67">
        <v>8837</v>
      </c>
      <c r="K652" s="67">
        <v>9246</v>
      </c>
      <c r="L652" s="67">
        <v>8832</v>
      </c>
      <c r="M652" s="67">
        <v>8874</v>
      </c>
      <c r="N652" s="67">
        <v>9314</v>
      </c>
      <c r="O652" s="67">
        <v>9347</v>
      </c>
      <c r="P652" s="67">
        <v>9573</v>
      </c>
      <c r="Q652" s="67">
        <v>9547</v>
      </c>
      <c r="R652" s="67">
        <v>9959</v>
      </c>
      <c r="S652" s="67">
        <v>11380</v>
      </c>
      <c r="T652" s="67">
        <v>10631</v>
      </c>
      <c r="U652" s="67">
        <v>11160</v>
      </c>
      <c r="V652" s="67">
        <v>11443</v>
      </c>
      <c r="W652" s="67">
        <v>11804</v>
      </c>
      <c r="X652" s="67">
        <v>11519</v>
      </c>
      <c r="Y652" s="67">
        <v>11675</v>
      </c>
      <c r="Z652" s="67">
        <v>12288</v>
      </c>
      <c r="AA652" s="67">
        <v>12639</v>
      </c>
      <c r="AB652" s="67">
        <v>12796</v>
      </c>
      <c r="AC652" s="67">
        <v>14432</v>
      </c>
      <c r="AD652" s="67">
        <v>15427</v>
      </c>
      <c r="AE652" s="67">
        <v>16686</v>
      </c>
      <c r="AF652" s="67">
        <v>16451</v>
      </c>
      <c r="AG652" s="67">
        <v>16527</v>
      </c>
      <c r="AH652" s="67">
        <v>16262</v>
      </c>
      <c r="AI652" s="128">
        <v>16486</v>
      </c>
      <c r="AJ652" s="67">
        <v>14955</v>
      </c>
      <c r="AK652" s="67">
        <v>15384</v>
      </c>
      <c r="AL652" s="67">
        <v>15731</v>
      </c>
      <c r="AM652" s="67">
        <v>14678</v>
      </c>
      <c r="AN652" s="67">
        <v>16803</v>
      </c>
      <c r="AO652" s="67">
        <v>14698</v>
      </c>
      <c r="AP652" s="67">
        <v>15157</v>
      </c>
      <c r="AQ652" s="68">
        <v>16566</v>
      </c>
    </row>
    <row r="653" spans="1:43" ht="18" thickTop="1" thickBot="1" x14ac:dyDescent="0.5">
      <c r="A653" s="42" t="s">
        <v>19</v>
      </c>
      <c r="C653" s="60" t="s">
        <v>78</v>
      </c>
      <c r="D653" s="44">
        <v>26.26</v>
      </c>
      <c r="E653" s="44">
        <v>746.76</v>
      </c>
      <c r="F653" s="44">
        <v>825.26</v>
      </c>
      <c r="G653" s="44">
        <v>858.71</v>
      </c>
      <c r="H653" s="44">
        <v>55.8</v>
      </c>
      <c r="I653" s="44">
        <v>723.73</v>
      </c>
      <c r="J653" s="44">
        <v>788.03</v>
      </c>
      <c r="K653" s="44">
        <v>776.44</v>
      </c>
      <c r="L653" s="44">
        <v>59.27</v>
      </c>
      <c r="M653" s="44">
        <v>659.57</v>
      </c>
      <c r="N653" s="44">
        <v>684.09</v>
      </c>
      <c r="O653" s="44">
        <v>728.57</v>
      </c>
      <c r="P653" s="44">
        <v>68.459999999999994</v>
      </c>
      <c r="Q653" s="44">
        <v>694.37</v>
      </c>
      <c r="R653" s="44">
        <v>755.36</v>
      </c>
      <c r="S653" s="44">
        <v>811.23</v>
      </c>
      <c r="T653" s="44">
        <v>47.08</v>
      </c>
      <c r="U653" s="44">
        <v>615.74</v>
      </c>
      <c r="V653" s="44">
        <v>708.82</v>
      </c>
      <c r="W653" s="44">
        <v>812</v>
      </c>
      <c r="X653" s="44">
        <v>58.58</v>
      </c>
      <c r="Y653" s="44">
        <v>664.02</v>
      </c>
      <c r="Z653" s="44">
        <v>781.48</v>
      </c>
      <c r="AA653" s="44">
        <v>830.05</v>
      </c>
      <c r="AB653" s="44">
        <v>56</v>
      </c>
      <c r="AC653" s="43">
        <v>1113</v>
      </c>
      <c r="AD653" s="43">
        <v>1071</v>
      </c>
      <c r="AE653" s="43">
        <v>1252</v>
      </c>
      <c r="AF653" s="44">
        <v>87</v>
      </c>
      <c r="AG653" s="43">
        <v>1051</v>
      </c>
      <c r="AH653" s="43">
        <v>1015</v>
      </c>
      <c r="AI653" s="125">
        <v>1115</v>
      </c>
      <c r="AJ653" s="44">
        <v>51</v>
      </c>
      <c r="AK653" s="44">
        <v>720.5</v>
      </c>
      <c r="AL653" s="44">
        <v>789.7</v>
      </c>
      <c r="AM653" s="44">
        <v>810.9</v>
      </c>
      <c r="AN653" s="44">
        <v>63.3</v>
      </c>
      <c r="AO653" s="44">
        <v>745</v>
      </c>
      <c r="AP653" s="44">
        <v>907</v>
      </c>
      <c r="AQ653" s="83">
        <v>897.2</v>
      </c>
    </row>
    <row r="654" spans="1:43" ht="17.649999999999999" thickBot="1" x14ac:dyDescent="0.5">
      <c r="A654" s="42" t="s">
        <v>19</v>
      </c>
      <c r="C654" s="60" t="s">
        <v>177</v>
      </c>
      <c r="D654" s="44">
        <v>662.76</v>
      </c>
      <c r="E654" s="44" t="s">
        <v>138</v>
      </c>
      <c r="F654" s="44" t="s">
        <v>138</v>
      </c>
      <c r="G654" s="44" t="s">
        <v>138</v>
      </c>
      <c r="H654" s="44">
        <v>640.66999999999996</v>
      </c>
      <c r="I654" s="44" t="s">
        <v>138</v>
      </c>
      <c r="J654" s="44" t="s">
        <v>138</v>
      </c>
      <c r="K654" s="44" t="s">
        <v>138</v>
      </c>
      <c r="L654" s="44">
        <v>594.24</v>
      </c>
      <c r="M654" s="44" t="s">
        <v>138</v>
      </c>
      <c r="N654" s="44" t="s">
        <v>138</v>
      </c>
      <c r="O654" s="44" t="s">
        <v>138</v>
      </c>
      <c r="P654" s="44">
        <v>595.44000000000005</v>
      </c>
      <c r="Q654" s="44" t="s">
        <v>138</v>
      </c>
      <c r="R654" s="44" t="s">
        <v>138</v>
      </c>
      <c r="S654" s="44" t="s">
        <v>138</v>
      </c>
      <c r="T654" s="44">
        <v>585.98</v>
      </c>
      <c r="U654" s="44" t="s">
        <v>138</v>
      </c>
      <c r="V654" s="44" t="s">
        <v>138</v>
      </c>
      <c r="W654" s="44" t="s">
        <v>138</v>
      </c>
      <c r="X654" s="44">
        <v>657.81</v>
      </c>
      <c r="Y654" s="44" t="s">
        <v>138</v>
      </c>
      <c r="Z654" s="44" t="s">
        <v>138</v>
      </c>
      <c r="AA654" s="44" t="s">
        <v>138</v>
      </c>
      <c r="AB654" s="44">
        <v>766</v>
      </c>
      <c r="AC654" s="44" t="s">
        <v>138</v>
      </c>
      <c r="AD654" s="44" t="s">
        <v>138</v>
      </c>
      <c r="AE654" s="44" t="s">
        <v>138</v>
      </c>
      <c r="AF654" s="44">
        <v>870</v>
      </c>
      <c r="AG654" s="44" t="s">
        <v>138</v>
      </c>
      <c r="AH654" s="44" t="s">
        <v>138</v>
      </c>
      <c r="AI654" s="126" t="s">
        <v>138</v>
      </c>
      <c r="AJ654" s="44">
        <v>689.6</v>
      </c>
      <c r="AK654" s="44" t="s">
        <v>138</v>
      </c>
      <c r="AL654" s="44" t="s">
        <v>138</v>
      </c>
      <c r="AM654" s="44" t="s">
        <v>138</v>
      </c>
      <c r="AN654" s="44">
        <v>655.8</v>
      </c>
      <c r="AO654" s="44" t="s">
        <v>138</v>
      </c>
      <c r="AP654" s="44" t="s">
        <v>138</v>
      </c>
      <c r="AQ654" s="83" t="s">
        <v>138</v>
      </c>
    </row>
    <row r="655" spans="1:43" ht="17.649999999999999" thickBot="1" x14ac:dyDescent="0.5">
      <c r="A655" s="42" t="s">
        <v>19</v>
      </c>
      <c r="C655" s="60" t="s">
        <v>188</v>
      </c>
      <c r="D655" s="43">
        <v>1012</v>
      </c>
      <c r="E655" s="44">
        <v>946.85</v>
      </c>
      <c r="F655" s="44">
        <v>956.79</v>
      </c>
      <c r="G655" s="44">
        <v>971.45</v>
      </c>
      <c r="H655" s="44">
        <v>983.88</v>
      </c>
      <c r="I655" s="44">
        <v>983.67</v>
      </c>
      <c r="J655" s="44">
        <v>994.76</v>
      </c>
      <c r="K655" s="43">
        <v>1018</v>
      </c>
      <c r="L655" s="43">
        <v>1026</v>
      </c>
      <c r="M655" s="43">
        <v>1013</v>
      </c>
      <c r="N655" s="43">
        <v>1017</v>
      </c>
      <c r="O655" s="43">
        <v>1022</v>
      </c>
      <c r="P655" s="43">
        <v>1029</v>
      </c>
      <c r="Q655" s="43">
        <v>1021</v>
      </c>
      <c r="R655" s="43">
        <v>1023</v>
      </c>
      <c r="S655" s="43">
        <v>1027</v>
      </c>
      <c r="T655" s="43">
        <v>1043</v>
      </c>
      <c r="U655" s="43">
        <v>1034</v>
      </c>
      <c r="V655" s="43">
        <v>1042</v>
      </c>
      <c r="W655" s="43">
        <v>1055</v>
      </c>
      <c r="X655" s="43">
        <v>1063</v>
      </c>
      <c r="Y655" s="43">
        <v>1058</v>
      </c>
      <c r="Z655" s="43">
        <v>1095</v>
      </c>
      <c r="AA655" s="43">
        <v>1070</v>
      </c>
      <c r="AB655" s="43">
        <v>1178</v>
      </c>
      <c r="AC655" s="43">
        <v>1203</v>
      </c>
      <c r="AD655" s="43">
        <v>1243</v>
      </c>
      <c r="AE655" s="43">
        <v>1262</v>
      </c>
      <c r="AF655" s="43">
        <v>1284</v>
      </c>
      <c r="AG655" s="43">
        <v>1301</v>
      </c>
      <c r="AH655" s="43">
        <v>1308</v>
      </c>
      <c r="AI655" s="125">
        <v>1314</v>
      </c>
      <c r="AJ655" s="43">
        <v>1325</v>
      </c>
      <c r="AK655" s="43">
        <v>1315</v>
      </c>
      <c r="AL655" s="43">
        <v>1322</v>
      </c>
      <c r="AM655" s="43">
        <v>1300</v>
      </c>
      <c r="AN655" s="43">
        <v>1282</v>
      </c>
      <c r="AO655" s="43">
        <v>1262</v>
      </c>
      <c r="AP655" s="43">
        <v>1252</v>
      </c>
      <c r="AQ655" s="45">
        <v>1230</v>
      </c>
    </row>
    <row r="656" spans="1:43" ht="17.649999999999999" thickBot="1" x14ac:dyDescent="0.5">
      <c r="A656" s="42" t="s">
        <v>19</v>
      </c>
      <c r="C656" s="60" t="s">
        <v>147</v>
      </c>
      <c r="D656" s="44" t="s">
        <v>138</v>
      </c>
      <c r="E656" s="44" t="s">
        <v>138</v>
      </c>
      <c r="F656" s="44" t="s">
        <v>138</v>
      </c>
      <c r="G656" s="44" t="s">
        <v>138</v>
      </c>
      <c r="H656" s="44" t="s">
        <v>138</v>
      </c>
      <c r="I656" s="44" t="s">
        <v>138</v>
      </c>
      <c r="J656" s="44" t="s">
        <v>138</v>
      </c>
      <c r="K656" s="44" t="s">
        <v>138</v>
      </c>
      <c r="L656" s="44" t="s">
        <v>138</v>
      </c>
      <c r="M656" s="44" t="s">
        <v>138</v>
      </c>
      <c r="N656" s="44" t="s">
        <v>138</v>
      </c>
      <c r="O656" s="44" t="s">
        <v>138</v>
      </c>
      <c r="P656" s="44" t="s">
        <v>138</v>
      </c>
      <c r="Q656" s="44" t="s">
        <v>138</v>
      </c>
      <c r="R656" s="44" t="s">
        <v>138</v>
      </c>
      <c r="S656" s="44" t="s">
        <v>138</v>
      </c>
      <c r="T656" s="44">
        <v>160</v>
      </c>
      <c r="U656" s="44" t="s">
        <v>138</v>
      </c>
      <c r="V656" s="44" t="s">
        <v>138</v>
      </c>
      <c r="W656" s="44" t="s">
        <v>138</v>
      </c>
      <c r="X656" s="44" t="s">
        <v>138</v>
      </c>
      <c r="Y656" s="44" t="s">
        <v>138</v>
      </c>
      <c r="Z656" s="44" t="s">
        <v>138</v>
      </c>
      <c r="AA656" s="44" t="s">
        <v>138</v>
      </c>
      <c r="AB656" s="44" t="s">
        <v>138</v>
      </c>
      <c r="AC656" s="44" t="s">
        <v>138</v>
      </c>
      <c r="AD656" s="44" t="s">
        <v>138</v>
      </c>
      <c r="AE656" s="44" t="s">
        <v>138</v>
      </c>
      <c r="AF656" s="44" t="s">
        <v>138</v>
      </c>
      <c r="AG656" s="44" t="s">
        <v>138</v>
      </c>
      <c r="AH656" s="44" t="s">
        <v>138</v>
      </c>
      <c r="AI656" s="126" t="s">
        <v>138</v>
      </c>
      <c r="AJ656" s="44" t="s">
        <v>138</v>
      </c>
      <c r="AK656" s="44" t="s">
        <v>138</v>
      </c>
      <c r="AL656" s="44" t="s">
        <v>138</v>
      </c>
      <c r="AM656" s="44" t="s">
        <v>138</v>
      </c>
      <c r="AN656" s="44" t="s">
        <v>138</v>
      </c>
      <c r="AO656" s="44" t="s">
        <v>138</v>
      </c>
      <c r="AP656" s="44" t="s">
        <v>138</v>
      </c>
      <c r="AQ656" s="83" t="s">
        <v>138</v>
      </c>
    </row>
    <row r="657" spans="1:43" ht="17.649999999999999" thickBot="1" x14ac:dyDescent="0.5">
      <c r="A657" s="42" t="s">
        <v>19</v>
      </c>
      <c r="C657" s="60" t="s">
        <v>148</v>
      </c>
      <c r="D657" s="44" t="s">
        <v>138</v>
      </c>
      <c r="E657" s="44" t="s">
        <v>138</v>
      </c>
      <c r="F657" s="44" t="s">
        <v>138</v>
      </c>
      <c r="G657" s="44" t="s">
        <v>138</v>
      </c>
      <c r="H657" s="44" t="s">
        <v>138</v>
      </c>
      <c r="I657" s="44" t="s">
        <v>138</v>
      </c>
      <c r="J657" s="44" t="s">
        <v>138</v>
      </c>
      <c r="K657" s="44" t="s">
        <v>138</v>
      </c>
      <c r="L657" s="44" t="s">
        <v>138</v>
      </c>
      <c r="M657" s="44" t="s">
        <v>138</v>
      </c>
      <c r="N657" s="44" t="s">
        <v>138</v>
      </c>
      <c r="O657" s="44" t="s">
        <v>138</v>
      </c>
      <c r="P657" s="44" t="s">
        <v>138</v>
      </c>
      <c r="Q657" s="44" t="s">
        <v>138</v>
      </c>
      <c r="R657" s="44" t="s">
        <v>138</v>
      </c>
      <c r="S657" s="44" t="s">
        <v>138</v>
      </c>
      <c r="T657" s="44" t="s">
        <v>138</v>
      </c>
      <c r="U657" s="44" t="s">
        <v>138</v>
      </c>
      <c r="V657" s="44">
        <v>44.23</v>
      </c>
      <c r="W657" s="44">
        <v>22.8</v>
      </c>
      <c r="X657" s="44" t="s">
        <v>138</v>
      </c>
      <c r="Y657" s="44" t="s">
        <v>138</v>
      </c>
      <c r="Z657" s="44" t="s">
        <v>138</v>
      </c>
      <c r="AA657" s="44" t="s">
        <v>138</v>
      </c>
      <c r="AB657" s="44" t="s">
        <v>138</v>
      </c>
      <c r="AC657" s="44" t="s">
        <v>138</v>
      </c>
      <c r="AD657" s="44" t="s">
        <v>138</v>
      </c>
      <c r="AE657" s="44" t="s">
        <v>138</v>
      </c>
      <c r="AF657" s="44" t="s">
        <v>138</v>
      </c>
      <c r="AG657" s="44" t="s">
        <v>138</v>
      </c>
      <c r="AH657" s="44" t="s">
        <v>138</v>
      </c>
      <c r="AI657" s="126" t="s">
        <v>138</v>
      </c>
      <c r="AJ657" s="44" t="s">
        <v>138</v>
      </c>
      <c r="AK657" s="44" t="s">
        <v>138</v>
      </c>
      <c r="AL657" s="44" t="s">
        <v>138</v>
      </c>
      <c r="AM657" s="44" t="s">
        <v>138</v>
      </c>
      <c r="AN657" s="44">
        <v>85.5</v>
      </c>
      <c r="AO657" s="44" t="s">
        <v>138</v>
      </c>
      <c r="AP657" s="44" t="s">
        <v>138</v>
      </c>
      <c r="AQ657" s="83" t="s">
        <v>138</v>
      </c>
    </row>
    <row r="658" spans="1:43" ht="17.649999999999999" thickBot="1" x14ac:dyDescent="0.5">
      <c r="A658" s="42" t="s">
        <v>19</v>
      </c>
      <c r="C658" s="60" t="s">
        <v>146</v>
      </c>
      <c r="D658" s="44" t="s">
        <v>138</v>
      </c>
      <c r="E658" s="44" t="s">
        <v>138</v>
      </c>
      <c r="F658" s="44" t="s">
        <v>138</v>
      </c>
      <c r="G658" s="44" t="s">
        <v>138</v>
      </c>
      <c r="H658" s="44" t="s">
        <v>138</v>
      </c>
      <c r="I658" s="44" t="s">
        <v>138</v>
      </c>
      <c r="J658" s="44" t="s">
        <v>138</v>
      </c>
      <c r="K658" s="44" t="s">
        <v>138</v>
      </c>
      <c r="L658" s="44" t="s">
        <v>138</v>
      </c>
      <c r="M658" s="44" t="s">
        <v>138</v>
      </c>
      <c r="N658" s="44" t="s">
        <v>138</v>
      </c>
      <c r="O658" s="44" t="s">
        <v>138</v>
      </c>
      <c r="P658" s="44" t="s">
        <v>138</v>
      </c>
      <c r="Q658" s="44" t="s">
        <v>138</v>
      </c>
      <c r="R658" s="44" t="s">
        <v>138</v>
      </c>
      <c r="S658" s="44">
        <v>86.5</v>
      </c>
      <c r="T658" s="44">
        <v>76.31</v>
      </c>
      <c r="U658" s="44">
        <v>127.65</v>
      </c>
      <c r="V658" s="44">
        <v>190.11</v>
      </c>
      <c r="W658" s="44">
        <v>233.48</v>
      </c>
      <c r="X658" s="44">
        <v>278.41000000000003</v>
      </c>
      <c r="Y658" s="44">
        <v>441.66</v>
      </c>
      <c r="Z658" s="44">
        <v>478.6</v>
      </c>
      <c r="AA658" s="44">
        <v>526.54</v>
      </c>
      <c r="AB658" s="44">
        <v>516</v>
      </c>
      <c r="AC658" s="44">
        <v>645.53</v>
      </c>
      <c r="AD658" s="44">
        <v>610.95000000000005</v>
      </c>
      <c r="AE658" s="44">
        <v>593.61</v>
      </c>
      <c r="AF658" s="44">
        <v>538</v>
      </c>
      <c r="AG658" s="44">
        <v>558</v>
      </c>
      <c r="AH658" s="44">
        <v>429</v>
      </c>
      <c r="AI658" s="126">
        <v>341</v>
      </c>
      <c r="AJ658" s="44">
        <v>366.3</v>
      </c>
      <c r="AK658" s="44">
        <v>502.9</v>
      </c>
      <c r="AL658" s="44">
        <v>585.70000000000005</v>
      </c>
      <c r="AM658" s="44">
        <v>530.4</v>
      </c>
      <c r="AN658" s="44">
        <v>553.29999999999995</v>
      </c>
      <c r="AO658" s="44">
        <v>688.8</v>
      </c>
      <c r="AP658" s="44">
        <v>641.5</v>
      </c>
      <c r="AQ658" s="83">
        <v>878.2</v>
      </c>
    </row>
    <row r="659" spans="1:43" ht="17.649999999999999" thickBot="1" x14ac:dyDescent="0.5">
      <c r="A659" s="42" t="s">
        <v>19</v>
      </c>
      <c r="C659" s="60" t="s">
        <v>149</v>
      </c>
      <c r="D659" s="44">
        <v>6.23</v>
      </c>
      <c r="E659" s="44">
        <v>40.81</v>
      </c>
      <c r="F659" s="44">
        <v>69.47</v>
      </c>
      <c r="G659" s="44">
        <v>85.84</v>
      </c>
      <c r="H659" s="44">
        <v>7.58</v>
      </c>
      <c r="I659" s="44">
        <v>56.54</v>
      </c>
      <c r="J659" s="44">
        <v>85.08</v>
      </c>
      <c r="K659" s="44">
        <v>103.53</v>
      </c>
      <c r="L659" s="44">
        <v>10.38</v>
      </c>
      <c r="M659" s="44">
        <v>29.98</v>
      </c>
      <c r="N659" s="44">
        <v>93.89</v>
      </c>
      <c r="O659" s="44">
        <v>92.84</v>
      </c>
      <c r="P659" s="44">
        <v>4.5999999999999996</v>
      </c>
      <c r="Q659" s="44">
        <v>4.62</v>
      </c>
      <c r="R659" s="44">
        <v>5.03</v>
      </c>
      <c r="S659" s="44">
        <v>5.42</v>
      </c>
      <c r="T659" s="44">
        <v>8.99</v>
      </c>
      <c r="U659" s="44">
        <v>54.45</v>
      </c>
      <c r="V659" s="44">
        <v>108.77</v>
      </c>
      <c r="W659" s="44">
        <v>90.1</v>
      </c>
      <c r="X659" s="44">
        <v>25.48</v>
      </c>
      <c r="Y659" s="44">
        <v>36.43</v>
      </c>
      <c r="Z659" s="44">
        <v>102.13</v>
      </c>
      <c r="AA659" s="44">
        <v>47.82</v>
      </c>
      <c r="AB659" s="44">
        <v>54</v>
      </c>
      <c r="AC659" s="44">
        <v>87.11</v>
      </c>
      <c r="AD659" s="44">
        <v>42.77</v>
      </c>
      <c r="AE659" s="44">
        <v>80.52</v>
      </c>
      <c r="AF659" s="44">
        <v>24</v>
      </c>
      <c r="AG659" s="44">
        <v>6</v>
      </c>
      <c r="AH659" s="44">
        <v>4</v>
      </c>
      <c r="AI659" s="126">
        <v>4</v>
      </c>
      <c r="AJ659" s="44">
        <v>10</v>
      </c>
      <c r="AK659" s="44">
        <v>54.8</v>
      </c>
      <c r="AL659" s="44">
        <v>68.5</v>
      </c>
      <c r="AM659" s="44">
        <v>8.1999999999999993</v>
      </c>
      <c r="AN659" s="44">
        <v>15.9</v>
      </c>
      <c r="AO659" s="44">
        <v>15.3</v>
      </c>
      <c r="AP659" s="44">
        <v>17.100000000000001</v>
      </c>
      <c r="AQ659" s="83">
        <v>124.9</v>
      </c>
    </row>
    <row r="660" spans="1:43" ht="17.649999999999999" thickBot="1" x14ac:dyDescent="0.5">
      <c r="A660" s="42" t="s">
        <v>19</v>
      </c>
      <c r="C660" s="60" t="s">
        <v>91</v>
      </c>
      <c r="D660" s="44">
        <v>587.34</v>
      </c>
      <c r="E660" s="44">
        <v>585.54999999999995</v>
      </c>
      <c r="F660" s="44">
        <v>584.54</v>
      </c>
      <c r="G660" s="44">
        <v>584.95000000000005</v>
      </c>
      <c r="H660" s="44">
        <v>581.04999999999995</v>
      </c>
      <c r="I660" s="44">
        <v>580.47</v>
      </c>
      <c r="J660" s="44">
        <v>579.47</v>
      </c>
      <c r="K660" s="44">
        <v>737.94</v>
      </c>
      <c r="L660" s="44">
        <v>736.69</v>
      </c>
      <c r="M660" s="44">
        <v>735.55</v>
      </c>
      <c r="N660" s="44">
        <v>734.46</v>
      </c>
      <c r="O660" s="44">
        <v>734.09</v>
      </c>
      <c r="P660" s="44">
        <v>732.81</v>
      </c>
      <c r="Q660" s="44">
        <v>731.45</v>
      </c>
      <c r="R660" s="44">
        <v>832.56</v>
      </c>
      <c r="S660" s="44">
        <v>735.26</v>
      </c>
      <c r="T660" s="44">
        <v>572.02</v>
      </c>
      <c r="U660" s="44">
        <v>725.88</v>
      </c>
      <c r="V660" s="44">
        <v>724.94</v>
      </c>
      <c r="W660" s="44">
        <v>724.18</v>
      </c>
      <c r="X660" s="44">
        <v>723.42</v>
      </c>
      <c r="Y660" s="44">
        <v>847.16</v>
      </c>
      <c r="Z660" s="43">
        <v>1011</v>
      </c>
      <c r="AA660" s="43">
        <v>1012</v>
      </c>
      <c r="AB660" s="43">
        <v>1007</v>
      </c>
      <c r="AC660" s="43">
        <v>1009</v>
      </c>
      <c r="AD660" s="43">
        <v>1008</v>
      </c>
      <c r="AE660" s="43">
        <v>1649</v>
      </c>
      <c r="AF660" s="43">
        <v>1648</v>
      </c>
      <c r="AG660" s="43">
        <v>1647</v>
      </c>
      <c r="AH660" s="43">
        <v>1646</v>
      </c>
      <c r="AI660" s="125">
        <v>1647</v>
      </c>
      <c r="AJ660" s="43">
        <v>1643</v>
      </c>
      <c r="AK660" s="43">
        <v>1395</v>
      </c>
      <c r="AL660" s="43">
        <v>1393</v>
      </c>
      <c r="AM660" s="43">
        <v>1392</v>
      </c>
      <c r="AN660" s="43">
        <v>1391</v>
      </c>
      <c r="AO660" s="43">
        <v>1396</v>
      </c>
      <c r="AP660" s="43">
        <v>1400</v>
      </c>
      <c r="AQ660" s="45">
        <v>1848</v>
      </c>
    </row>
    <row r="661" spans="1:43" ht="17.649999999999999" thickBot="1" x14ac:dyDescent="0.5">
      <c r="A661" s="42" t="s">
        <v>19</v>
      </c>
      <c r="C661" s="60" t="s">
        <v>150</v>
      </c>
      <c r="D661" s="44" t="s">
        <v>138</v>
      </c>
      <c r="E661" s="44" t="s">
        <v>138</v>
      </c>
      <c r="F661" s="44" t="s">
        <v>138</v>
      </c>
      <c r="G661" s="44" t="s">
        <v>138</v>
      </c>
      <c r="H661" s="44" t="s">
        <v>138</v>
      </c>
      <c r="I661" s="44" t="s">
        <v>138</v>
      </c>
      <c r="J661" s="44" t="s">
        <v>138</v>
      </c>
      <c r="K661" s="44" t="s">
        <v>138</v>
      </c>
      <c r="L661" s="44" t="s">
        <v>138</v>
      </c>
      <c r="M661" s="44" t="s">
        <v>138</v>
      </c>
      <c r="N661" s="44" t="s">
        <v>138</v>
      </c>
      <c r="O661" s="44" t="s">
        <v>138</v>
      </c>
      <c r="P661" s="44" t="s">
        <v>138</v>
      </c>
      <c r="Q661" s="44" t="s">
        <v>138</v>
      </c>
      <c r="R661" s="44" t="s">
        <v>138</v>
      </c>
      <c r="S661" s="44" t="s">
        <v>138</v>
      </c>
      <c r="T661" s="44" t="s">
        <v>138</v>
      </c>
      <c r="U661" s="44">
        <v>339.04</v>
      </c>
      <c r="V661" s="44">
        <v>285.83999999999997</v>
      </c>
      <c r="W661" s="44">
        <v>300.8</v>
      </c>
      <c r="X661" s="44">
        <v>327.58999999999997</v>
      </c>
      <c r="Y661" s="44">
        <v>324.8</v>
      </c>
      <c r="Z661" s="44">
        <v>309.77999999999997</v>
      </c>
      <c r="AA661" s="44">
        <v>301.52999999999997</v>
      </c>
      <c r="AB661" s="44">
        <v>300</v>
      </c>
      <c r="AC661" s="44">
        <v>283.20999999999998</v>
      </c>
      <c r="AD661" s="44">
        <v>277.98</v>
      </c>
      <c r="AE661" s="44">
        <v>266.73</v>
      </c>
      <c r="AF661" s="44">
        <v>274</v>
      </c>
      <c r="AG661" s="44">
        <v>266</v>
      </c>
      <c r="AH661" s="44">
        <v>284</v>
      </c>
      <c r="AI661" s="126">
        <v>278</v>
      </c>
      <c r="AJ661" s="44">
        <v>272.60000000000002</v>
      </c>
      <c r="AK661" s="44">
        <v>264.60000000000002</v>
      </c>
      <c r="AL661" s="44">
        <v>263.2</v>
      </c>
      <c r="AM661" s="44">
        <v>254.8</v>
      </c>
      <c r="AN661" s="44">
        <v>164.2</v>
      </c>
      <c r="AO661" s="44">
        <v>235.4</v>
      </c>
      <c r="AP661" s="44">
        <v>237</v>
      </c>
      <c r="AQ661" s="83">
        <v>242.2</v>
      </c>
    </row>
    <row r="662" spans="1:43" ht="17.649999999999999" thickBot="1" x14ac:dyDescent="0.5">
      <c r="A662" s="42" t="s">
        <v>19</v>
      </c>
      <c r="C662" s="60" t="s">
        <v>152</v>
      </c>
      <c r="D662" s="44">
        <v>95.13</v>
      </c>
      <c r="E662" s="44">
        <v>91.37</v>
      </c>
      <c r="F662" s="44">
        <v>91.37</v>
      </c>
      <c r="G662" s="44">
        <v>91.48</v>
      </c>
      <c r="H662" s="44">
        <v>128.05000000000001</v>
      </c>
      <c r="I662" s="44">
        <v>133.1</v>
      </c>
      <c r="J662" s="44">
        <v>133.1</v>
      </c>
      <c r="K662" s="44">
        <v>133.1</v>
      </c>
      <c r="L662" s="44">
        <v>242.16</v>
      </c>
      <c r="M662" s="44">
        <v>242.16</v>
      </c>
      <c r="N662" s="44">
        <v>242.16</v>
      </c>
      <c r="O662" s="44">
        <v>242.16</v>
      </c>
      <c r="P662" s="44">
        <v>219.31</v>
      </c>
      <c r="Q662" s="44">
        <v>219.31</v>
      </c>
      <c r="R662" s="44">
        <v>219.31</v>
      </c>
      <c r="S662" s="44">
        <v>219.31</v>
      </c>
      <c r="T662" s="44">
        <v>217.1</v>
      </c>
      <c r="U662" s="44">
        <v>217.1</v>
      </c>
      <c r="V662" s="44">
        <v>217.1</v>
      </c>
      <c r="W662" s="44">
        <v>217.1</v>
      </c>
      <c r="X662" s="44">
        <v>266.11</v>
      </c>
      <c r="Y662" s="44">
        <v>266.11</v>
      </c>
      <c r="Z662" s="44">
        <v>266.11</v>
      </c>
      <c r="AA662" s="44">
        <v>266.11</v>
      </c>
      <c r="AB662" s="44">
        <v>291</v>
      </c>
      <c r="AC662" s="44">
        <v>291.22000000000003</v>
      </c>
      <c r="AD662" s="44">
        <v>291.22000000000003</v>
      </c>
      <c r="AE662" s="44">
        <v>291.22000000000003</v>
      </c>
      <c r="AF662" s="44">
        <v>345</v>
      </c>
      <c r="AG662" s="44">
        <v>345</v>
      </c>
      <c r="AH662" s="44">
        <v>314</v>
      </c>
      <c r="AI662" s="126">
        <v>314</v>
      </c>
      <c r="AJ662" s="44">
        <v>16.3</v>
      </c>
      <c r="AK662" s="44">
        <v>18.8</v>
      </c>
      <c r="AL662" s="44">
        <v>18.8</v>
      </c>
      <c r="AM662" s="44">
        <v>18.8</v>
      </c>
      <c r="AN662" s="44">
        <v>63.6</v>
      </c>
      <c r="AO662" s="44">
        <v>63.6</v>
      </c>
      <c r="AP662" s="44">
        <v>63.6</v>
      </c>
      <c r="AQ662" s="83">
        <v>63.6</v>
      </c>
    </row>
    <row r="663" spans="1:43" ht="17.649999999999999" thickBot="1" x14ac:dyDescent="0.5">
      <c r="A663" s="42" t="s">
        <v>19</v>
      </c>
      <c r="C663" s="60" t="s">
        <v>90</v>
      </c>
      <c r="D663" s="43">
        <v>2498</v>
      </c>
      <c r="E663" s="43">
        <v>2612</v>
      </c>
      <c r="F663" s="43">
        <v>2965</v>
      </c>
      <c r="G663" s="43">
        <v>2621</v>
      </c>
      <c r="H663" s="43">
        <v>2879</v>
      </c>
      <c r="I663" s="43">
        <v>2759</v>
      </c>
      <c r="J663" s="43">
        <v>3100</v>
      </c>
      <c r="K663" s="43">
        <v>3218</v>
      </c>
      <c r="L663" s="43">
        <v>2920</v>
      </c>
      <c r="M663" s="43">
        <v>2899</v>
      </c>
      <c r="N663" s="43">
        <v>3111</v>
      </c>
      <c r="O663" s="43">
        <v>2978</v>
      </c>
      <c r="P663" s="43">
        <v>3200</v>
      </c>
      <c r="Q663" s="43">
        <v>3177</v>
      </c>
      <c r="R663" s="43">
        <v>3313</v>
      </c>
      <c r="S663" s="43">
        <v>4564</v>
      </c>
      <c r="T663" s="43">
        <v>3932</v>
      </c>
      <c r="U663" s="43">
        <v>3938</v>
      </c>
      <c r="V663" s="43">
        <v>3790</v>
      </c>
      <c r="W663" s="43">
        <v>3841</v>
      </c>
      <c r="X663" s="43">
        <v>3441</v>
      </c>
      <c r="Y663" s="43">
        <v>3431</v>
      </c>
      <c r="Z663" s="43">
        <v>3418</v>
      </c>
      <c r="AA663" s="43">
        <v>3648</v>
      </c>
      <c r="AB663" s="43">
        <v>3434</v>
      </c>
      <c r="AC663" s="43">
        <v>4581</v>
      </c>
      <c r="AD663" s="43">
        <v>5357</v>
      </c>
      <c r="AE663" s="43">
        <v>5434</v>
      </c>
      <c r="AF663" s="43">
        <v>5374</v>
      </c>
      <c r="AG663" s="43">
        <v>5773</v>
      </c>
      <c r="AH663" s="43">
        <v>6127</v>
      </c>
      <c r="AI663" s="125">
        <v>6728</v>
      </c>
      <c r="AJ663" s="43">
        <v>5704</v>
      </c>
      <c r="AK663" s="43">
        <v>6150</v>
      </c>
      <c r="AL663" s="43">
        <v>6309</v>
      </c>
      <c r="AM663" s="43">
        <v>5613</v>
      </c>
      <c r="AN663" s="43">
        <v>7468</v>
      </c>
      <c r="AO663" s="43">
        <v>5303</v>
      </c>
      <c r="AP663" s="43">
        <v>5616</v>
      </c>
      <c r="AQ663" s="45">
        <v>5962</v>
      </c>
    </row>
    <row r="664" spans="1:43" ht="18" thickBot="1" x14ac:dyDescent="0.5">
      <c r="A664" s="42" t="s">
        <v>19</v>
      </c>
      <c r="C664" s="66" t="s">
        <v>79</v>
      </c>
      <c r="D664" s="67">
        <v>5090</v>
      </c>
      <c r="E664" s="67">
        <v>5213</v>
      </c>
      <c r="F664" s="67">
        <v>5694</v>
      </c>
      <c r="G664" s="67">
        <v>5428</v>
      </c>
      <c r="H664" s="67">
        <v>5484</v>
      </c>
      <c r="I664" s="67">
        <v>5433</v>
      </c>
      <c r="J664" s="67">
        <v>5893</v>
      </c>
      <c r="K664" s="67">
        <v>6218</v>
      </c>
      <c r="L664" s="67">
        <v>5817</v>
      </c>
      <c r="M664" s="67">
        <v>5797</v>
      </c>
      <c r="N664" s="67">
        <v>6116</v>
      </c>
      <c r="O664" s="67">
        <v>6049</v>
      </c>
      <c r="P664" s="67">
        <v>6090</v>
      </c>
      <c r="Q664" s="67">
        <v>6074</v>
      </c>
      <c r="R664" s="67">
        <v>6388</v>
      </c>
      <c r="S664" s="67">
        <v>7704</v>
      </c>
      <c r="T664" s="67">
        <v>6885</v>
      </c>
      <c r="U664" s="67">
        <v>7280</v>
      </c>
      <c r="V664" s="67">
        <v>7355</v>
      </c>
      <c r="W664" s="67">
        <v>7558</v>
      </c>
      <c r="X664" s="67">
        <v>7094</v>
      </c>
      <c r="Y664" s="67">
        <v>7307</v>
      </c>
      <c r="Z664" s="67">
        <v>7712</v>
      </c>
      <c r="AA664" s="67">
        <v>7904</v>
      </c>
      <c r="AB664" s="67">
        <v>7874</v>
      </c>
      <c r="AC664" s="67">
        <v>9466</v>
      </c>
      <c r="AD664" s="67">
        <v>10152</v>
      </c>
      <c r="AE664" s="67">
        <v>11073</v>
      </c>
      <c r="AF664" s="67">
        <v>10668</v>
      </c>
      <c r="AG664" s="67">
        <v>11148</v>
      </c>
      <c r="AH664" s="67">
        <v>11329</v>
      </c>
      <c r="AI664" s="128">
        <v>11955</v>
      </c>
      <c r="AJ664" s="67">
        <v>10274</v>
      </c>
      <c r="AK664" s="67">
        <v>10605</v>
      </c>
      <c r="AL664" s="67">
        <v>10944</v>
      </c>
      <c r="AM664" s="67">
        <v>10136</v>
      </c>
      <c r="AN664" s="67">
        <v>11940</v>
      </c>
      <c r="AO664" s="67">
        <v>9892</v>
      </c>
      <c r="AP664" s="67">
        <v>10325</v>
      </c>
      <c r="AQ664" s="68">
        <v>11456</v>
      </c>
    </row>
    <row r="665" spans="1:43" ht="18" thickTop="1" thickBot="1" x14ac:dyDescent="0.5">
      <c r="A665" s="42" t="s">
        <v>19</v>
      </c>
      <c r="C665" s="60" t="s">
        <v>153</v>
      </c>
      <c r="D665" s="44">
        <v>0</v>
      </c>
      <c r="E665" s="44">
        <v>0</v>
      </c>
      <c r="F665" s="44">
        <v>0</v>
      </c>
      <c r="G665" s="44">
        <v>0</v>
      </c>
      <c r="H665" s="44">
        <v>0</v>
      </c>
      <c r="I665" s="44">
        <v>0</v>
      </c>
      <c r="J665" s="44">
        <v>0</v>
      </c>
      <c r="K665" s="44">
        <v>0</v>
      </c>
      <c r="L665" s="44">
        <v>0</v>
      </c>
      <c r="M665" s="44">
        <v>0</v>
      </c>
      <c r="N665" s="44">
        <v>0</v>
      </c>
      <c r="O665" s="44">
        <v>0</v>
      </c>
      <c r="P665" s="44">
        <v>0</v>
      </c>
      <c r="Q665" s="44">
        <v>0</v>
      </c>
      <c r="R665" s="44">
        <v>0</v>
      </c>
      <c r="S665" s="44">
        <v>0</v>
      </c>
      <c r="T665" s="44">
        <v>0</v>
      </c>
      <c r="U665" s="44">
        <v>0</v>
      </c>
      <c r="V665" s="44">
        <v>0</v>
      </c>
      <c r="W665" s="44">
        <v>0</v>
      </c>
      <c r="X665" s="44">
        <v>0</v>
      </c>
      <c r="Y665" s="44">
        <v>0</v>
      </c>
      <c r="Z665" s="44">
        <v>0</v>
      </c>
      <c r="AA665" s="44">
        <v>0</v>
      </c>
      <c r="AB665" s="44" t="s">
        <v>138</v>
      </c>
      <c r="AC665" s="44">
        <v>0</v>
      </c>
      <c r="AD665" s="44">
        <v>0</v>
      </c>
      <c r="AE665" s="44">
        <v>0</v>
      </c>
      <c r="AF665" s="44" t="s">
        <v>138</v>
      </c>
      <c r="AG665" s="44" t="s">
        <v>138</v>
      </c>
      <c r="AH665" s="44" t="s">
        <v>138</v>
      </c>
      <c r="AI665" s="126" t="s">
        <v>138</v>
      </c>
      <c r="AJ665" s="44" t="s">
        <v>138</v>
      </c>
      <c r="AK665" s="44" t="s">
        <v>138</v>
      </c>
      <c r="AL665" s="44" t="s">
        <v>138</v>
      </c>
      <c r="AM665" s="44" t="s">
        <v>138</v>
      </c>
      <c r="AN665" s="44" t="s">
        <v>138</v>
      </c>
      <c r="AO665" s="44" t="s">
        <v>138</v>
      </c>
      <c r="AP665" s="44" t="s">
        <v>138</v>
      </c>
      <c r="AQ665" s="83" t="s">
        <v>138</v>
      </c>
    </row>
    <row r="666" spans="1:43" ht="17.649999999999999" thickBot="1" x14ac:dyDescent="0.5">
      <c r="A666" s="42" t="s">
        <v>19</v>
      </c>
      <c r="C666" s="60" t="s">
        <v>154</v>
      </c>
      <c r="D666" s="43">
        <v>2110</v>
      </c>
      <c r="E666" s="43">
        <v>2125</v>
      </c>
      <c r="F666" s="43">
        <v>2131</v>
      </c>
      <c r="G666" s="43">
        <v>2139</v>
      </c>
      <c r="H666" s="43">
        <v>2151</v>
      </c>
      <c r="I666" s="43">
        <v>2165</v>
      </c>
      <c r="J666" s="43">
        <v>2174</v>
      </c>
      <c r="K666" s="43">
        <v>2183</v>
      </c>
      <c r="L666" s="43">
        <v>2192</v>
      </c>
      <c r="M666" s="43">
        <v>2204</v>
      </c>
      <c r="N666" s="43">
        <v>2216</v>
      </c>
      <c r="O666" s="43">
        <v>2227</v>
      </c>
      <c r="P666" s="43">
        <v>2236</v>
      </c>
      <c r="Q666" s="43">
        <v>2244</v>
      </c>
      <c r="R666" s="43">
        <v>2254</v>
      </c>
      <c r="S666" s="43">
        <v>2267</v>
      </c>
      <c r="T666" s="43">
        <v>2258</v>
      </c>
      <c r="U666" s="43">
        <v>2265</v>
      </c>
      <c r="V666" s="43">
        <v>2277</v>
      </c>
      <c r="W666" s="43">
        <v>2289</v>
      </c>
      <c r="X666" s="43">
        <v>2301</v>
      </c>
      <c r="Y666" s="43">
        <v>2248</v>
      </c>
      <c r="Z666" s="43">
        <v>2259</v>
      </c>
      <c r="AA666" s="43">
        <v>2273</v>
      </c>
      <c r="AB666" s="43">
        <v>2215</v>
      </c>
      <c r="AC666" s="43">
        <v>2174</v>
      </c>
      <c r="AD666" s="43">
        <v>2187</v>
      </c>
      <c r="AE666" s="43">
        <v>2186</v>
      </c>
      <c r="AF666" s="43">
        <v>2179</v>
      </c>
      <c r="AG666" s="43">
        <v>2103</v>
      </c>
      <c r="AH666" s="43">
        <v>1891</v>
      </c>
      <c r="AI666" s="125">
        <v>1834</v>
      </c>
      <c r="AJ666" s="43">
        <v>1812</v>
      </c>
      <c r="AK666" s="43">
        <v>1800</v>
      </c>
      <c r="AL666" s="43">
        <v>1800</v>
      </c>
      <c r="AM666" s="43">
        <v>1798</v>
      </c>
      <c r="AN666" s="43">
        <v>1793</v>
      </c>
      <c r="AO666" s="43">
        <v>1806</v>
      </c>
      <c r="AP666" s="43">
        <v>1781</v>
      </c>
      <c r="AQ666" s="45">
        <v>1781</v>
      </c>
    </row>
    <row r="667" spans="1:43" ht="17.649999999999999" thickBot="1" x14ac:dyDescent="0.5">
      <c r="A667" s="42" t="s">
        <v>19</v>
      </c>
      <c r="C667" s="60" t="s">
        <v>81</v>
      </c>
      <c r="D667" s="44">
        <v>662.31</v>
      </c>
      <c r="E667" s="44">
        <v>672.28</v>
      </c>
      <c r="F667" s="44">
        <v>737.98</v>
      </c>
      <c r="G667" s="44">
        <v>785.86</v>
      </c>
      <c r="H667" s="44">
        <v>838.15</v>
      </c>
      <c r="I667" s="44">
        <v>870.12</v>
      </c>
      <c r="J667" s="44">
        <v>943.2</v>
      </c>
      <c r="K667" s="43">
        <v>1012</v>
      </c>
      <c r="L667" s="43">
        <v>1047</v>
      </c>
      <c r="M667" s="43">
        <v>1067</v>
      </c>
      <c r="N667" s="43">
        <v>1151</v>
      </c>
      <c r="O667" s="43">
        <v>1129</v>
      </c>
      <c r="P667" s="43">
        <v>1311</v>
      </c>
      <c r="Q667" s="43">
        <v>1385</v>
      </c>
      <c r="R667" s="43">
        <v>1497</v>
      </c>
      <c r="S667" s="43">
        <v>1600</v>
      </c>
      <c r="T667" s="43">
        <v>1644</v>
      </c>
      <c r="U667" s="43">
        <v>1707</v>
      </c>
      <c r="V667" s="43">
        <v>1846</v>
      </c>
      <c r="W667" s="43">
        <v>1985</v>
      </c>
      <c r="X667" s="43">
        <v>2161</v>
      </c>
      <c r="Y667" s="43">
        <v>2174</v>
      </c>
      <c r="Z667" s="43">
        <v>2295</v>
      </c>
      <c r="AA667" s="43">
        <v>2427</v>
      </c>
      <c r="AB667" s="43">
        <v>2655</v>
      </c>
      <c r="AC667" s="43">
        <v>2837</v>
      </c>
      <c r="AD667" s="43">
        <v>3089</v>
      </c>
      <c r="AE667" s="43">
        <v>3477</v>
      </c>
      <c r="AF667" s="43">
        <v>3680</v>
      </c>
      <c r="AG667" s="43">
        <v>3721</v>
      </c>
      <c r="AH667" s="43">
        <v>3775</v>
      </c>
      <c r="AI667" s="125">
        <v>3722</v>
      </c>
      <c r="AJ667" s="43">
        <v>3714</v>
      </c>
      <c r="AK667" s="43">
        <v>3712</v>
      </c>
      <c r="AL667" s="43">
        <v>3796</v>
      </c>
      <c r="AM667" s="43">
        <v>3739</v>
      </c>
      <c r="AN667" s="43">
        <v>3711</v>
      </c>
      <c r="AO667" s="43">
        <v>3702</v>
      </c>
      <c r="AP667" s="43">
        <v>3762</v>
      </c>
      <c r="AQ667" s="45">
        <v>3601</v>
      </c>
    </row>
    <row r="668" spans="1:43" ht="17.649999999999999" thickBot="1" x14ac:dyDescent="0.5">
      <c r="A668" s="42" t="s">
        <v>19</v>
      </c>
      <c r="C668" s="60" t="s">
        <v>178</v>
      </c>
      <c r="D668" s="44">
        <v>-199.11</v>
      </c>
      <c r="E668" s="44">
        <v>-193.09</v>
      </c>
      <c r="F668" s="44">
        <v>-212.12</v>
      </c>
      <c r="G668" s="44">
        <v>-234.41</v>
      </c>
      <c r="H668" s="44">
        <v>-239</v>
      </c>
      <c r="I668" s="44">
        <v>-191.52</v>
      </c>
      <c r="J668" s="44">
        <v>-175.77</v>
      </c>
      <c r="K668" s="44">
        <v>-173.05</v>
      </c>
      <c r="L668" s="44">
        <v>-230.4</v>
      </c>
      <c r="M668" s="44">
        <v>-197.99</v>
      </c>
      <c r="N668" s="44">
        <v>-173.01</v>
      </c>
      <c r="O668" s="44">
        <v>-61.78</v>
      </c>
      <c r="P668" s="44">
        <v>-67.510000000000005</v>
      </c>
      <c r="Q668" s="44">
        <v>-158.47</v>
      </c>
      <c r="R668" s="44">
        <v>-181.37</v>
      </c>
      <c r="S668" s="44">
        <v>-192.91</v>
      </c>
      <c r="T668" s="44">
        <v>-160.58000000000001</v>
      </c>
      <c r="U668" s="44">
        <v>-94.26</v>
      </c>
      <c r="V668" s="44">
        <v>-37.71</v>
      </c>
      <c r="W668" s="44">
        <v>-31.67</v>
      </c>
      <c r="X668" s="44">
        <v>-41.49</v>
      </c>
      <c r="Y668" s="44">
        <v>-61.95</v>
      </c>
      <c r="Z668" s="44">
        <v>11.36</v>
      </c>
      <c r="AA668" s="44">
        <v>23.81</v>
      </c>
      <c r="AB668" s="44">
        <v>40</v>
      </c>
      <c r="AC668" s="44">
        <v>-55.83</v>
      </c>
      <c r="AD668" s="44">
        <v>-11.81</v>
      </c>
      <c r="AE668" s="44">
        <v>-66.14</v>
      </c>
      <c r="AF668" s="44">
        <v>-92</v>
      </c>
      <c r="AG668" s="44">
        <v>-461</v>
      </c>
      <c r="AH668" s="44">
        <v>-750</v>
      </c>
      <c r="AI668" s="125">
        <v>-1048</v>
      </c>
      <c r="AJ668" s="44">
        <v>-868.9</v>
      </c>
      <c r="AK668" s="44">
        <v>-755.9</v>
      </c>
      <c r="AL668" s="44">
        <v>-824</v>
      </c>
      <c r="AM668" s="43">
        <v>-1010</v>
      </c>
      <c r="AN668" s="44">
        <v>-655.8</v>
      </c>
      <c r="AO668" s="44">
        <v>-720.5</v>
      </c>
      <c r="AP668" s="44">
        <v>-729.7</v>
      </c>
      <c r="AQ668" s="83">
        <v>-290.5</v>
      </c>
    </row>
    <row r="669" spans="1:43" ht="17.649999999999999" thickBot="1" x14ac:dyDescent="0.5">
      <c r="A669" s="42" t="s">
        <v>19</v>
      </c>
      <c r="C669" s="60" t="s">
        <v>157</v>
      </c>
      <c r="D669" s="43">
        <v>2573</v>
      </c>
      <c r="E669" s="43">
        <v>2604</v>
      </c>
      <c r="F669" s="43">
        <v>2656</v>
      </c>
      <c r="G669" s="43">
        <v>2690</v>
      </c>
      <c r="H669" s="43">
        <v>2750</v>
      </c>
      <c r="I669" s="43">
        <v>2843</v>
      </c>
      <c r="J669" s="43">
        <v>2941</v>
      </c>
      <c r="K669" s="43">
        <v>3022</v>
      </c>
      <c r="L669" s="43">
        <v>3008</v>
      </c>
      <c r="M669" s="43">
        <v>3072</v>
      </c>
      <c r="N669" s="43">
        <v>3193</v>
      </c>
      <c r="O669" s="43">
        <v>3294</v>
      </c>
      <c r="P669" s="43">
        <v>3480</v>
      </c>
      <c r="Q669" s="43">
        <v>3471</v>
      </c>
      <c r="R669" s="43">
        <v>3570</v>
      </c>
      <c r="S669" s="43">
        <v>3674</v>
      </c>
      <c r="T669" s="43">
        <v>3742</v>
      </c>
      <c r="U669" s="43">
        <v>3878</v>
      </c>
      <c r="V669" s="43">
        <v>4085</v>
      </c>
      <c r="W669" s="43">
        <v>4242</v>
      </c>
      <c r="X669" s="43">
        <v>4420</v>
      </c>
      <c r="Y669" s="43">
        <v>4359</v>
      </c>
      <c r="Z669" s="43">
        <v>4565</v>
      </c>
      <c r="AA669" s="43">
        <v>4724</v>
      </c>
      <c r="AB669" s="43">
        <v>4910</v>
      </c>
      <c r="AC669" s="43">
        <v>4955</v>
      </c>
      <c r="AD669" s="43">
        <v>5264</v>
      </c>
      <c r="AE669" s="43">
        <v>5597</v>
      </c>
      <c r="AF669" s="43">
        <v>5767</v>
      </c>
      <c r="AG669" s="43">
        <v>5363</v>
      </c>
      <c r="AH669" s="43">
        <v>4916</v>
      </c>
      <c r="AI669" s="125">
        <v>4508</v>
      </c>
      <c r="AJ669" s="43">
        <v>4658</v>
      </c>
      <c r="AK669" s="43">
        <v>4757</v>
      </c>
      <c r="AL669" s="43">
        <v>4772</v>
      </c>
      <c r="AM669" s="43">
        <v>4527</v>
      </c>
      <c r="AN669" s="43">
        <v>4848</v>
      </c>
      <c r="AO669" s="43">
        <v>4787</v>
      </c>
      <c r="AP669" s="43">
        <v>4814</v>
      </c>
      <c r="AQ669" s="45">
        <v>5092</v>
      </c>
    </row>
    <row r="670" spans="1:43" ht="17.649999999999999" thickBot="1" x14ac:dyDescent="0.5">
      <c r="A670" s="42" t="s">
        <v>19</v>
      </c>
      <c r="C670" s="60" t="s">
        <v>158</v>
      </c>
      <c r="D670" s="44">
        <v>3.13</v>
      </c>
      <c r="E670" s="44">
        <v>2.63</v>
      </c>
      <c r="F670" s="44">
        <v>2.84</v>
      </c>
      <c r="G670" s="44">
        <v>3.02</v>
      </c>
      <c r="H670" s="44">
        <v>3.16</v>
      </c>
      <c r="I670" s="44">
        <v>2.66</v>
      </c>
      <c r="J670" s="44">
        <v>2.91</v>
      </c>
      <c r="K670" s="44">
        <v>6.27</v>
      </c>
      <c r="L670" s="44">
        <v>6.17</v>
      </c>
      <c r="M670" s="44">
        <v>5.12</v>
      </c>
      <c r="N670" s="44">
        <v>4.74</v>
      </c>
      <c r="O670" s="44">
        <v>4.5</v>
      </c>
      <c r="P670" s="44">
        <v>3.07</v>
      </c>
      <c r="Q670" s="44">
        <v>1.91</v>
      </c>
      <c r="R670" s="44">
        <v>1.7</v>
      </c>
      <c r="S670" s="44">
        <v>1.78</v>
      </c>
      <c r="T670" s="44">
        <v>3.51</v>
      </c>
      <c r="U670" s="44">
        <v>2.5099999999999998</v>
      </c>
      <c r="V670" s="44">
        <v>3.15</v>
      </c>
      <c r="W670" s="44">
        <v>4.08</v>
      </c>
      <c r="X670" s="44">
        <v>4.5199999999999996</v>
      </c>
      <c r="Y670" s="44">
        <v>9.58</v>
      </c>
      <c r="Z670" s="44">
        <v>10.210000000000001</v>
      </c>
      <c r="AA670" s="44">
        <v>11.17</v>
      </c>
      <c r="AB670" s="44">
        <v>12</v>
      </c>
      <c r="AC670" s="44">
        <v>10.4</v>
      </c>
      <c r="AD670" s="44">
        <v>11.11</v>
      </c>
      <c r="AE670" s="44">
        <v>15.85</v>
      </c>
      <c r="AF670" s="44">
        <v>16</v>
      </c>
      <c r="AG670" s="44">
        <v>16</v>
      </c>
      <c r="AH670" s="44">
        <v>17</v>
      </c>
      <c r="AI670" s="126">
        <v>23</v>
      </c>
      <c r="AJ670" s="44">
        <v>23.4</v>
      </c>
      <c r="AK670" s="44">
        <v>22.4</v>
      </c>
      <c r="AL670" s="44">
        <v>14.5</v>
      </c>
      <c r="AM670" s="44">
        <v>14.8</v>
      </c>
      <c r="AN670" s="44">
        <v>14.7</v>
      </c>
      <c r="AO670" s="44">
        <v>18.8</v>
      </c>
      <c r="AP670" s="44">
        <v>19</v>
      </c>
      <c r="AQ670" s="83">
        <v>18.399999999999999</v>
      </c>
    </row>
    <row r="671" spans="1:43" ht="18" thickBot="1" x14ac:dyDescent="0.5">
      <c r="A671" s="42" t="s">
        <v>19</v>
      </c>
      <c r="C671" s="66" t="s">
        <v>82</v>
      </c>
      <c r="D671" s="67">
        <v>2576</v>
      </c>
      <c r="E671" s="67">
        <v>2607</v>
      </c>
      <c r="F671" s="67">
        <v>2659</v>
      </c>
      <c r="G671" s="67">
        <v>2693</v>
      </c>
      <c r="H671" s="67">
        <v>2753</v>
      </c>
      <c r="I671" s="67">
        <v>2846</v>
      </c>
      <c r="J671" s="67">
        <v>2944</v>
      </c>
      <c r="K671" s="67">
        <v>3029</v>
      </c>
      <c r="L671" s="67">
        <v>3014</v>
      </c>
      <c r="M671" s="67">
        <v>3078</v>
      </c>
      <c r="N671" s="67">
        <v>3198</v>
      </c>
      <c r="O671" s="67">
        <v>3298</v>
      </c>
      <c r="P671" s="67">
        <v>3483</v>
      </c>
      <c r="Q671" s="67">
        <v>3472</v>
      </c>
      <c r="R671" s="67">
        <v>3571</v>
      </c>
      <c r="S671" s="67">
        <v>3676</v>
      </c>
      <c r="T671" s="67">
        <v>3745</v>
      </c>
      <c r="U671" s="67">
        <v>3881</v>
      </c>
      <c r="V671" s="67">
        <v>4088</v>
      </c>
      <c r="W671" s="67">
        <v>4246</v>
      </c>
      <c r="X671" s="67">
        <v>4425</v>
      </c>
      <c r="Y671" s="67">
        <v>4369</v>
      </c>
      <c r="Z671" s="67">
        <v>4576</v>
      </c>
      <c r="AA671" s="67">
        <v>4735</v>
      </c>
      <c r="AB671" s="67">
        <v>4922</v>
      </c>
      <c r="AC671" s="67">
        <v>4966</v>
      </c>
      <c r="AD671" s="67">
        <v>5275</v>
      </c>
      <c r="AE671" s="67">
        <v>5613</v>
      </c>
      <c r="AF671" s="67">
        <v>5783</v>
      </c>
      <c r="AG671" s="67">
        <v>5379</v>
      </c>
      <c r="AH671" s="67">
        <v>4933</v>
      </c>
      <c r="AI671" s="128">
        <v>4531</v>
      </c>
      <c r="AJ671" s="67">
        <v>4681</v>
      </c>
      <c r="AK671" s="67">
        <v>4779</v>
      </c>
      <c r="AL671" s="67">
        <v>4787</v>
      </c>
      <c r="AM671" s="67">
        <v>4542</v>
      </c>
      <c r="AN671" s="67">
        <v>4863</v>
      </c>
      <c r="AO671" s="67">
        <v>4806</v>
      </c>
      <c r="AP671" s="67">
        <v>4833</v>
      </c>
      <c r="AQ671" s="68">
        <v>5111</v>
      </c>
    </row>
    <row r="672" spans="1:43" ht="18" thickTop="1" thickBot="1" x14ac:dyDescent="0.5">
      <c r="A672" s="42" t="s">
        <v>19</v>
      </c>
      <c r="C672" s="60" t="s">
        <v>159</v>
      </c>
      <c r="D672" s="64">
        <v>7666</v>
      </c>
      <c r="E672" s="64">
        <v>7819</v>
      </c>
      <c r="F672" s="64">
        <v>8354</v>
      </c>
      <c r="G672" s="64">
        <v>8121</v>
      </c>
      <c r="H672" s="64">
        <v>8237</v>
      </c>
      <c r="I672" s="64">
        <v>8279</v>
      </c>
      <c r="J672" s="64">
        <v>8837</v>
      </c>
      <c r="K672" s="64">
        <v>9246</v>
      </c>
      <c r="L672" s="64">
        <v>8832</v>
      </c>
      <c r="M672" s="64">
        <v>8874</v>
      </c>
      <c r="N672" s="64">
        <v>9314</v>
      </c>
      <c r="O672" s="64">
        <v>9347</v>
      </c>
      <c r="P672" s="64">
        <v>9573</v>
      </c>
      <c r="Q672" s="64">
        <v>9547</v>
      </c>
      <c r="R672" s="64">
        <v>9959</v>
      </c>
      <c r="S672" s="64">
        <v>11380</v>
      </c>
      <c r="T672" s="64">
        <v>10631</v>
      </c>
      <c r="U672" s="64">
        <v>11160</v>
      </c>
      <c r="V672" s="64">
        <v>11443</v>
      </c>
      <c r="W672" s="64">
        <v>11804</v>
      </c>
      <c r="X672" s="64">
        <v>11519</v>
      </c>
      <c r="Y672" s="64">
        <v>11675</v>
      </c>
      <c r="Z672" s="64">
        <v>12288</v>
      </c>
      <c r="AA672" s="64">
        <v>12639</v>
      </c>
      <c r="AB672" s="64">
        <v>12796</v>
      </c>
      <c r="AC672" s="64">
        <v>14432</v>
      </c>
      <c r="AD672" s="64">
        <v>15427</v>
      </c>
      <c r="AE672" s="64">
        <v>16686</v>
      </c>
      <c r="AF672" s="64">
        <v>16451</v>
      </c>
      <c r="AG672" s="64">
        <v>16527</v>
      </c>
      <c r="AH672" s="64">
        <v>16262</v>
      </c>
      <c r="AI672" s="129">
        <v>16486</v>
      </c>
      <c r="AJ672" s="64">
        <v>14955</v>
      </c>
      <c r="AK672" s="64">
        <v>15384</v>
      </c>
      <c r="AL672" s="64">
        <v>15731</v>
      </c>
      <c r="AM672" s="64">
        <v>14678</v>
      </c>
      <c r="AN672" s="64">
        <v>16803</v>
      </c>
      <c r="AO672" s="64">
        <v>14698</v>
      </c>
      <c r="AP672" s="64">
        <v>15157</v>
      </c>
      <c r="AQ672" s="65">
        <v>16566</v>
      </c>
    </row>
    <row r="673" spans="1:43" ht="17.649999999999999" thickBot="1" x14ac:dyDescent="0.5">
      <c r="A673" s="42" t="s">
        <v>19</v>
      </c>
      <c r="C673" s="60" t="s">
        <v>162</v>
      </c>
      <c r="D673" s="44">
        <v>107.54</v>
      </c>
      <c r="E673" s="44">
        <v>108.4</v>
      </c>
      <c r="F673" s="44">
        <v>108.64</v>
      </c>
      <c r="G673" s="44">
        <v>108.74</v>
      </c>
      <c r="H673" s="44">
        <v>109.1</v>
      </c>
      <c r="I673" s="44">
        <v>109.57</v>
      </c>
      <c r="J673" s="44">
        <v>109.72</v>
      </c>
      <c r="K673" s="44">
        <v>109.82</v>
      </c>
      <c r="L673" s="44">
        <v>109.94</v>
      </c>
      <c r="M673" s="44">
        <v>110.53</v>
      </c>
      <c r="N673" s="44">
        <v>110.72</v>
      </c>
      <c r="O673" s="44">
        <v>110.82</v>
      </c>
      <c r="P673" s="44">
        <v>110.93</v>
      </c>
      <c r="Q673" s="44">
        <v>111.54</v>
      </c>
      <c r="R673" s="44">
        <v>111.66</v>
      </c>
      <c r="S673" s="44">
        <v>111.79</v>
      </c>
      <c r="T673" s="44">
        <v>111.48</v>
      </c>
      <c r="U673" s="44">
        <v>112.1</v>
      </c>
      <c r="V673" s="44">
        <v>112.22</v>
      </c>
      <c r="W673" s="44">
        <v>112.34</v>
      </c>
      <c r="X673" s="44">
        <v>112.51</v>
      </c>
      <c r="Y673" s="44">
        <v>111.42</v>
      </c>
      <c r="Z673" s="44">
        <v>111.52</v>
      </c>
      <c r="AA673" s="44">
        <v>111.65</v>
      </c>
      <c r="AB673" s="44">
        <v>109.85</v>
      </c>
      <c r="AC673" s="44">
        <v>109.74</v>
      </c>
      <c r="AD673" s="44">
        <v>109.92</v>
      </c>
      <c r="AE673" s="44">
        <v>109.77</v>
      </c>
      <c r="AF673" s="44">
        <v>109.34</v>
      </c>
      <c r="AG673" s="44">
        <v>107.41</v>
      </c>
      <c r="AH673" s="44">
        <v>104.16</v>
      </c>
      <c r="AI673" s="126">
        <v>103.54</v>
      </c>
      <c r="AJ673" s="44">
        <v>103.13</v>
      </c>
      <c r="AK673" s="44">
        <v>103.21</v>
      </c>
      <c r="AL673" s="44">
        <v>103.09</v>
      </c>
      <c r="AM673" s="44">
        <v>103.18</v>
      </c>
      <c r="AN673" s="44">
        <v>103.1</v>
      </c>
      <c r="AO673" s="44">
        <v>103.72</v>
      </c>
      <c r="AP673" s="44">
        <v>102.89</v>
      </c>
      <c r="AQ673" s="83">
        <v>103</v>
      </c>
    </row>
    <row r="674" spans="1:43" ht="17.649999999999999" thickBot="1" x14ac:dyDescent="0.5">
      <c r="A674" s="42" t="s">
        <v>19</v>
      </c>
      <c r="C674" s="60" t="s">
        <v>163</v>
      </c>
      <c r="D674" s="97">
        <v>107.54</v>
      </c>
      <c r="E674" s="97">
        <v>108.37</v>
      </c>
      <c r="F674" s="97">
        <v>108.64</v>
      </c>
      <c r="G674" s="97">
        <v>108.74</v>
      </c>
      <c r="H674" s="97">
        <v>109.1</v>
      </c>
      <c r="I674" s="97">
        <v>109.56</v>
      </c>
      <c r="J674" s="97">
        <v>109.7</v>
      </c>
      <c r="K674" s="97">
        <v>109.82</v>
      </c>
      <c r="L674" s="97">
        <v>109.94</v>
      </c>
      <c r="M674" s="97">
        <v>110.53</v>
      </c>
      <c r="N674" s="97">
        <v>110.72</v>
      </c>
      <c r="O674" s="97">
        <v>110.82</v>
      </c>
      <c r="P674" s="97">
        <v>110.93</v>
      </c>
      <c r="Q674" s="97">
        <v>111.55</v>
      </c>
      <c r="R674" s="97">
        <v>111.66</v>
      </c>
      <c r="S674" s="97">
        <v>111.79</v>
      </c>
      <c r="T674" s="97">
        <v>111.5</v>
      </c>
      <c r="U674" s="97">
        <v>112.07</v>
      </c>
      <c r="V674" s="97">
        <v>112.22</v>
      </c>
      <c r="W674" s="97">
        <v>112.34</v>
      </c>
      <c r="X674" s="97">
        <v>112.48</v>
      </c>
      <c r="Y674" s="97">
        <v>111.42</v>
      </c>
      <c r="Z674" s="97">
        <v>111.52</v>
      </c>
      <c r="AA674" s="97">
        <v>111.65</v>
      </c>
      <c r="AB674" s="97">
        <v>110.35</v>
      </c>
      <c r="AC674" s="97">
        <v>109.74</v>
      </c>
      <c r="AD674" s="97">
        <v>109.92</v>
      </c>
      <c r="AE674" s="97">
        <v>109.82</v>
      </c>
      <c r="AF674" s="97">
        <v>109.7</v>
      </c>
      <c r="AG674" s="97">
        <v>108.7</v>
      </c>
      <c r="AH674" s="97">
        <v>105</v>
      </c>
      <c r="AI674" s="130">
        <v>103.8</v>
      </c>
      <c r="AJ674" s="97">
        <v>103.2</v>
      </c>
      <c r="AK674" s="97">
        <v>103.3</v>
      </c>
      <c r="AL674" s="97">
        <v>103.2</v>
      </c>
      <c r="AM674" s="97">
        <v>103.3</v>
      </c>
      <c r="AN674" s="97">
        <v>103.1</v>
      </c>
      <c r="AO674" s="97">
        <v>103.7</v>
      </c>
      <c r="AP674" s="97">
        <v>103.1</v>
      </c>
      <c r="AQ674" s="98">
        <v>103</v>
      </c>
    </row>
    <row r="675" spans="1:43" ht="17.649999999999999" thickBot="1" x14ac:dyDescent="0.5">
      <c r="A675" s="42" t="s">
        <v>19</v>
      </c>
      <c r="C675" s="60" t="s">
        <v>80</v>
      </c>
      <c r="D675" s="44">
        <v>587.34</v>
      </c>
      <c r="E675" s="44">
        <v>585.54999999999995</v>
      </c>
      <c r="F675" s="44">
        <v>584.54</v>
      </c>
      <c r="G675" s="44">
        <v>584.95000000000005</v>
      </c>
      <c r="H675" s="44">
        <v>581.04999999999995</v>
      </c>
      <c r="I675" s="44">
        <v>580.47</v>
      </c>
      <c r="J675" s="44">
        <v>579.47</v>
      </c>
      <c r="K675" s="44">
        <v>737.94</v>
      </c>
      <c r="L675" s="44">
        <v>736.69</v>
      </c>
      <c r="M675" s="44">
        <v>735.55</v>
      </c>
      <c r="N675" s="44">
        <v>734.46</v>
      </c>
      <c r="O675" s="44">
        <v>734.09</v>
      </c>
      <c r="P675" s="44">
        <v>732.81</v>
      </c>
      <c r="Q675" s="44">
        <v>731.45</v>
      </c>
      <c r="R675" s="44">
        <v>832.56</v>
      </c>
      <c r="S675" s="44">
        <v>821.76</v>
      </c>
      <c r="T675" s="44">
        <v>808.33</v>
      </c>
      <c r="U675" s="43">
        <v>1193</v>
      </c>
      <c r="V675" s="43">
        <v>1245</v>
      </c>
      <c r="W675" s="43">
        <v>1281</v>
      </c>
      <c r="X675" s="43">
        <v>1329</v>
      </c>
      <c r="Y675" s="43">
        <v>1614</v>
      </c>
      <c r="Z675" s="43">
        <v>1799</v>
      </c>
      <c r="AA675" s="43">
        <v>1840</v>
      </c>
      <c r="AB675" s="43">
        <v>1823</v>
      </c>
      <c r="AC675" s="43">
        <v>1938</v>
      </c>
      <c r="AD675" s="43">
        <v>1897</v>
      </c>
      <c r="AE675" s="43">
        <v>2509</v>
      </c>
      <c r="AF675" s="43">
        <v>2460</v>
      </c>
      <c r="AG675" s="43">
        <v>2471</v>
      </c>
      <c r="AH675" s="43">
        <v>2359</v>
      </c>
      <c r="AI675" s="125">
        <v>2266</v>
      </c>
      <c r="AJ675" s="43">
        <v>2281</v>
      </c>
      <c r="AK675" s="43">
        <v>2162</v>
      </c>
      <c r="AL675" s="43">
        <v>2242</v>
      </c>
      <c r="AM675" s="43">
        <v>2177</v>
      </c>
      <c r="AN675" s="43">
        <v>2194</v>
      </c>
      <c r="AO675" s="43">
        <v>2320</v>
      </c>
      <c r="AP675" s="43">
        <v>2278</v>
      </c>
      <c r="AQ675" s="45">
        <v>2968</v>
      </c>
    </row>
    <row r="676" spans="1:43" ht="17.649999999999999" thickBot="1" x14ac:dyDescent="0.5">
      <c r="A676" s="42" t="s">
        <v>19</v>
      </c>
      <c r="C676" s="94" t="s">
        <v>160</v>
      </c>
      <c r="D676" s="108">
        <v>602.74</v>
      </c>
      <c r="E676" s="108">
        <v>292.85000000000002</v>
      </c>
      <c r="F676" s="108">
        <v>685.12</v>
      </c>
      <c r="G676" s="108">
        <v>309.48</v>
      </c>
      <c r="H676" s="108">
        <v>446.27</v>
      </c>
      <c r="I676" s="108">
        <v>395.42</v>
      </c>
      <c r="J676" s="108">
        <v>662.34</v>
      </c>
      <c r="K676" s="108">
        <v>705.37</v>
      </c>
      <c r="L676" s="108">
        <v>269.45</v>
      </c>
      <c r="M676" s="108">
        <v>311.92</v>
      </c>
      <c r="N676" s="108">
        <v>432.31</v>
      </c>
      <c r="O676" s="108">
        <v>407.82</v>
      </c>
      <c r="P676" s="108">
        <v>654.41999999999996</v>
      </c>
      <c r="Q676" s="108">
        <v>445.16</v>
      </c>
      <c r="R676" s="108">
        <v>393.95</v>
      </c>
      <c r="S676" s="99">
        <v>1384</v>
      </c>
      <c r="T676" s="108">
        <v>658.8</v>
      </c>
      <c r="U676" s="108">
        <v>144.49</v>
      </c>
      <c r="V676" s="108">
        <v>166.84</v>
      </c>
      <c r="W676" s="108">
        <v>429.74</v>
      </c>
      <c r="X676" s="108">
        <v>156.54</v>
      </c>
      <c r="Y676" s="108">
        <v>-563.64</v>
      </c>
      <c r="Z676" s="108">
        <v>-275.66000000000003</v>
      </c>
      <c r="AA676" s="108">
        <v>-327.45999999999998</v>
      </c>
      <c r="AB676" s="108">
        <v>-548</v>
      </c>
      <c r="AC676" s="108">
        <v>87.84</v>
      </c>
      <c r="AD676" s="108">
        <v>325.5</v>
      </c>
      <c r="AE676" s="108">
        <v>-555.21</v>
      </c>
      <c r="AF676" s="99">
        <v>-1232</v>
      </c>
      <c r="AG676" s="108">
        <v>-767</v>
      </c>
      <c r="AH676" s="108">
        <v>-614</v>
      </c>
      <c r="AI676" s="133">
        <v>95</v>
      </c>
      <c r="AJ676" s="99">
        <v>-1058</v>
      </c>
      <c r="AK676" s="108">
        <v>-178.6</v>
      </c>
      <c r="AL676" s="108">
        <v>3.7</v>
      </c>
      <c r="AM676" s="108">
        <v>-598.29999999999995</v>
      </c>
      <c r="AN676" s="99">
        <v>1412</v>
      </c>
      <c r="AO676" s="108">
        <v>-813.8</v>
      </c>
      <c r="AP676" s="108">
        <v>-229.6</v>
      </c>
      <c r="AQ676" s="117">
        <v>-14.7</v>
      </c>
    </row>
    <row r="677" spans="1:43" ht="17.649999999999999" thickBot="1" x14ac:dyDescent="0.5">
      <c r="A677" s="42" t="s">
        <v>19</v>
      </c>
      <c r="C677" s="60" t="s">
        <v>161</v>
      </c>
      <c r="D677" s="118">
        <v>0.14910000000000001</v>
      </c>
      <c r="E677" s="118">
        <v>-6.5600000000000006E-2</v>
      </c>
      <c r="F677" s="118">
        <v>0.16800000000000001</v>
      </c>
      <c r="G677" s="118">
        <v>-0.58899999999999997</v>
      </c>
      <c r="H677" s="118">
        <v>-0.2596</v>
      </c>
      <c r="I677" s="118">
        <v>0.3503</v>
      </c>
      <c r="J677" s="118">
        <v>-3.3300000000000003E-2</v>
      </c>
      <c r="K677" s="118">
        <v>1.2791999999999999</v>
      </c>
      <c r="L677" s="118">
        <v>-0.3962</v>
      </c>
      <c r="M677" s="118">
        <v>-0.2112</v>
      </c>
      <c r="N677" s="118">
        <v>-0.3473</v>
      </c>
      <c r="O677" s="118">
        <v>-0.42180000000000001</v>
      </c>
      <c r="P677" s="118">
        <v>1.4288000000000001</v>
      </c>
      <c r="Q677" s="118">
        <v>0.42720000000000002</v>
      </c>
      <c r="R677" s="118">
        <v>-8.8700000000000001E-2</v>
      </c>
      <c r="S677" s="118">
        <v>2.3925000000000001</v>
      </c>
      <c r="T677" s="118">
        <v>6.7000000000000002E-3</v>
      </c>
      <c r="U677" s="118">
        <v>-0.6754</v>
      </c>
      <c r="V677" s="118">
        <v>-0.57650000000000001</v>
      </c>
      <c r="W677" s="118">
        <v>-0.68940000000000001</v>
      </c>
      <c r="X677" s="118">
        <v>-0.76239999999999997</v>
      </c>
      <c r="Y677" s="44" t="s">
        <v>138</v>
      </c>
      <c r="Z677" s="44" t="s">
        <v>138</v>
      </c>
      <c r="AA677" s="44" t="s">
        <v>138</v>
      </c>
      <c r="AB677" s="44" t="s">
        <v>138</v>
      </c>
      <c r="AC677" s="44" t="s">
        <v>138</v>
      </c>
      <c r="AD677" s="44" t="s">
        <v>138</v>
      </c>
      <c r="AE677" s="44" t="s">
        <v>138</v>
      </c>
      <c r="AF677" s="44" t="s">
        <v>138</v>
      </c>
      <c r="AG677" s="44" t="s">
        <v>138</v>
      </c>
      <c r="AH677" s="44" t="s">
        <v>138</v>
      </c>
      <c r="AI677" s="126" t="s">
        <v>138</v>
      </c>
      <c r="AJ677" s="44" t="s">
        <v>138</v>
      </c>
      <c r="AK677" s="44" t="s">
        <v>138</v>
      </c>
      <c r="AL677" s="44" t="s">
        <v>138</v>
      </c>
      <c r="AM677" s="44" t="s">
        <v>138</v>
      </c>
      <c r="AN677" s="44" t="s">
        <v>138</v>
      </c>
      <c r="AO677" s="44" t="s">
        <v>138</v>
      </c>
      <c r="AP677" s="44" t="s">
        <v>138</v>
      </c>
      <c r="AQ677" s="83" t="s">
        <v>138</v>
      </c>
    </row>
    <row r="678" spans="1:43" ht="17.649999999999999" thickBot="1" x14ac:dyDescent="0.5">
      <c r="A678" s="42" t="s">
        <v>19</v>
      </c>
      <c r="C678" s="60" t="s">
        <v>83</v>
      </c>
      <c r="D678" s="97">
        <v>5.52</v>
      </c>
      <c r="E678" s="97">
        <v>2.68</v>
      </c>
      <c r="F678" s="97">
        <v>6.24</v>
      </c>
      <c r="G678" s="97">
        <v>2.81</v>
      </c>
      <c r="H678" s="97">
        <v>4.05</v>
      </c>
      <c r="I678" s="97">
        <v>3.57</v>
      </c>
      <c r="J678" s="97">
        <v>5.97</v>
      </c>
      <c r="K678" s="97">
        <v>6.34</v>
      </c>
      <c r="L678" s="97">
        <v>2.42</v>
      </c>
      <c r="M678" s="97">
        <v>2.79</v>
      </c>
      <c r="N678" s="97">
        <v>3.85</v>
      </c>
      <c r="O678" s="97">
        <v>3.62</v>
      </c>
      <c r="P678" s="97">
        <v>5.8</v>
      </c>
      <c r="Q678" s="97">
        <v>3.94</v>
      </c>
      <c r="R678" s="97">
        <v>3.48</v>
      </c>
      <c r="S678" s="97">
        <v>12.2</v>
      </c>
      <c r="T678" s="97">
        <v>5.81</v>
      </c>
      <c r="U678" s="97">
        <v>1.28</v>
      </c>
      <c r="V678" s="97">
        <v>1.47</v>
      </c>
      <c r="W678" s="97">
        <v>3.78</v>
      </c>
      <c r="X678" s="97">
        <v>1.37</v>
      </c>
      <c r="Y678" s="97">
        <v>-4.95</v>
      </c>
      <c r="Z678" s="97">
        <v>-2.4500000000000002</v>
      </c>
      <c r="AA678" s="97">
        <v>-2.9</v>
      </c>
      <c r="AB678" s="97">
        <v>-4.87</v>
      </c>
      <c r="AC678" s="97">
        <v>0.79</v>
      </c>
      <c r="AD678" s="97">
        <v>2.93</v>
      </c>
      <c r="AE678" s="97">
        <v>-4.9800000000000004</v>
      </c>
      <c r="AF678" s="97">
        <v>-11.06</v>
      </c>
      <c r="AG678" s="97">
        <v>-6.92</v>
      </c>
      <c r="AH678" s="97">
        <v>-5.68</v>
      </c>
      <c r="AI678" s="130">
        <v>0.9</v>
      </c>
      <c r="AJ678" s="97">
        <v>-10.08</v>
      </c>
      <c r="AK678" s="97">
        <v>-1.7</v>
      </c>
      <c r="AL678" s="97">
        <v>0.04</v>
      </c>
      <c r="AM678" s="97">
        <v>-5.74</v>
      </c>
      <c r="AN678" s="97">
        <v>13.52</v>
      </c>
      <c r="AO678" s="97">
        <v>-7.8</v>
      </c>
      <c r="AP678" s="97">
        <v>-2.2000000000000002</v>
      </c>
      <c r="AQ678" s="98">
        <v>-0.14000000000000001</v>
      </c>
    </row>
    <row r="679" spans="1:43" ht="17.649999999999999" thickBot="1" x14ac:dyDescent="0.5">
      <c r="A679" s="42" t="s">
        <v>19</v>
      </c>
      <c r="C679" s="60" t="s">
        <v>84</v>
      </c>
      <c r="D679" s="44">
        <v>23.92</v>
      </c>
      <c r="E679" s="44">
        <v>24.03</v>
      </c>
      <c r="F679" s="44">
        <v>24.45</v>
      </c>
      <c r="G679" s="44">
        <v>24.74</v>
      </c>
      <c r="H679" s="44">
        <v>25.21</v>
      </c>
      <c r="I679" s="44">
        <v>25.95</v>
      </c>
      <c r="J679" s="44">
        <v>26.81</v>
      </c>
      <c r="K679" s="44">
        <v>27.52</v>
      </c>
      <c r="L679" s="44">
        <v>27.36</v>
      </c>
      <c r="M679" s="44">
        <v>27.8</v>
      </c>
      <c r="N679" s="44">
        <v>28.84</v>
      </c>
      <c r="O679" s="44">
        <v>29.72</v>
      </c>
      <c r="P679" s="44">
        <v>31.37</v>
      </c>
      <c r="Q679" s="44">
        <v>31.11</v>
      </c>
      <c r="R679" s="44">
        <v>31.97</v>
      </c>
      <c r="S679" s="44">
        <v>32.869999999999997</v>
      </c>
      <c r="T679" s="44">
        <v>33.56</v>
      </c>
      <c r="U679" s="44">
        <v>34.6</v>
      </c>
      <c r="V679" s="44">
        <v>36.4</v>
      </c>
      <c r="W679" s="44">
        <v>37.76</v>
      </c>
      <c r="X679" s="44">
        <v>39.299999999999997</v>
      </c>
      <c r="Y679" s="44">
        <v>39.130000000000003</v>
      </c>
      <c r="Z679" s="44">
        <v>40.94</v>
      </c>
      <c r="AA679" s="44">
        <v>42.31</v>
      </c>
      <c r="AB679" s="44">
        <v>44.49</v>
      </c>
      <c r="AC679" s="44">
        <v>45.15</v>
      </c>
      <c r="AD679" s="44">
        <v>47.89</v>
      </c>
      <c r="AE679" s="44">
        <v>50.97</v>
      </c>
      <c r="AF679" s="44">
        <v>52.57</v>
      </c>
      <c r="AG679" s="44">
        <v>49.34</v>
      </c>
      <c r="AH679" s="44">
        <v>46.82</v>
      </c>
      <c r="AI679" s="126">
        <v>43.43</v>
      </c>
      <c r="AJ679" s="44">
        <v>45.13</v>
      </c>
      <c r="AK679" s="44">
        <v>46.05</v>
      </c>
      <c r="AL679" s="44">
        <v>46.24</v>
      </c>
      <c r="AM679" s="44">
        <v>43.83</v>
      </c>
      <c r="AN679" s="44">
        <v>47.02</v>
      </c>
      <c r="AO679" s="44">
        <v>46.16</v>
      </c>
      <c r="AP679" s="44">
        <v>46.69</v>
      </c>
      <c r="AQ679" s="83">
        <v>49.44</v>
      </c>
    </row>
    <row r="680" spans="1:43" ht="17.649999999999999" thickBot="1" x14ac:dyDescent="0.5">
      <c r="A680" s="42" t="s">
        <v>19</v>
      </c>
      <c r="C680" s="60" t="s">
        <v>164</v>
      </c>
      <c r="D680" s="43">
        <v>1027</v>
      </c>
      <c r="E680" s="43">
        <v>1032</v>
      </c>
      <c r="F680" s="43">
        <v>1085</v>
      </c>
      <c r="G680" s="43">
        <v>1119</v>
      </c>
      <c r="H680" s="43">
        <v>1201</v>
      </c>
      <c r="I680" s="43">
        <v>1266</v>
      </c>
      <c r="J680" s="43">
        <v>1344</v>
      </c>
      <c r="K680" s="43">
        <v>1368</v>
      </c>
      <c r="L680" s="43">
        <v>1348</v>
      </c>
      <c r="M680" s="43">
        <v>1408</v>
      </c>
      <c r="N680" s="43">
        <v>1511</v>
      </c>
      <c r="O680" s="43">
        <v>1507</v>
      </c>
      <c r="P680" s="43">
        <v>1699</v>
      </c>
      <c r="Q680" s="43">
        <v>1671</v>
      </c>
      <c r="R680" s="43">
        <v>1725</v>
      </c>
      <c r="S680" s="43">
        <v>1842</v>
      </c>
      <c r="T680" s="43">
        <v>1911</v>
      </c>
      <c r="U680" s="43">
        <v>2050</v>
      </c>
      <c r="V680" s="43">
        <v>2257</v>
      </c>
      <c r="W680" s="43">
        <v>2419</v>
      </c>
      <c r="X680" s="43">
        <v>2598</v>
      </c>
      <c r="Y680" s="43">
        <v>2214</v>
      </c>
      <c r="Z680" s="43">
        <v>2393</v>
      </c>
      <c r="AA680" s="43">
        <v>2591</v>
      </c>
      <c r="AB680" s="43">
        <v>2752</v>
      </c>
      <c r="AC680" s="43">
        <v>2807</v>
      </c>
      <c r="AD680" s="43">
        <v>3122</v>
      </c>
      <c r="AE680" s="43">
        <v>3406</v>
      </c>
      <c r="AF680" s="43">
        <v>3374</v>
      </c>
      <c r="AG680" s="43">
        <v>2969</v>
      </c>
      <c r="AH680" s="43">
        <v>2285</v>
      </c>
      <c r="AI680" s="125">
        <v>1880</v>
      </c>
      <c r="AJ680" s="43">
        <v>2026</v>
      </c>
      <c r="AK680" s="43">
        <v>2122</v>
      </c>
      <c r="AL680" s="43">
        <v>2152</v>
      </c>
      <c r="AM680" s="43">
        <v>1917</v>
      </c>
      <c r="AN680" s="43">
        <v>2234</v>
      </c>
      <c r="AO680" s="43">
        <v>2176</v>
      </c>
      <c r="AP680" s="43">
        <v>2204</v>
      </c>
      <c r="AQ680" s="45">
        <v>2478</v>
      </c>
    </row>
    <row r="681" spans="1:43" ht="17.649999999999999" thickBot="1" x14ac:dyDescent="0.5">
      <c r="A681" s="42" t="s">
        <v>19</v>
      </c>
      <c r="C681" s="60" t="s">
        <v>165</v>
      </c>
      <c r="D681" s="97">
        <v>9.5500000000000007</v>
      </c>
      <c r="E681" s="97">
        <v>9.52</v>
      </c>
      <c r="F681" s="97">
        <v>9.99</v>
      </c>
      <c r="G681" s="97">
        <v>10.29</v>
      </c>
      <c r="H681" s="97">
        <v>11.01</v>
      </c>
      <c r="I681" s="97">
        <v>11.56</v>
      </c>
      <c r="J681" s="97">
        <v>12.26</v>
      </c>
      <c r="K681" s="97">
        <v>12.45</v>
      </c>
      <c r="L681" s="97">
        <v>12.26</v>
      </c>
      <c r="M681" s="97">
        <v>12.74</v>
      </c>
      <c r="N681" s="97">
        <v>13.65</v>
      </c>
      <c r="O681" s="97">
        <v>13.6</v>
      </c>
      <c r="P681" s="97">
        <v>15.31</v>
      </c>
      <c r="Q681" s="97">
        <v>14.98</v>
      </c>
      <c r="R681" s="97">
        <v>15.45</v>
      </c>
      <c r="S681" s="97">
        <v>16.48</v>
      </c>
      <c r="T681" s="97">
        <v>17.14</v>
      </c>
      <c r="U681" s="97">
        <v>18.29</v>
      </c>
      <c r="V681" s="97">
        <v>20.11</v>
      </c>
      <c r="W681" s="97">
        <v>21.53</v>
      </c>
      <c r="X681" s="97">
        <v>23.1</v>
      </c>
      <c r="Y681" s="97">
        <v>19.87</v>
      </c>
      <c r="Z681" s="97">
        <v>21.46</v>
      </c>
      <c r="AA681" s="97">
        <v>23.21</v>
      </c>
      <c r="AB681" s="97">
        <v>24.94</v>
      </c>
      <c r="AC681" s="97">
        <v>25.58</v>
      </c>
      <c r="AD681" s="97">
        <v>28.41</v>
      </c>
      <c r="AE681" s="97">
        <v>31.02</v>
      </c>
      <c r="AF681" s="97">
        <v>30.76</v>
      </c>
      <c r="AG681" s="97">
        <v>27.31</v>
      </c>
      <c r="AH681" s="97">
        <v>21.76</v>
      </c>
      <c r="AI681" s="130">
        <v>18.11</v>
      </c>
      <c r="AJ681" s="97">
        <v>19.63</v>
      </c>
      <c r="AK681" s="97">
        <v>20.55</v>
      </c>
      <c r="AL681" s="97">
        <v>20.85</v>
      </c>
      <c r="AM681" s="97">
        <v>18.559999999999999</v>
      </c>
      <c r="AN681" s="97">
        <v>21.67</v>
      </c>
      <c r="AO681" s="97">
        <v>20.98</v>
      </c>
      <c r="AP681" s="97">
        <v>21.38</v>
      </c>
      <c r="AQ681" s="98">
        <v>24.06</v>
      </c>
    </row>
    <row r="682" spans="1:43" ht="18" thickBot="1" x14ac:dyDescent="0.5">
      <c r="A682" s="42" t="s">
        <v>19</v>
      </c>
      <c r="C682" s="66" t="s">
        <v>93</v>
      </c>
      <c r="D682" s="88">
        <f>SUM(D644,D645,D649)-SUM(D653,D658,D657,D656,D663,D659)</f>
        <v>-1058.3300000000002</v>
      </c>
      <c r="E682" s="88">
        <f t="shared" ref="E682:AQ682" si="8">SUM(E644,E645,E649)-SUM(E653,E658,E657,E656,E663,E659)</f>
        <v>-2259.1600000000003</v>
      </c>
      <c r="F682" s="88">
        <f t="shared" si="8"/>
        <v>-2312.59</v>
      </c>
      <c r="G682" s="88">
        <f t="shared" si="8"/>
        <v>-2388.2300000000005</v>
      </c>
      <c r="H682" s="88">
        <f t="shared" si="8"/>
        <v>-1657.5800000000002</v>
      </c>
      <c r="I682" s="88">
        <f t="shared" si="8"/>
        <v>-2284.34</v>
      </c>
      <c r="J682" s="88">
        <f t="shared" si="8"/>
        <v>-2441.7099999999996</v>
      </c>
      <c r="K682" s="88">
        <f t="shared" si="8"/>
        <v>-2325.1200000000003</v>
      </c>
      <c r="L682" s="88">
        <f t="shared" si="8"/>
        <v>-1615.88</v>
      </c>
      <c r="M682" s="88">
        <f t="shared" si="8"/>
        <v>-2230.83</v>
      </c>
      <c r="N682" s="88">
        <f t="shared" si="8"/>
        <v>-2390.69</v>
      </c>
      <c r="O682" s="88">
        <f t="shared" si="8"/>
        <v>-2304.9100000000003</v>
      </c>
      <c r="P682" s="88">
        <f t="shared" si="8"/>
        <v>-1536.3</v>
      </c>
      <c r="Q682" s="88">
        <f t="shared" si="8"/>
        <v>-2354.4899999999998</v>
      </c>
      <c r="R682" s="88">
        <f t="shared" si="8"/>
        <v>-2365.84</v>
      </c>
      <c r="S682" s="88">
        <f t="shared" si="8"/>
        <v>-2763.9999999999995</v>
      </c>
      <c r="T682" s="88">
        <f t="shared" si="8"/>
        <v>-2344.38</v>
      </c>
      <c r="U682" s="88">
        <f t="shared" si="8"/>
        <v>-2951.4300000000003</v>
      </c>
      <c r="V682" s="88">
        <f t="shared" si="8"/>
        <v>-2861.2300000000005</v>
      </c>
      <c r="W682" s="88">
        <f t="shared" si="8"/>
        <v>-2563.8500000000004</v>
      </c>
      <c r="X682" s="88">
        <f t="shared" si="8"/>
        <v>-1694.6599999999999</v>
      </c>
      <c r="Y682" s="88">
        <f t="shared" si="8"/>
        <v>-2626.5400000000004</v>
      </c>
      <c r="Z682" s="88">
        <f t="shared" si="8"/>
        <v>-2316.17</v>
      </c>
      <c r="AA682" s="88">
        <f t="shared" si="8"/>
        <v>-2218.1299999999997</v>
      </c>
      <c r="AB682" s="88">
        <f t="shared" si="8"/>
        <v>-1651</v>
      </c>
      <c r="AC682" s="88">
        <f t="shared" si="8"/>
        <v>-3248.6399999999994</v>
      </c>
      <c r="AD682" s="88">
        <f t="shared" si="8"/>
        <v>-3719.7200000000003</v>
      </c>
      <c r="AE682" s="88">
        <f t="shared" si="8"/>
        <v>-4312.130000000001</v>
      </c>
      <c r="AF682" s="88">
        <f t="shared" si="8"/>
        <v>-3778</v>
      </c>
      <c r="AG682" s="88">
        <f t="shared" si="8"/>
        <v>-4522</v>
      </c>
      <c r="AH682" s="88">
        <f t="shared" si="8"/>
        <v>-4659</v>
      </c>
      <c r="AI682" s="132">
        <v>-4571</v>
      </c>
      <c r="AJ682" s="88">
        <f t="shared" si="8"/>
        <v>-4084.8</v>
      </c>
      <c r="AK682" s="88">
        <f t="shared" si="8"/>
        <v>-4464.8999999999996</v>
      </c>
      <c r="AL682" s="88">
        <f t="shared" si="8"/>
        <v>-4399.8999999999996</v>
      </c>
      <c r="AM682" s="88">
        <f t="shared" si="8"/>
        <v>-4305.5</v>
      </c>
      <c r="AN682" s="88">
        <f t="shared" si="8"/>
        <v>-3337</v>
      </c>
      <c r="AO682" s="88">
        <f t="shared" si="8"/>
        <v>-3978.1000000000004</v>
      </c>
      <c r="AP682" s="88">
        <f t="shared" si="8"/>
        <v>-3940.6000000000004</v>
      </c>
      <c r="AQ682" s="88">
        <f t="shared" si="8"/>
        <v>-3480.2999999999993</v>
      </c>
    </row>
    <row r="683" spans="1:43" ht="17.25" x14ac:dyDescent="0.45">
      <c r="A683" s="42" t="s">
        <v>19</v>
      </c>
      <c r="C683" s="60" t="s">
        <v>173</v>
      </c>
      <c r="D683" s="108">
        <v>138.04</v>
      </c>
      <c r="E683" s="108">
        <v>66.19</v>
      </c>
      <c r="F683" s="108">
        <v>148.88999999999999</v>
      </c>
      <c r="G683" s="108">
        <v>122.68</v>
      </c>
      <c r="H683" s="108">
        <v>129.71</v>
      </c>
      <c r="I683" s="108">
        <v>83.39</v>
      </c>
      <c r="J683" s="108">
        <v>161.4</v>
      </c>
      <c r="K683" s="108">
        <v>174.77</v>
      </c>
      <c r="L683" s="108">
        <v>98.54</v>
      </c>
      <c r="M683" s="108">
        <v>92.6</v>
      </c>
      <c r="N683" s="108">
        <v>193.14</v>
      </c>
      <c r="O683" s="108">
        <v>27.07</v>
      </c>
      <c r="P683" s="108">
        <v>173.81</v>
      </c>
      <c r="Q683" s="108">
        <v>102.29</v>
      </c>
      <c r="R683" s="108">
        <v>211.97</v>
      </c>
      <c r="S683" s="108">
        <v>206.36</v>
      </c>
      <c r="T683" s="108">
        <v>129.9</v>
      </c>
      <c r="U683" s="108">
        <v>153.61000000000001</v>
      </c>
      <c r="V683" s="108">
        <v>241.41</v>
      </c>
      <c r="W683" s="108">
        <v>257.55</v>
      </c>
      <c r="X683" s="108">
        <v>300.26</v>
      </c>
      <c r="Y683" s="108">
        <v>84.42</v>
      </c>
      <c r="Z683" s="108">
        <v>238.74</v>
      </c>
      <c r="AA683" s="108">
        <v>332.62</v>
      </c>
      <c r="AB683" s="108">
        <v>379.23</v>
      </c>
      <c r="AC683" s="108">
        <v>323</v>
      </c>
      <c r="AD683" s="108">
        <v>415</v>
      </c>
      <c r="AE683" s="108">
        <v>623</v>
      </c>
      <c r="AF683" s="108">
        <v>353</v>
      </c>
      <c r="AG683" s="108">
        <v>149.5</v>
      </c>
      <c r="AH683" s="108">
        <v>161.1</v>
      </c>
      <c r="AI683" s="133">
        <v>20.8</v>
      </c>
      <c r="AJ683" s="108">
        <v>87.3</v>
      </c>
      <c r="AK683" s="108">
        <v>88.7</v>
      </c>
      <c r="AL683" s="108">
        <v>212.4</v>
      </c>
      <c r="AM683" s="108">
        <v>34.1</v>
      </c>
      <c r="AN683" s="108">
        <v>71.7</v>
      </c>
      <c r="AO683" s="108">
        <v>92.6</v>
      </c>
      <c r="AP683" s="108">
        <v>187</v>
      </c>
      <c r="AQ683" s="117">
        <v>-108.2</v>
      </c>
    </row>
    <row r="684" spans="1:43" ht="15" x14ac:dyDescent="0.45">
      <c r="A684" s="42" t="s">
        <v>19</v>
      </c>
      <c r="C684" s="30" t="s">
        <v>170</v>
      </c>
      <c r="D684" s="47" cm="1">
        <f t="array" ref="D684">_xlfn.XLOOKUP("WORKING CAPITAL"&amp;D$689,$C:$C&amp;$A:$A,D:D)/_xlfn.XLOOKUP("Total Assets"&amp;D$689,$C:$C&amp;$A:$A,D:D)</f>
        <v>-0.13805504826506654</v>
      </c>
      <c r="E684" s="48">
        <v>-0.28893208850236607</v>
      </c>
      <c r="F684" s="48">
        <v>-0.27682427579602586</v>
      </c>
      <c r="G684" s="48">
        <v>-0.29408077822928219</v>
      </c>
      <c r="H684" s="48">
        <v>-0.20123588685200924</v>
      </c>
      <c r="I684" s="48">
        <v>-0.2759197970769417</v>
      </c>
      <c r="J684" s="48">
        <v>-0.2763053072309607</v>
      </c>
      <c r="K684" s="48">
        <v>-0.25147306943543157</v>
      </c>
      <c r="L684" s="48">
        <v>-0.1829574275362319</v>
      </c>
      <c r="M684" s="48">
        <v>-0.25138945233265719</v>
      </c>
      <c r="N684" s="48">
        <v>-0.25667704530813829</v>
      </c>
      <c r="O684" s="48">
        <v>-0.24659355943083344</v>
      </c>
      <c r="P684" s="48">
        <v>-0.16048260733312442</v>
      </c>
      <c r="Q684" s="48">
        <v>-0.24662092804022204</v>
      </c>
      <c r="R684" s="48">
        <v>-0.2375579877497741</v>
      </c>
      <c r="S684" s="48">
        <v>-0.24288224956063265</v>
      </c>
      <c r="T684" s="48">
        <v>-0.22052299877716114</v>
      </c>
      <c r="U684" s="48">
        <v>-0.26446505376344087</v>
      </c>
      <c r="V684" s="48">
        <v>-0.25004194704185967</v>
      </c>
      <c r="W684" s="48">
        <v>-0.2172017960013555</v>
      </c>
      <c r="X684" s="48">
        <v>-0.14711867349596316</v>
      </c>
      <c r="Y684" s="48">
        <v>-0.22497130620985015</v>
      </c>
      <c r="Z684" s="48">
        <v>-0.18849039713541668</v>
      </c>
      <c r="AA684" s="48">
        <v>-0.17549885275733837</v>
      </c>
      <c r="AB684" s="48">
        <v>-0.1290246952172554</v>
      </c>
      <c r="AC684" s="48">
        <v>-0.22509977827050995</v>
      </c>
      <c r="AD684" s="48">
        <v>-0.24111752122901409</v>
      </c>
      <c r="AE684" s="48">
        <v>-0.25842802349274846</v>
      </c>
      <c r="AF684" s="48">
        <v>-0.22965169290620632</v>
      </c>
      <c r="AG684" s="48">
        <v>-0.27361287590004235</v>
      </c>
      <c r="AH684" s="48">
        <v>-0.28649612593776902</v>
      </c>
      <c r="AI684" s="48">
        <v>-0.27726555865582919</v>
      </c>
      <c r="AJ684" s="48">
        <v>-0.27313941825476429</v>
      </c>
      <c r="AK684" s="48">
        <v>-0.29023010920436815</v>
      </c>
      <c r="AL684" s="48">
        <v>-0.27969614137689908</v>
      </c>
      <c r="AM684" s="48">
        <v>-0.2933301539719308</v>
      </c>
      <c r="AN684" s="48">
        <v>-0.19859548890079154</v>
      </c>
      <c r="AO684" s="48">
        <v>-0.27065587154714932</v>
      </c>
      <c r="AP684" s="48">
        <v>-0.25998548525433796</v>
      </c>
      <c r="AQ684" s="48">
        <v>-0.21008692502716403</v>
      </c>
    </row>
    <row r="685" spans="1:43" ht="15" x14ac:dyDescent="0.45">
      <c r="A685" s="42" t="s">
        <v>19</v>
      </c>
      <c r="C685" s="30" t="s">
        <v>171</v>
      </c>
      <c r="D685" s="47" cm="1">
        <f t="array" ref="D685">_xlfn.XLOOKUP("Retained Earnings"&amp;D$689,$C:$C&amp;$A:$A,D:D)/_xlfn.XLOOKUP("Total Assets"&amp;D$689,$C:$C&amp;$A:$A,D:D)</f>
        <v>8.6395773545525689E-2</v>
      </c>
      <c r="E685" s="48">
        <v>8.5980304386750223E-2</v>
      </c>
      <c r="F685" s="48">
        <v>8.8338520469236292E-2</v>
      </c>
      <c r="G685" s="48">
        <v>9.6768870828715672E-2</v>
      </c>
      <c r="H685" s="48">
        <v>0.10175427947068107</v>
      </c>
      <c r="I685" s="48">
        <v>0.1050996497161493</v>
      </c>
      <c r="J685" s="48">
        <v>0.10673305420391536</v>
      </c>
      <c r="K685" s="48">
        <v>0.10945273631840796</v>
      </c>
      <c r="L685" s="48">
        <v>0.11854619565217392</v>
      </c>
      <c r="M685" s="48">
        <v>0.12023890015776426</v>
      </c>
      <c r="N685" s="48">
        <v>0.12357741035001074</v>
      </c>
      <c r="O685" s="48">
        <v>0.12078741842302343</v>
      </c>
      <c r="P685" s="48">
        <v>0.13694766530868066</v>
      </c>
      <c r="Q685" s="48">
        <v>0.14507175028804861</v>
      </c>
      <c r="R685" s="48">
        <v>0.1503162968169495</v>
      </c>
      <c r="S685" s="48">
        <v>0.14059753954305801</v>
      </c>
      <c r="T685" s="48">
        <v>0.15464208446994637</v>
      </c>
      <c r="U685" s="48">
        <v>0.15295698924731183</v>
      </c>
      <c r="V685" s="48">
        <v>0.16132133181857905</v>
      </c>
      <c r="W685" s="48">
        <v>0.16816333446289394</v>
      </c>
      <c r="X685" s="48">
        <v>0.18760309054605434</v>
      </c>
      <c r="Y685" s="48">
        <v>0.18620985010706639</v>
      </c>
      <c r="Z685" s="48">
        <v>0.186767578125</v>
      </c>
      <c r="AA685" s="48">
        <v>0.19202468549727036</v>
      </c>
      <c r="AB685" s="48">
        <v>0.20748671459831197</v>
      </c>
      <c r="AC685" s="48">
        <v>0.19657705099778269</v>
      </c>
      <c r="AD685" s="48">
        <v>0.20023335710118623</v>
      </c>
      <c r="AE685" s="48">
        <v>0.20837828119381518</v>
      </c>
      <c r="AF685" s="48">
        <v>0.22369460823050272</v>
      </c>
      <c r="AG685" s="48">
        <v>0.2251467295939977</v>
      </c>
      <c r="AH685" s="48">
        <v>0.23213626860164802</v>
      </c>
      <c r="AI685" s="48">
        <v>0.22576731772412956</v>
      </c>
      <c r="AJ685" s="48">
        <v>0.24834503510531594</v>
      </c>
      <c r="AK685" s="48">
        <v>0.24128965158606344</v>
      </c>
      <c r="AL685" s="48">
        <v>0.24130697349183142</v>
      </c>
      <c r="AM685" s="48">
        <v>0.25473497751737295</v>
      </c>
      <c r="AN685" s="48">
        <v>0.22085341903231565</v>
      </c>
      <c r="AO685" s="48">
        <v>0.25187100285753161</v>
      </c>
      <c r="AP685" s="48">
        <v>0.24820215082140265</v>
      </c>
      <c r="AQ685" s="48">
        <v>0.21737293251237474</v>
      </c>
    </row>
    <row r="686" spans="1:43" ht="15" x14ac:dyDescent="0.45">
      <c r="A686" s="42" t="s">
        <v>19</v>
      </c>
      <c r="C686" s="30" t="s">
        <v>172</v>
      </c>
      <c r="D686" s="47" cm="1">
        <f t="array" ref="D686">_xlfn.XLOOKUP("ebit"&amp;D$689,$C:$C&amp;$A:$A,D:D)/_xlfn.XLOOKUP("Total Assets"&amp;D$689,$C:$C&amp;$A:$A,D:D)</f>
        <v>1.8006783198539003E-2</v>
      </c>
      <c r="E686" s="48">
        <v>8.4652768896278287E-3</v>
      </c>
      <c r="F686" s="48">
        <v>1.7822599952118743E-2</v>
      </c>
      <c r="G686" s="48">
        <v>1.5106513976111317E-2</v>
      </c>
      <c r="H686" s="48">
        <v>1.5747238072113635E-2</v>
      </c>
      <c r="I686" s="48">
        <v>1.0072472520835849E-2</v>
      </c>
      <c r="J686" s="48">
        <v>1.826411678171325E-2</v>
      </c>
      <c r="K686" s="48">
        <v>1.890222799048237E-2</v>
      </c>
      <c r="L686" s="48">
        <v>1.1157155797101449E-2</v>
      </c>
      <c r="M686" s="48">
        <v>1.0434978589136803E-2</v>
      </c>
      <c r="N686" s="48">
        <v>2.0736525660296327E-2</v>
      </c>
      <c r="O686" s="48">
        <v>2.8961164009842729E-3</v>
      </c>
      <c r="P686" s="48">
        <v>1.8156272850726001E-2</v>
      </c>
      <c r="Q686" s="48">
        <v>1.0714360532104327E-2</v>
      </c>
      <c r="R686" s="48">
        <v>2.1284265488502863E-2</v>
      </c>
      <c r="S686" s="48">
        <v>1.8133567662565905E-2</v>
      </c>
      <c r="T686" s="48">
        <v>1.2218982221804158E-2</v>
      </c>
      <c r="U686" s="48">
        <v>1.3764336917562726E-2</v>
      </c>
      <c r="V686" s="48">
        <v>2.1096740365288823E-2</v>
      </c>
      <c r="W686" s="48">
        <v>2.1818874957641479E-2</v>
      </c>
      <c r="X686" s="48">
        <v>2.6066498828023265E-2</v>
      </c>
      <c r="Y686" s="48">
        <v>7.2308351177730193E-3</v>
      </c>
      <c r="Z686" s="48">
        <v>1.94287109375E-2</v>
      </c>
      <c r="AA686" s="48">
        <v>2.6316955455336657E-2</v>
      </c>
      <c r="AB686" s="48">
        <v>2.96366051891216E-2</v>
      </c>
      <c r="AC686" s="48">
        <v>2.2380820399113082E-2</v>
      </c>
      <c r="AD686" s="48">
        <v>2.6900888053412848E-2</v>
      </c>
      <c r="AE686" s="48">
        <v>3.7336689440249309E-2</v>
      </c>
      <c r="AF686" s="48">
        <v>2.1457662148197679E-2</v>
      </c>
      <c r="AG686" s="48">
        <v>9.045803836146912E-3</v>
      </c>
      <c r="AH686" s="48">
        <v>9.9065305620464877E-3</v>
      </c>
      <c r="AI686" s="48">
        <v>1.2616765740628413E-3</v>
      </c>
      <c r="AJ686" s="48">
        <v>5.8375125376128384E-3</v>
      </c>
      <c r="AK686" s="48">
        <v>5.7657306292251695E-3</v>
      </c>
      <c r="AL686" s="48">
        <v>1.3502002415612484E-2</v>
      </c>
      <c r="AM686" s="48">
        <v>2.3232047962937733E-3</v>
      </c>
      <c r="AN686" s="48">
        <v>4.2670951615782901E-3</v>
      </c>
      <c r="AO686" s="48">
        <v>6.3001768948156211E-3</v>
      </c>
      <c r="AP686" s="48">
        <v>1.2337533812759781E-2</v>
      </c>
      <c r="AQ686" s="48">
        <v>-6.5314499577447784E-3</v>
      </c>
    </row>
    <row r="687" spans="1:43" ht="15" x14ac:dyDescent="0.45">
      <c r="A687" s="42" t="s">
        <v>19</v>
      </c>
      <c r="C687" s="30" t="s">
        <v>174</v>
      </c>
      <c r="D687" s="47" cm="1">
        <f t="array" ref="D687">_xlfn.XLOOKUP("Shareholders' Equity"&amp;D$689,$C:$C&amp;$A:$A,D:D)/_xlfn.XLOOKUP("Total Liabilities"&amp;D$689,$C:$C&amp;$A:$A,D:D)</f>
        <v>0.50609037328094297</v>
      </c>
      <c r="E687" s="48">
        <v>0.50009591406100129</v>
      </c>
      <c r="F687" s="48">
        <v>0.46698278890059713</v>
      </c>
      <c r="G687" s="48">
        <v>0.49613117170228443</v>
      </c>
      <c r="H687" s="48">
        <v>0.50200583515681985</v>
      </c>
      <c r="I687" s="48">
        <v>0.52383581814835267</v>
      </c>
      <c r="J687" s="48">
        <v>0.4995757678601731</v>
      </c>
      <c r="K687" s="48">
        <v>0.4871341267288517</v>
      </c>
      <c r="L687" s="48">
        <v>0.5181364964758467</v>
      </c>
      <c r="M687" s="48">
        <v>0.53096429187510785</v>
      </c>
      <c r="N687" s="48">
        <v>0.52289077828646169</v>
      </c>
      <c r="O687" s="48">
        <v>0.54521408497272272</v>
      </c>
      <c r="P687" s="48">
        <v>0.57192118226600985</v>
      </c>
      <c r="Q687" s="48">
        <v>0.5716167270332565</v>
      </c>
      <c r="R687" s="48">
        <v>0.55901690670006265</v>
      </c>
      <c r="S687" s="48">
        <v>0.4771547248182762</v>
      </c>
      <c r="T687" s="48">
        <v>0.54393609295570078</v>
      </c>
      <c r="U687" s="48">
        <v>0.5331043956043956</v>
      </c>
      <c r="V687" s="48">
        <v>0.55581237253569005</v>
      </c>
      <c r="W687" s="48">
        <v>0.56178883302460969</v>
      </c>
      <c r="X687" s="48">
        <v>0.62376656329292357</v>
      </c>
      <c r="Y687" s="48">
        <v>0.59791980292869851</v>
      </c>
      <c r="Z687" s="48">
        <v>0.59336099585062241</v>
      </c>
      <c r="AA687" s="48">
        <v>0.59906376518218618</v>
      </c>
      <c r="AB687" s="48">
        <v>0.62509525019050038</v>
      </c>
      <c r="AC687" s="48">
        <v>0.52461440946545534</v>
      </c>
      <c r="AD687" s="48">
        <v>0.51960204885736805</v>
      </c>
      <c r="AE687" s="48">
        <v>0.50690869683012729</v>
      </c>
      <c r="AF687" s="48">
        <v>0.54208848893888262</v>
      </c>
      <c r="AG687" s="48">
        <v>0.48250807319698602</v>
      </c>
      <c r="AH687" s="48">
        <v>0.43543119428016597</v>
      </c>
      <c r="AI687" s="48">
        <v>0.37900460058552909</v>
      </c>
      <c r="AJ687" s="48">
        <v>0.45561611835701771</v>
      </c>
      <c r="AK687" s="48">
        <v>0.45063649222065066</v>
      </c>
      <c r="AL687" s="48">
        <v>0.43740862573099415</v>
      </c>
      <c r="AM687" s="48">
        <v>0.44810576164167326</v>
      </c>
      <c r="AN687" s="48">
        <v>0.40728643216080401</v>
      </c>
      <c r="AO687" s="48">
        <v>0.48584714921148403</v>
      </c>
      <c r="AP687" s="48">
        <v>0.46808716707021791</v>
      </c>
      <c r="AQ687" s="48">
        <v>0.44614175977653631</v>
      </c>
    </row>
    <row r="688" spans="1:43" ht="15" x14ac:dyDescent="0.45">
      <c r="A688" s="42" t="s">
        <v>19</v>
      </c>
      <c r="C688" s="30" t="s">
        <v>175</v>
      </c>
      <c r="D688" s="49">
        <f>(D684*$B$63)+(D685*$B$64)+(D686*$B$65)+(D687*$B$66)</f>
        <v>2.8409580178749505E-2</v>
      </c>
      <c r="E688" s="50">
        <v>-1.0331113378123651</v>
      </c>
      <c r="F688" s="50">
        <v>-0.91788387246835434</v>
      </c>
      <c r="G688" s="50">
        <v>-0.99124988207561138</v>
      </c>
      <c r="H688" s="50">
        <v>-0.35546089991549579</v>
      </c>
      <c r="I688" s="50">
        <v>-0.84969438635430361</v>
      </c>
      <c r="J688" s="50">
        <v>-0.81732363770404326</v>
      </c>
      <c r="K688" s="50">
        <v>-0.65433360993708511</v>
      </c>
      <c r="L688" s="50">
        <v>-0.19472071855543349</v>
      </c>
      <c r="M688" s="50">
        <v>-0.62950043020005686</v>
      </c>
      <c r="N688" s="50">
        <v>-0.59255428984237601</v>
      </c>
      <c r="O688" s="50">
        <v>-0.63195007437123785</v>
      </c>
      <c r="P688" s="50">
        <v>0.11621087973719191</v>
      </c>
      <c r="Q688" s="50">
        <v>-0.47270131584415742</v>
      </c>
      <c r="R688" s="50">
        <v>-0.33835125589745751</v>
      </c>
      <c r="S688" s="50">
        <v>-0.512089542455748</v>
      </c>
      <c r="T688" s="50">
        <v>-0.28925321847214214</v>
      </c>
      <c r="U688" s="50">
        <v>-0.58399500827129858</v>
      </c>
      <c r="V688" s="50">
        <v>-0.3889945444488162</v>
      </c>
      <c r="W688" s="50">
        <v>-0.1401301970286668</v>
      </c>
      <c r="X688" s="50">
        <v>0.47660934062850491</v>
      </c>
      <c r="Y688" s="50">
        <v>-0.19236065232101229</v>
      </c>
      <c r="Z688" s="50">
        <v>0.12595528262232014</v>
      </c>
      <c r="AA688" s="50">
        <v>0.28059489473411942</v>
      </c>
      <c r="AB688" s="50">
        <v>0.68551268853622416</v>
      </c>
      <c r="AC688" s="50">
        <v>-0.13456911618100564</v>
      </c>
      <c r="AD688" s="50">
        <v>-0.20261407609329429</v>
      </c>
      <c r="AE688" s="50">
        <v>-0.23281795271048311</v>
      </c>
      <c r="AF688" s="50">
        <v>-6.3882279611559345E-2</v>
      </c>
      <c r="AG688" s="50">
        <v>-0.49350084879210276</v>
      </c>
      <c r="AH688" s="50">
        <v>-0.5988757111392653</v>
      </c>
      <c r="AI688" s="50">
        <v>-0.67642731180906912</v>
      </c>
      <c r="AJ688" s="50">
        <v>-0.4645647607802969</v>
      </c>
      <c r="AK688" s="50">
        <v>-0.60539122555001201</v>
      </c>
      <c r="AL688" s="50">
        <v>-0.49813344059862763</v>
      </c>
      <c r="AM688" s="50">
        <v>-0.60768679739437892</v>
      </c>
      <c r="AN688" s="50">
        <v>-0.12647862788919306</v>
      </c>
      <c r="AO688" s="50">
        <v>-0.40192635262852716</v>
      </c>
      <c r="AP688" s="50">
        <v>-0.32196601894520976</v>
      </c>
      <c r="AQ688" s="50">
        <v>-0.24497696413853604</v>
      </c>
    </row>
    <row r="689" spans="1:43" x14ac:dyDescent="0.45">
      <c r="A689" s="42" t="s">
        <v>19</v>
      </c>
      <c r="B689" s="42" t="s">
        <v>19</v>
      </c>
      <c r="C689" s="42" t="s">
        <v>19</v>
      </c>
      <c r="D689" s="42" t="s">
        <v>19</v>
      </c>
      <c r="E689" s="42" t="s">
        <v>19</v>
      </c>
      <c r="F689" s="42" t="s">
        <v>19</v>
      </c>
      <c r="G689" s="42" t="s">
        <v>19</v>
      </c>
      <c r="H689" s="42" t="s">
        <v>19</v>
      </c>
      <c r="I689" s="42" t="s">
        <v>19</v>
      </c>
      <c r="J689" s="42" t="s">
        <v>19</v>
      </c>
      <c r="K689" s="42" t="s">
        <v>19</v>
      </c>
      <c r="L689" s="42" t="s">
        <v>19</v>
      </c>
      <c r="M689" s="42" t="s">
        <v>19</v>
      </c>
      <c r="N689" s="42" t="s">
        <v>19</v>
      </c>
      <c r="O689" s="42" t="s">
        <v>19</v>
      </c>
      <c r="P689" s="42" t="s">
        <v>19</v>
      </c>
      <c r="Q689" s="42" t="s">
        <v>19</v>
      </c>
      <c r="R689" s="42" t="s">
        <v>19</v>
      </c>
      <c r="S689" s="42" t="s">
        <v>19</v>
      </c>
      <c r="T689" s="42" t="s">
        <v>19</v>
      </c>
      <c r="U689" s="42" t="s">
        <v>19</v>
      </c>
      <c r="V689" s="42" t="s">
        <v>19</v>
      </c>
      <c r="W689" s="42" t="s">
        <v>19</v>
      </c>
      <c r="X689" s="42" t="s">
        <v>19</v>
      </c>
      <c r="Y689" s="42" t="s">
        <v>19</v>
      </c>
      <c r="Z689" s="42" t="s">
        <v>19</v>
      </c>
      <c r="AA689" s="42" t="s">
        <v>19</v>
      </c>
      <c r="AB689" s="42" t="s">
        <v>19</v>
      </c>
      <c r="AC689" s="42" t="s">
        <v>19</v>
      </c>
      <c r="AD689" s="42" t="s">
        <v>19</v>
      </c>
      <c r="AE689" s="42" t="s">
        <v>19</v>
      </c>
      <c r="AF689" s="42" t="s">
        <v>19</v>
      </c>
      <c r="AG689" s="42" t="s">
        <v>19</v>
      </c>
      <c r="AH689" s="42" t="s">
        <v>19</v>
      </c>
      <c r="AI689" s="119" t="s">
        <v>19</v>
      </c>
      <c r="AJ689" s="42" t="s">
        <v>19</v>
      </c>
      <c r="AK689" s="42" t="s">
        <v>19</v>
      </c>
      <c r="AL689" s="42" t="s">
        <v>19</v>
      </c>
      <c r="AM689" s="42" t="s">
        <v>19</v>
      </c>
      <c r="AN689" s="42" t="s">
        <v>19</v>
      </c>
      <c r="AO689" s="42" t="s">
        <v>19</v>
      </c>
      <c r="AP689" s="42" t="s">
        <v>19</v>
      </c>
      <c r="AQ689" s="42" t="s">
        <v>19</v>
      </c>
    </row>
    <row r="690" spans="1:43" ht="17.649999999999999" thickBot="1" x14ac:dyDescent="0.5">
      <c r="A690" s="42" t="s">
        <v>20</v>
      </c>
      <c r="C690" s="89" t="s">
        <v>95</v>
      </c>
      <c r="D690" s="90" t="s">
        <v>97</v>
      </c>
      <c r="E690" s="90" t="s">
        <v>98</v>
      </c>
      <c r="F690" s="90" t="s">
        <v>99</v>
      </c>
      <c r="G690" s="90" t="s">
        <v>100</v>
      </c>
      <c r="H690" s="90" t="s">
        <v>101</v>
      </c>
      <c r="I690" s="90" t="s">
        <v>102</v>
      </c>
      <c r="J690" s="90" t="s">
        <v>103</v>
      </c>
      <c r="K690" s="90" t="s">
        <v>104</v>
      </c>
      <c r="L690" s="90" t="s">
        <v>105</v>
      </c>
      <c r="M690" s="90" t="s">
        <v>106</v>
      </c>
      <c r="N690" s="90" t="s">
        <v>107</v>
      </c>
      <c r="O690" s="90" t="s">
        <v>108</v>
      </c>
      <c r="P690" s="90" t="s">
        <v>109</v>
      </c>
      <c r="Q690" s="90" t="s">
        <v>110</v>
      </c>
      <c r="R690" s="90" t="s">
        <v>111</v>
      </c>
      <c r="S690" s="90" t="s">
        <v>112</v>
      </c>
      <c r="T690" s="90" t="s">
        <v>113</v>
      </c>
      <c r="U690" s="90" t="s">
        <v>114</v>
      </c>
      <c r="V690" s="90" t="s">
        <v>115</v>
      </c>
      <c r="W690" s="90" t="s">
        <v>116</v>
      </c>
      <c r="X690" s="90" t="s">
        <v>117</v>
      </c>
      <c r="Y690" s="90" t="s">
        <v>118</v>
      </c>
      <c r="Z690" s="90" t="s">
        <v>119</v>
      </c>
      <c r="AA690" s="90" t="s">
        <v>120</v>
      </c>
      <c r="AB690" s="90" t="s">
        <v>121</v>
      </c>
      <c r="AC690" s="90" t="s">
        <v>122</v>
      </c>
      <c r="AD690" s="90" t="s">
        <v>123</v>
      </c>
      <c r="AE690" s="90" t="s">
        <v>124</v>
      </c>
      <c r="AF690" s="90" t="s">
        <v>125</v>
      </c>
      <c r="AG690" s="90" t="s">
        <v>126</v>
      </c>
      <c r="AH690" s="90" t="s">
        <v>127</v>
      </c>
      <c r="AI690" s="123" t="s">
        <v>128</v>
      </c>
      <c r="AJ690" s="90" t="s">
        <v>129</v>
      </c>
      <c r="AK690" s="90" t="s">
        <v>130</v>
      </c>
      <c r="AL690" s="90" t="s">
        <v>131</v>
      </c>
      <c r="AM690" s="90" t="s">
        <v>132</v>
      </c>
      <c r="AN690" s="90" t="s">
        <v>133</v>
      </c>
      <c r="AO690" s="90" t="s">
        <v>134</v>
      </c>
      <c r="AP690" s="90" t="s">
        <v>135</v>
      </c>
      <c r="AQ690" s="91" t="s">
        <v>179</v>
      </c>
    </row>
    <row r="691" spans="1:43" ht="17.649999999999999" thickBot="1" x14ac:dyDescent="0.5">
      <c r="A691" s="42" t="s">
        <v>20</v>
      </c>
      <c r="C691" s="89" t="s">
        <v>136</v>
      </c>
      <c r="D691" s="92">
        <v>42004</v>
      </c>
      <c r="E691" s="92">
        <v>42094</v>
      </c>
      <c r="F691" s="92">
        <v>42185</v>
      </c>
      <c r="G691" s="92">
        <v>42277</v>
      </c>
      <c r="H691" s="92">
        <v>42369</v>
      </c>
      <c r="I691" s="92">
        <v>42460</v>
      </c>
      <c r="J691" s="92">
        <v>42551</v>
      </c>
      <c r="K691" s="92">
        <v>42643</v>
      </c>
      <c r="L691" s="92">
        <v>42735</v>
      </c>
      <c r="M691" s="92">
        <v>42825</v>
      </c>
      <c r="N691" s="92">
        <v>42916</v>
      </c>
      <c r="O691" s="92">
        <v>43008</v>
      </c>
      <c r="P691" s="92">
        <v>43100</v>
      </c>
      <c r="Q691" s="92">
        <v>43190</v>
      </c>
      <c r="R691" s="92">
        <v>43281</v>
      </c>
      <c r="S691" s="92">
        <v>43373</v>
      </c>
      <c r="T691" s="92">
        <v>43465</v>
      </c>
      <c r="U691" s="92">
        <v>43555</v>
      </c>
      <c r="V691" s="92">
        <v>43646</v>
      </c>
      <c r="W691" s="92">
        <v>43738</v>
      </c>
      <c r="X691" s="92">
        <v>43830</v>
      </c>
      <c r="Y691" s="92">
        <v>43921</v>
      </c>
      <c r="Z691" s="92">
        <v>44012</v>
      </c>
      <c r="AA691" s="92">
        <v>44104</v>
      </c>
      <c r="AB691" s="92">
        <v>44196</v>
      </c>
      <c r="AC691" s="92">
        <v>44286</v>
      </c>
      <c r="AD691" s="92">
        <v>44377</v>
      </c>
      <c r="AE691" s="92">
        <v>44469</v>
      </c>
      <c r="AF691" s="92">
        <v>44561</v>
      </c>
      <c r="AG691" s="92">
        <v>44651</v>
      </c>
      <c r="AH691" s="92">
        <v>44742</v>
      </c>
      <c r="AI691" s="124">
        <v>44834</v>
      </c>
      <c r="AJ691" s="92">
        <v>44926</v>
      </c>
      <c r="AK691" s="92">
        <v>45016</v>
      </c>
      <c r="AL691" s="92">
        <v>45107</v>
      </c>
      <c r="AM691" s="92">
        <v>45199</v>
      </c>
      <c r="AN691" s="92">
        <v>45291</v>
      </c>
      <c r="AO691" s="92">
        <v>45382</v>
      </c>
      <c r="AP691" s="92">
        <v>45473</v>
      </c>
      <c r="AQ691" s="93">
        <v>45565</v>
      </c>
    </row>
    <row r="692" spans="1:43" ht="17.649999999999999" thickBot="1" x14ac:dyDescent="0.5">
      <c r="A692" s="42" t="s">
        <v>20</v>
      </c>
      <c r="C692" s="60" t="s">
        <v>181</v>
      </c>
      <c r="D692" s="43">
        <v>59872</v>
      </c>
      <c r="E692" s="43">
        <v>61075</v>
      </c>
      <c r="F692" s="43">
        <v>59681</v>
      </c>
      <c r="G692" s="43">
        <v>59657</v>
      </c>
      <c r="H692" s="43">
        <v>59699</v>
      </c>
      <c r="I692" s="43">
        <v>61179</v>
      </c>
      <c r="J692" s="43">
        <v>61652</v>
      </c>
      <c r="K692" s="43">
        <v>60585</v>
      </c>
      <c r="L692" s="43">
        <v>32393</v>
      </c>
      <c r="M692" s="43">
        <v>56486</v>
      </c>
      <c r="N692" s="43">
        <v>57980</v>
      </c>
      <c r="O692" s="43">
        <v>57751</v>
      </c>
      <c r="P692" s="43">
        <v>36808</v>
      </c>
      <c r="Q692" s="43">
        <v>35777</v>
      </c>
      <c r="R692" s="43">
        <v>36074</v>
      </c>
      <c r="S692" s="43">
        <v>36023</v>
      </c>
      <c r="T692" s="43">
        <v>35518</v>
      </c>
      <c r="U692" s="43">
        <v>36691</v>
      </c>
      <c r="V692" s="43">
        <v>41057</v>
      </c>
      <c r="W692" s="43">
        <v>42264</v>
      </c>
      <c r="X692" s="43">
        <v>41982</v>
      </c>
      <c r="Y692" s="43">
        <v>40009</v>
      </c>
      <c r="Z692" s="43">
        <v>42017</v>
      </c>
      <c r="AA692" s="43">
        <v>43876</v>
      </c>
      <c r="AB692" s="43">
        <v>44862</v>
      </c>
      <c r="AC692" s="43">
        <v>43486</v>
      </c>
      <c r="AD692" s="43">
        <v>43860</v>
      </c>
      <c r="AE692" s="43">
        <v>43769</v>
      </c>
      <c r="AF692" s="43">
        <v>42865</v>
      </c>
      <c r="AG692" s="43">
        <v>40493</v>
      </c>
      <c r="AH692" s="43">
        <v>38176</v>
      </c>
      <c r="AI692" s="125">
        <v>35990</v>
      </c>
      <c r="AJ692" s="43">
        <v>36483</v>
      </c>
      <c r="AK692" s="43">
        <v>37770</v>
      </c>
      <c r="AL692" s="43">
        <v>37599</v>
      </c>
      <c r="AM692" s="43">
        <v>38059</v>
      </c>
      <c r="AN692" s="43">
        <v>40003</v>
      </c>
      <c r="AO692" s="43">
        <v>41132</v>
      </c>
      <c r="AP692" s="43">
        <v>40942</v>
      </c>
      <c r="AQ692" s="45">
        <v>42949</v>
      </c>
    </row>
    <row r="693" spans="1:43" ht="17.649999999999999" thickBot="1" x14ac:dyDescent="0.5">
      <c r="A693" s="42" t="s">
        <v>20</v>
      </c>
      <c r="C693" s="60" t="s">
        <v>182</v>
      </c>
      <c r="D693" s="43">
        <v>3989</v>
      </c>
      <c r="E693" s="43">
        <v>4071</v>
      </c>
      <c r="F693" s="43">
        <v>3889</v>
      </c>
      <c r="G693" s="43">
        <v>3880</v>
      </c>
      <c r="H693" s="43">
        <v>3995</v>
      </c>
      <c r="I693" s="43">
        <v>3452</v>
      </c>
      <c r="J693" s="43">
        <v>3405</v>
      </c>
      <c r="K693" s="43">
        <v>3357</v>
      </c>
      <c r="L693" s="43">
        <v>2472</v>
      </c>
      <c r="M693" s="43">
        <v>3641</v>
      </c>
      <c r="N693" s="43">
        <v>3500</v>
      </c>
      <c r="O693" s="43">
        <v>3645</v>
      </c>
      <c r="P693" s="43">
        <v>2600</v>
      </c>
      <c r="Q693" s="43">
        <v>2772</v>
      </c>
      <c r="R693" s="43">
        <v>2673</v>
      </c>
      <c r="S693" s="43">
        <v>2747</v>
      </c>
      <c r="T693" s="43">
        <v>2552</v>
      </c>
      <c r="U693" s="43">
        <v>2994</v>
      </c>
      <c r="V693" s="43">
        <v>3267</v>
      </c>
      <c r="W693" s="43">
        <v>3184</v>
      </c>
      <c r="X693" s="43">
        <v>3009</v>
      </c>
      <c r="Y693" s="43">
        <v>2592</v>
      </c>
      <c r="Z693" s="43">
        <v>2204</v>
      </c>
      <c r="AA693" s="43">
        <v>2288</v>
      </c>
      <c r="AB693" s="43">
        <v>3103</v>
      </c>
      <c r="AC693" s="43">
        <v>3535</v>
      </c>
      <c r="AD693" s="43">
        <v>3799</v>
      </c>
      <c r="AE693" s="43">
        <v>4096</v>
      </c>
      <c r="AF693" s="43">
        <v>4939</v>
      </c>
      <c r="AG693" s="43">
        <v>5062</v>
      </c>
      <c r="AH693" s="43">
        <v>5075</v>
      </c>
      <c r="AI693" s="125">
        <v>5294</v>
      </c>
      <c r="AJ693" s="43">
        <v>5492</v>
      </c>
      <c r="AK693" s="43">
        <v>5124</v>
      </c>
      <c r="AL693" s="43">
        <v>4926</v>
      </c>
      <c r="AM693" s="43">
        <v>5026</v>
      </c>
      <c r="AN693" s="43">
        <v>5131</v>
      </c>
      <c r="AO693" s="43">
        <v>5072</v>
      </c>
      <c r="AP693" s="43">
        <v>4957</v>
      </c>
      <c r="AQ693" s="45">
        <v>5106</v>
      </c>
    </row>
    <row r="694" spans="1:43" ht="17.649999999999999" thickBot="1" x14ac:dyDescent="0.5">
      <c r="A694" s="42" t="s">
        <v>20</v>
      </c>
      <c r="C694" s="60" t="s">
        <v>191</v>
      </c>
      <c r="D694" s="43">
        <v>1431</v>
      </c>
      <c r="E694" s="43">
        <v>1452</v>
      </c>
      <c r="F694" s="43">
        <v>1439</v>
      </c>
      <c r="G694" s="43">
        <v>1428</v>
      </c>
      <c r="H694" s="43">
        <v>1447</v>
      </c>
      <c r="I694" s="43">
        <v>1444</v>
      </c>
      <c r="J694" s="43">
        <v>1436</v>
      </c>
      <c r="K694" s="43">
        <v>1432</v>
      </c>
      <c r="L694" s="44" t="s">
        <v>138</v>
      </c>
      <c r="M694" s="43">
        <v>1442</v>
      </c>
      <c r="N694" s="43">
        <v>1433</v>
      </c>
      <c r="O694" s="43">
        <v>1418</v>
      </c>
      <c r="P694" s="44" t="s">
        <v>138</v>
      </c>
      <c r="Q694" s="44" t="s">
        <v>138</v>
      </c>
      <c r="R694" s="44" t="s">
        <v>138</v>
      </c>
      <c r="S694" s="44" t="s">
        <v>138</v>
      </c>
      <c r="T694" s="44" t="s">
        <v>138</v>
      </c>
      <c r="U694" s="44" t="s">
        <v>138</v>
      </c>
      <c r="V694" s="44" t="s">
        <v>138</v>
      </c>
      <c r="W694" s="44" t="s">
        <v>138</v>
      </c>
      <c r="X694" s="44" t="s">
        <v>138</v>
      </c>
      <c r="Y694" s="44" t="s">
        <v>138</v>
      </c>
      <c r="Z694" s="44" t="s">
        <v>138</v>
      </c>
      <c r="AA694" s="44" t="s">
        <v>138</v>
      </c>
      <c r="AB694" s="44" t="s">
        <v>138</v>
      </c>
      <c r="AC694" s="44" t="s">
        <v>138</v>
      </c>
      <c r="AD694" s="44" t="s">
        <v>138</v>
      </c>
      <c r="AE694" s="44" t="s">
        <v>138</v>
      </c>
      <c r="AF694" s="44" t="s">
        <v>138</v>
      </c>
      <c r="AG694" s="44" t="s">
        <v>138</v>
      </c>
      <c r="AH694" s="44" t="s">
        <v>138</v>
      </c>
      <c r="AI694" s="126" t="s">
        <v>138</v>
      </c>
      <c r="AJ694" s="44" t="s">
        <v>138</v>
      </c>
      <c r="AK694" s="44" t="s">
        <v>138</v>
      </c>
      <c r="AL694" s="44" t="s">
        <v>138</v>
      </c>
      <c r="AM694" s="44" t="s">
        <v>138</v>
      </c>
      <c r="AN694" s="44" t="s">
        <v>138</v>
      </c>
      <c r="AO694" s="44" t="s">
        <v>138</v>
      </c>
      <c r="AP694" s="44" t="s">
        <v>138</v>
      </c>
      <c r="AQ694" s="83" t="s">
        <v>138</v>
      </c>
    </row>
    <row r="695" spans="1:43" ht="17.649999999999999" thickBot="1" x14ac:dyDescent="0.5">
      <c r="A695" s="42" t="s">
        <v>20</v>
      </c>
      <c r="C695" s="60" t="s">
        <v>183</v>
      </c>
      <c r="D695" s="43">
        <v>5055</v>
      </c>
      <c r="E695" s="43">
        <v>3825</v>
      </c>
      <c r="F695" s="43">
        <v>3419</v>
      </c>
      <c r="G695" s="43">
        <v>3573</v>
      </c>
      <c r="H695" s="43">
        <v>2141</v>
      </c>
      <c r="I695" s="43">
        <v>2087</v>
      </c>
      <c r="J695" s="43">
        <v>2672</v>
      </c>
      <c r="K695" s="43">
        <v>2445</v>
      </c>
      <c r="L695" s="43">
        <v>2421</v>
      </c>
      <c r="M695" s="43">
        <v>4675</v>
      </c>
      <c r="N695" s="43">
        <v>4766</v>
      </c>
      <c r="O695" s="43">
        <v>3907</v>
      </c>
      <c r="P695" s="43">
        <v>2356</v>
      </c>
      <c r="Q695" s="43">
        <v>2465</v>
      </c>
      <c r="R695" s="43">
        <v>3375</v>
      </c>
      <c r="S695" s="43">
        <v>3624</v>
      </c>
      <c r="T695" s="43">
        <v>4468</v>
      </c>
      <c r="U695" s="43">
        <v>4401</v>
      </c>
      <c r="V695" s="43">
        <v>2664</v>
      </c>
      <c r="W695" s="43">
        <v>3217</v>
      </c>
      <c r="X695" s="43">
        <v>3240</v>
      </c>
      <c r="Y695" s="43">
        <v>2789</v>
      </c>
      <c r="Z695" s="43">
        <v>3834</v>
      </c>
      <c r="AA695" s="43">
        <v>3574</v>
      </c>
      <c r="AB695" s="43">
        <v>3461</v>
      </c>
      <c r="AC695" s="43">
        <v>3552</v>
      </c>
      <c r="AD695" s="43">
        <v>3616</v>
      </c>
      <c r="AE695" s="43">
        <v>3947</v>
      </c>
      <c r="AF695" s="43">
        <v>3905</v>
      </c>
      <c r="AG695" s="43">
        <v>4154</v>
      </c>
      <c r="AH695" s="43">
        <v>2695</v>
      </c>
      <c r="AI695" s="125">
        <v>2880</v>
      </c>
      <c r="AJ695" s="43">
        <v>3984</v>
      </c>
      <c r="AK695" s="43">
        <v>4129</v>
      </c>
      <c r="AL695" s="43">
        <v>3403</v>
      </c>
      <c r="AM695" s="43">
        <v>3513</v>
      </c>
      <c r="AN695" s="43">
        <v>4042</v>
      </c>
      <c r="AO695" s="43">
        <v>3129</v>
      </c>
      <c r="AP695" s="43">
        <v>3943</v>
      </c>
      <c r="AQ695" s="45">
        <v>4173</v>
      </c>
    </row>
    <row r="696" spans="1:43" ht="17.649999999999999" thickBot="1" x14ac:dyDescent="0.5">
      <c r="A696" s="42" t="s">
        <v>20</v>
      </c>
      <c r="C696" s="94" t="s">
        <v>184</v>
      </c>
      <c r="D696" s="95">
        <v>76043</v>
      </c>
      <c r="E696" s="95">
        <v>76261</v>
      </c>
      <c r="F696" s="95">
        <v>74200</v>
      </c>
      <c r="G696" s="95">
        <v>74180</v>
      </c>
      <c r="H696" s="95">
        <v>72690</v>
      </c>
      <c r="I696" s="95">
        <v>73810</v>
      </c>
      <c r="J696" s="95">
        <v>74835</v>
      </c>
      <c r="K696" s="95">
        <v>73545</v>
      </c>
      <c r="L696" s="95">
        <v>39715</v>
      </c>
      <c r="M696" s="95">
        <v>71940</v>
      </c>
      <c r="N696" s="95">
        <v>73488</v>
      </c>
      <c r="O696" s="95">
        <v>72792</v>
      </c>
      <c r="P696" s="95">
        <v>44940</v>
      </c>
      <c r="Q696" s="95">
        <v>44235</v>
      </c>
      <c r="R696" s="95">
        <v>45477</v>
      </c>
      <c r="S696" s="95">
        <v>45953</v>
      </c>
      <c r="T696" s="95">
        <v>46243</v>
      </c>
      <c r="U696" s="95">
        <v>47724</v>
      </c>
      <c r="V696" s="95">
        <v>50601</v>
      </c>
      <c r="W696" s="95">
        <v>52400</v>
      </c>
      <c r="X696" s="95">
        <v>52447</v>
      </c>
      <c r="Y696" s="95">
        <v>49743</v>
      </c>
      <c r="Z696" s="95">
        <v>52454</v>
      </c>
      <c r="AA696" s="95">
        <v>54200</v>
      </c>
      <c r="AB696" s="95">
        <v>55920</v>
      </c>
      <c r="AC696" s="95">
        <v>55162</v>
      </c>
      <c r="AD696" s="95">
        <v>56152</v>
      </c>
      <c r="AE696" s="95">
        <v>56918</v>
      </c>
      <c r="AF696" s="95">
        <v>57091</v>
      </c>
      <c r="AG696" s="95">
        <v>55409</v>
      </c>
      <c r="AH696" s="95">
        <v>51798</v>
      </c>
      <c r="AI696" s="127">
        <v>50097</v>
      </c>
      <c r="AJ696" s="95">
        <v>51959</v>
      </c>
      <c r="AK696" s="95">
        <v>53073</v>
      </c>
      <c r="AL696" s="95">
        <v>51949</v>
      </c>
      <c r="AM696" s="95">
        <v>52618</v>
      </c>
      <c r="AN696" s="95">
        <v>55263</v>
      </c>
      <c r="AO696" s="95">
        <v>55531</v>
      </c>
      <c r="AP696" s="95">
        <v>56199</v>
      </c>
      <c r="AQ696" s="96">
        <v>58644</v>
      </c>
    </row>
    <row r="697" spans="1:43" ht="17.649999999999999" thickBot="1" x14ac:dyDescent="0.5">
      <c r="A697" s="42" t="s">
        <v>20</v>
      </c>
      <c r="C697" s="60" t="s">
        <v>72</v>
      </c>
      <c r="D697" s="44">
        <v>399</v>
      </c>
      <c r="E697" s="44">
        <v>500</v>
      </c>
      <c r="F697" s="44">
        <v>493</v>
      </c>
      <c r="G697" s="44">
        <v>665</v>
      </c>
      <c r="H697" s="44">
        <v>448</v>
      </c>
      <c r="I697" s="44">
        <v>479</v>
      </c>
      <c r="J697" s="44">
        <v>461</v>
      </c>
      <c r="K697" s="44">
        <v>810</v>
      </c>
      <c r="L697" s="44">
        <v>328</v>
      </c>
      <c r="M697" s="44">
        <v>337</v>
      </c>
      <c r="N697" s="44">
        <v>362</v>
      </c>
      <c r="O697" s="44">
        <v>333</v>
      </c>
      <c r="P697" s="44">
        <v>180</v>
      </c>
      <c r="Q697" s="44">
        <v>228</v>
      </c>
      <c r="R697" s="44">
        <v>147</v>
      </c>
      <c r="S697" s="44">
        <v>102</v>
      </c>
      <c r="T697" s="44">
        <v>112</v>
      </c>
      <c r="U697" s="44">
        <v>104</v>
      </c>
      <c r="V697" s="44">
        <v>226</v>
      </c>
      <c r="W697" s="44">
        <v>207</v>
      </c>
      <c r="X697" s="44">
        <v>185</v>
      </c>
      <c r="Y697" s="44">
        <v>211</v>
      </c>
      <c r="Z697" s="44">
        <v>291</v>
      </c>
      <c r="AA697" s="44">
        <v>173</v>
      </c>
      <c r="AB697" s="44">
        <v>151</v>
      </c>
      <c r="AC697" s="44">
        <v>176</v>
      </c>
      <c r="AD697" s="44">
        <v>177</v>
      </c>
      <c r="AE697" s="44">
        <v>232</v>
      </c>
      <c r="AF697" s="44">
        <v>205</v>
      </c>
      <c r="AG697" s="44">
        <v>223</v>
      </c>
      <c r="AH697" s="44">
        <v>258</v>
      </c>
      <c r="AI697" s="126">
        <v>175</v>
      </c>
      <c r="AJ697" s="44">
        <v>229</v>
      </c>
      <c r="AK697" s="44">
        <v>152</v>
      </c>
      <c r="AL697" s="44">
        <v>150</v>
      </c>
      <c r="AM697" s="44">
        <v>111</v>
      </c>
      <c r="AN697" s="44">
        <v>126</v>
      </c>
      <c r="AO697" s="44">
        <v>274</v>
      </c>
      <c r="AP697" s="44">
        <v>154</v>
      </c>
      <c r="AQ697" s="83">
        <v>223</v>
      </c>
    </row>
    <row r="698" spans="1:43" ht="17.649999999999999" thickBot="1" x14ac:dyDescent="0.5">
      <c r="A698" s="42" t="s">
        <v>20</v>
      </c>
      <c r="C698" s="60" t="s">
        <v>185</v>
      </c>
      <c r="D698" s="43">
        <v>22920</v>
      </c>
      <c r="E698" s="43">
        <v>22737</v>
      </c>
      <c r="F698" s="43">
        <v>22891</v>
      </c>
      <c r="G698" s="43">
        <v>23087</v>
      </c>
      <c r="H698" s="43">
        <v>23189</v>
      </c>
      <c r="I698" s="43">
        <v>23125</v>
      </c>
      <c r="J698" s="43">
        <v>23152</v>
      </c>
      <c r="K698" s="43">
        <v>23126</v>
      </c>
      <c r="L698" s="43">
        <v>3659</v>
      </c>
      <c r="M698" s="43">
        <v>23405</v>
      </c>
      <c r="N698" s="43">
        <v>23265</v>
      </c>
      <c r="O698" s="43">
        <v>23323</v>
      </c>
      <c r="P698" s="43">
        <v>4061</v>
      </c>
      <c r="Q698" s="43">
        <v>4039</v>
      </c>
      <c r="R698" s="43">
        <v>3912</v>
      </c>
      <c r="S698" s="43">
        <v>3931</v>
      </c>
      <c r="T698" s="43">
        <v>4357</v>
      </c>
      <c r="U698" s="43">
        <v>4341</v>
      </c>
      <c r="V698" s="43">
        <v>5394</v>
      </c>
      <c r="W698" s="43">
        <v>5333</v>
      </c>
      <c r="X698" s="43">
        <v>5527</v>
      </c>
      <c r="Y698" s="43">
        <v>5596</v>
      </c>
      <c r="Z698" s="43">
        <v>5640</v>
      </c>
      <c r="AA698" s="43">
        <v>5668</v>
      </c>
      <c r="AB698" s="43">
        <v>6011</v>
      </c>
      <c r="AC698" s="43">
        <v>6083</v>
      </c>
      <c r="AD698" s="43">
        <v>6217</v>
      </c>
      <c r="AE698" s="43">
        <v>6247</v>
      </c>
      <c r="AF698" s="43">
        <v>6523</v>
      </c>
      <c r="AG698" s="43">
        <v>6626</v>
      </c>
      <c r="AH698" s="43">
        <v>6726</v>
      </c>
      <c r="AI698" s="125">
        <v>6644</v>
      </c>
      <c r="AJ698" s="43">
        <v>6964</v>
      </c>
      <c r="AK698" s="43">
        <v>6930</v>
      </c>
      <c r="AL698" s="43">
        <v>6912</v>
      </c>
      <c r="AM698" s="43">
        <v>6963</v>
      </c>
      <c r="AN698" s="43">
        <v>7104</v>
      </c>
      <c r="AO698" s="43">
        <v>7094</v>
      </c>
      <c r="AP698" s="43">
        <v>7059</v>
      </c>
      <c r="AQ698" s="45">
        <v>7052</v>
      </c>
    </row>
    <row r="699" spans="1:43" ht="17.649999999999999" thickBot="1" x14ac:dyDescent="0.5">
      <c r="A699" s="42" t="s">
        <v>20</v>
      </c>
      <c r="C699" s="60" t="s">
        <v>141</v>
      </c>
      <c r="D699" s="43">
        <v>3471</v>
      </c>
      <c r="E699" s="43">
        <v>3497</v>
      </c>
      <c r="F699" s="43">
        <v>3588</v>
      </c>
      <c r="G699" s="43">
        <v>3601</v>
      </c>
      <c r="H699" s="43">
        <v>3581</v>
      </c>
      <c r="I699" s="43">
        <v>3605</v>
      </c>
      <c r="J699" s="43">
        <v>3625</v>
      </c>
      <c r="K699" s="43">
        <v>3651</v>
      </c>
      <c r="L699" s="43">
        <v>3730</v>
      </c>
      <c r="M699" s="43">
        <v>3764</v>
      </c>
      <c r="N699" s="43">
        <v>3846</v>
      </c>
      <c r="O699" s="43">
        <v>3804</v>
      </c>
      <c r="P699" s="43">
        <v>3910</v>
      </c>
      <c r="Q699" s="43">
        <v>3994</v>
      </c>
      <c r="R699" s="43">
        <v>4001</v>
      </c>
      <c r="S699" s="43">
        <v>4070</v>
      </c>
      <c r="T699" s="43">
        <v>3995</v>
      </c>
      <c r="U699" s="43">
        <v>4160</v>
      </c>
      <c r="V699" s="43">
        <v>4726</v>
      </c>
      <c r="W699" s="43">
        <v>4580</v>
      </c>
      <c r="X699" s="43">
        <v>4732</v>
      </c>
      <c r="Y699" s="43">
        <v>4915</v>
      </c>
      <c r="Z699" s="43">
        <v>4932</v>
      </c>
      <c r="AA699" s="43">
        <v>4795</v>
      </c>
      <c r="AB699" s="43">
        <v>4609</v>
      </c>
      <c r="AC699" s="43">
        <v>4836</v>
      </c>
      <c r="AD699" s="43">
        <v>4960</v>
      </c>
      <c r="AE699" s="43">
        <v>4939</v>
      </c>
      <c r="AF699" s="43">
        <v>4760</v>
      </c>
      <c r="AG699" s="43">
        <v>5114</v>
      </c>
      <c r="AH699" s="43">
        <v>5323</v>
      </c>
      <c r="AI699" s="125">
        <v>5330</v>
      </c>
      <c r="AJ699" s="43">
        <v>5677</v>
      </c>
      <c r="AK699" s="43">
        <v>5680</v>
      </c>
      <c r="AL699" s="43">
        <v>5943</v>
      </c>
      <c r="AM699" s="43">
        <v>5923</v>
      </c>
      <c r="AN699" s="43">
        <v>6402</v>
      </c>
      <c r="AO699" s="43">
        <v>6806</v>
      </c>
      <c r="AP699" s="43">
        <v>7181</v>
      </c>
      <c r="AQ699" s="45">
        <v>6596</v>
      </c>
    </row>
    <row r="700" spans="1:43" ht="17.649999999999999" thickBot="1" x14ac:dyDescent="0.5">
      <c r="A700" s="42" t="s">
        <v>20</v>
      </c>
      <c r="C700" s="60" t="s">
        <v>186</v>
      </c>
      <c r="D700" s="43">
        <v>1823</v>
      </c>
      <c r="E700" s="43">
        <v>1764</v>
      </c>
      <c r="F700" s="43">
        <v>1786</v>
      </c>
      <c r="G700" s="43">
        <v>1710</v>
      </c>
      <c r="H700" s="43">
        <v>1816</v>
      </c>
      <c r="I700" s="43">
        <v>1694</v>
      </c>
      <c r="J700" s="43">
        <v>1637</v>
      </c>
      <c r="K700" s="43">
        <v>1683</v>
      </c>
      <c r="L700" s="44">
        <v>645</v>
      </c>
      <c r="M700" s="43">
        <v>1693</v>
      </c>
      <c r="N700" s="43">
        <v>1648</v>
      </c>
      <c r="O700" s="43">
        <v>1635</v>
      </c>
      <c r="P700" s="44">
        <v>650</v>
      </c>
      <c r="Q700" s="44">
        <v>663</v>
      </c>
      <c r="R700" s="44">
        <v>662</v>
      </c>
      <c r="S700" s="44">
        <v>670</v>
      </c>
      <c r="T700" s="44">
        <v>670</v>
      </c>
      <c r="U700" s="44">
        <v>688</v>
      </c>
      <c r="V700" s="44">
        <v>722</v>
      </c>
      <c r="W700" s="44">
        <v>772</v>
      </c>
      <c r="X700" s="44">
        <v>785</v>
      </c>
      <c r="Y700" s="44">
        <v>818</v>
      </c>
      <c r="Z700" s="44">
        <v>812</v>
      </c>
      <c r="AA700" s="44">
        <v>808</v>
      </c>
      <c r="AB700" s="44">
        <v>789</v>
      </c>
      <c r="AC700" s="44">
        <v>827</v>
      </c>
      <c r="AD700" s="44">
        <v>852</v>
      </c>
      <c r="AE700" s="44">
        <v>883</v>
      </c>
      <c r="AF700" s="44">
        <v>881</v>
      </c>
      <c r="AG700" s="44">
        <v>941</v>
      </c>
      <c r="AH700" s="44">
        <v>975</v>
      </c>
      <c r="AI700" s="125">
        <v>1008</v>
      </c>
      <c r="AJ700" s="44">
        <v>998</v>
      </c>
      <c r="AK700" s="43">
        <v>1055</v>
      </c>
      <c r="AL700" s="43">
        <v>1096</v>
      </c>
      <c r="AM700" s="43">
        <v>1124</v>
      </c>
      <c r="AN700" s="43">
        <v>1113</v>
      </c>
      <c r="AO700" s="43">
        <v>1169</v>
      </c>
      <c r="AP700" s="43">
        <v>1245</v>
      </c>
      <c r="AQ700" s="45">
        <v>1270</v>
      </c>
    </row>
    <row r="701" spans="1:43" ht="17.649999999999999" thickBot="1" x14ac:dyDescent="0.5">
      <c r="A701" s="42" t="s">
        <v>20</v>
      </c>
      <c r="C701" s="60" t="s">
        <v>192</v>
      </c>
      <c r="D701" s="43">
        <v>134702</v>
      </c>
      <c r="E701" s="43">
        <v>135803</v>
      </c>
      <c r="F701" s="43">
        <v>131489</v>
      </c>
      <c r="G701" s="43">
        <v>121634</v>
      </c>
      <c r="H701" s="43">
        <v>120123</v>
      </c>
      <c r="I701" s="43">
        <v>118361</v>
      </c>
      <c r="J701" s="43">
        <v>117851</v>
      </c>
      <c r="K701" s="43">
        <v>118648</v>
      </c>
      <c r="L701" s="44" t="s">
        <v>138</v>
      </c>
      <c r="M701" s="43">
        <v>116582</v>
      </c>
      <c r="N701" s="43">
        <v>116746</v>
      </c>
      <c r="O701" s="43">
        <v>115626</v>
      </c>
      <c r="P701" s="44" t="s">
        <v>138</v>
      </c>
      <c r="Q701" s="44" t="s">
        <v>138</v>
      </c>
      <c r="R701" s="44" t="s">
        <v>138</v>
      </c>
      <c r="S701" s="44" t="s">
        <v>138</v>
      </c>
      <c r="T701" s="44" t="s">
        <v>138</v>
      </c>
      <c r="U701" s="44" t="s">
        <v>138</v>
      </c>
      <c r="V701" s="44" t="s">
        <v>138</v>
      </c>
      <c r="W701" s="44" t="s">
        <v>138</v>
      </c>
      <c r="X701" s="44" t="s">
        <v>138</v>
      </c>
      <c r="Y701" s="44" t="s">
        <v>138</v>
      </c>
      <c r="Z701" s="44" t="s">
        <v>138</v>
      </c>
      <c r="AA701" s="44" t="s">
        <v>138</v>
      </c>
      <c r="AB701" s="44" t="s">
        <v>138</v>
      </c>
      <c r="AC701" s="44" t="s">
        <v>138</v>
      </c>
      <c r="AD701" s="44" t="s">
        <v>138</v>
      </c>
      <c r="AE701" s="44" t="s">
        <v>138</v>
      </c>
      <c r="AF701" s="44" t="s">
        <v>138</v>
      </c>
      <c r="AG701" s="44" t="s">
        <v>138</v>
      </c>
      <c r="AH701" s="44" t="s">
        <v>138</v>
      </c>
      <c r="AI701" s="126" t="s">
        <v>138</v>
      </c>
      <c r="AJ701" s="44" t="s">
        <v>138</v>
      </c>
      <c r="AK701" s="44" t="s">
        <v>138</v>
      </c>
      <c r="AL701" s="44" t="s">
        <v>138</v>
      </c>
      <c r="AM701" s="44" t="s">
        <v>138</v>
      </c>
      <c r="AN701" s="44" t="s">
        <v>138</v>
      </c>
      <c r="AO701" s="44" t="s">
        <v>138</v>
      </c>
      <c r="AP701" s="44" t="s">
        <v>138</v>
      </c>
      <c r="AQ701" s="83" t="s">
        <v>138</v>
      </c>
    </row>
    <row r="702" spans="1:43" ht="17.649999999999999" thickBot="1" x14ac:dyDescent="0.5">
      <c r="A702" s="42" t="s">
        <v>20</v>
      </c>
      <c r="C702" s="60" t="s">
        <v>76</v>
      </c>
      <c r="D702" s="44">
        <v>831</v>
      </c>
      <c r="E702" s="44">
        <v>848</v>
      </c>
      <c r="F702" s="44">
        <v>874</v>
      </c>
      <c r="G702" s="44">
        <v>932</v>
      </c>
      <c r="H702" s="44">
        <v>974</v>
      </c>
      <c r="I702" s="44">
        <v>995</v>
      </c>
      <c r="J702" s="43">
        <v>1005</v>
      </c>
      <c r="K702" s="43">
        <v>1001</v>
      </c>
      <c r="L702" s="44">
        <v>991</v>
      </c>
      <c r="M702" s="44">
        <v>984</v>
      </c>
      <c r="N702" s="44">
        <v>974</v>
      </c>
      <c r="O702" s="44">
        <v>962</v>
      </c>
      <c r="P702" s="43">
        <v>1034</v>
      </c>
      <c r="Q702" s="43">
        <v>1018</v>
      </c>
      <c r="R702" s="43">
        <v>1013</v>
      </c>
      <c r="S702" s="44">
        <v>997</v>
      </c>
      <c r="T702" s="43">
        <v>1006</v>
      </c>
      <c r="U702" s="43">
        <v>1145</v>
      </c>
      <c r="V702" s="43">
        <v>1222</v>
      </c>
      <c r="W702" s="43">
        <v>1194</v>
      </c>
      <c r="X702" s="43">
        <v>1181</v>
      </c>
      <c r="Y702" s="43">
        <v>1161</v>
      </c>
      <c r="Z702" s="43">
        <v>1135</v>
      </c>
      <c r="AA702" s="43">
        <v>1144</v>
      </c>
      <c r="AB702" s="43">
        <v>1122</v>
      </c>
      <c r="AC702" s="43">
        <v>1092</v>
      </c>
      <c r="AD702" s="43">
        <v>1067</v>
      </c>
      <c r="AE702" s="43">
        <v>1047</v>
      </c>
      <c r="AF702" s="43">
        <v>1027</v>
      </c>
      <c r="AG702" s="44">
        <v>995</v>
      </c>
      <c r="AH702" s="44">
        <v>970</v>
      </c>
      <c r="AI702" s="126">
        <v>941</v>
      </c>
      <c r="AJ702" s="44">
        <v>927</v>
      </c>
      <c r="AK702" s="44">
        <v>904</v>
      </c>
      <c r="AL702" s="44">
        <v>884</v>
      </c>
      <c r="AM702" s="44">
        <v>894</v>
      </c>
      <c r="AN702" s="44">
        <v>896</v>
      </c>
      <c r="AO702" s="44">
        <v>879</v>
      </c>
      <c r="AP702" s="44">
        <v>878</v>
      </c>
      <c r="AQ702" s="83">
        <v>871</v>
      </c>
    </row>
    <row r="703" spans="1:43" ht="17.649999999999999" thickBot="1" x14ac:dyDescent="0.5">
      <c r="A703" s="42" t="s">
        <v>20</v>
      </c>
      <c r="C703" s="60" t="s">
        <v>143</v>
      </c>
      <c r="D703" s="44">
        <v>498</v>
      </c>
      <c r="E703" s="44">
        <v>498</v>
      </c>
      <c r="F703" s="44">
        <v>498</v>
      </c>
      <c r="G703" s="44">
        <v>498</v>
      </c>
      <c r="H703" s="44">
        <v>498</v>
      </c>
      <c r="I703" s="44">
        <v>498</v>
      </c>
      <c r="J703" s="44">
        <v>498</v>
      </c>
      <c r="K703" s="44">
        <v>567</v>
      </c>
      <c r="L703" s="44">
        <v>567</v>
      </c>
      <c r="M703" s="44">
        <v>567</v>
      </c>
      <c r="N703" s="44">
        <v>567</v>
      </c>
      <c r="O703" s="44">
        <v>567</v>
      </c>
      <c r="P703" s="43">
        <v>1290</v>
      </c>
      <c r="Q703" s="43">
        <v>1290</v>
      </c>
      <c r="R703" s="43">
        <v>1290</v>
      </c>
      <c r="S703" s="43">
        <v>1290</v>
      </c>
      <c r="T703" s="43">
        <v>1290</v>
      </c>
      <c r="U703" s="43">
        <v>1290</v>
      </c>
      <c r="V703" s="43">
        <v>1913</v>
      </c>
      <c r="W703" s="43">
        <v>1913</v>
      </c>
      <c r="X703" s="43">
        <v>1913</v>
      </c>
      <c r="Y703" s="43">
        <v>1913</v>
      </c>
      <c r="Z703" s="43">
        <v>1911</v>
      </c>
      <c r="AA703" s="43">
        <v>1911</v>
      </c>
      <c r="AB703" s="43">
        <v>1911</v>
      </c>
      <c r="AC703" s="43">
        <v>1911</v>
      </c>
      <c r="AD703" s="43">
        <v>1911</v>
      </c>
      <c r="AE703" s="43">
        <v>1911</v>
      </c>
      <c r="AF703" s="43">
        <v>1911</v>
      </c>
      <c r="AG703" s="43">
        <v>1911</v>
      </c>
      <c r="AH703" s="43">
        <v>1911</v>
      </c>
      <c r="AI703" s="125">
        <v>1911</v>
      </c>
      <c r="AJ703" s="43">
        <v>1911</v>
      </c>
      <c r="AK703" s="43">
        <v>1911</v>
      </c>
      <c r="AL703" s="43">
        <v>1911</v>
      </c>
      <c r="AM703" s="43">
        <v>1911</v>
      </c>
      <c r="AN703" s="43">
        <v>1911</v>
      </c>
      <c r="AO703" s="43">
        <v>1911</v>
      </c>
      <c r="AP703" s="43">
        <v>1911</v>
      </c>
      <c r="AQ703" s="45">
        <v>1911</v>
      </c>
    </row>
    <row r="704" spans="1:43" ht="17.649999999999999" thickBot="1" x14ac:dyDescent="0.5">
      <c r="A704" s="42" t="s">
        <v>20</v>
      </c>
      <c r="C704" s="60" t="s">
        <v>144</v>
      </c>
      <c r="D704" s="44" t="s">
        <v>138</v>
      </c>
      <c r="E704" s="44" t="s">
        <v>138</v>
      </c>
      <c r="F704" s="44" t="s">
        <v>138</v>
      </c>
      <c r="G704" s="44" t="s">
        <v>138</v>
      </c>
      <c r="H704" s="44" t="s">
        <v>138</v>
      </c>
      <c r="I704" s="44" t="s">
        <v>138</v>
      </c>
      <c r="J704" s="44" t="s">
        <v>138</v>
      </c>
      <c r="K704" s="44" t="s">
        <v>138</v>
      </c>
      <c r="L704" s="44">
        <v>44</v>
      </c>
      <c r="M704" s="44" t="s">
        <v>138</v>
      </c>
      <c r="N704" s="44" t="s">
        <v>138</v>
      </c>
      <c r="O704" s="44" t="s">
        <v>138</v>
      </c>
      <c r="P704" s="44">
        <v>639</v>
      </c>
      <c r="Q704" s="44">
        <v>687</v>
      </c>
      <c r="R704" s="44">
        <v>669</v>
      </c>
      <c r="S704" s="44">
        <v>651</v>
      </c>
      <c r="T704" s="44">
        <v>657</v>
      </c>
      <c r="U704" s="44">
        <v>644</v>
      </c>
      <c r="V704" s="43">
        <v>1191</v>
      </c>
      <c r="W704" s="43">
        <v>1126</v>
      </c>
      <c r="X704" s="44">
        <v>992</v>
      </c>
      <c r="Y704" s="43">
        <v>1028</v>
      </c>
      <c r="Z704" s="44">
        <v>996</v>
      </c>
      <c r="AA704" s="44">
        <v>973</v>
      </c>
      <c r="AB704" s="44">
        <v>919</v>
      </c>
      <c r="AC704" s="44">
        <v>927</v>
      </c>
      <c r="AD704" s="44">
        <v>904</v>
      </c>
      <c r="AE704" s="44">
        <v>881</v>
      </c>
      <c r="AF704" s="44">
        <v>849</v>
      </c>
      <c r="AG704" s="44">
        <v>835</v>
      </c>
      <c r="AH704" s="44">
        <v>813</v>
      </c>
      <c r="AI704" s="126">
        <v>796</v>
      </c>
      <c r="AJ704" s="44">
        <v>778</v>
      </c>
      <c r="AK704" s="44">
        <v>760</v>
      </c>
      <c r="AL704" s="44">
        <v>743</v>
      </c>
      <c r="AM704" s="44">
        <v>725</v>
      </c>
      <c r="AN704" s="44">
        <v>707</v>
      </c>
      <c r="AO704" s="44">
        <v>690</v>
      </c>
      <c r="AP704" s="44">
        <v>672</v>
      </c>
      <c r="AQ704" s="83">
        <v>654</v>
      </c>
    </row>
    <row r="705" spans="1:43" ht="17.649999999999999" thickBot="1" x14ac:dyDescent="0.5">
      <c r="A705" s="42" t="s">
        <v>20</v>
      </c>
      <c r="C705" s="60" t="s">
        <v>142</v>
      </c>
      <c r="D705" s="44" t="s">
        <v>138</v>
      </c>
      <c r="E705" s="44" t="s">
        <v>138</v>
      </c>
      <c r="F705" s="44" t="s">
        <v>138</v>
      </c>
      <c r="G705" s="44" t="s">
        <v>138</v>
      </c>
      <c r="H705" s="44" t="s">
        <v>138</v>
      </c>
      <c r="I705" s="44" t="s">
        <v>138</v>
      </c>
      <c r="J705" s="44" t="s">
        <v>138</v>
      </c>
      <c r="K705" s="44" t="s">
        <v>138</v>
      </c>
      <c r="L705" s="44" t="s">
        <v>138</v>
      </c>
      <c r="M705" s="44" t="s">
        <v>138</v>
      </c>
      <c r="N705" s="44" t="s">
        <v>138</v>
      </c>
      <c r="O705" s="44" t="s">
        <v>138</v>
      </c>
      <c r="P705" s="44" t="s">
        <v>138</v>
      </c>
      <c r="Q705" s="44" t="s">
        <v>138</v>
      </c>
      <c r="R705" s="44" t="s">
        <v>138</v>
      </c>
      <c r="S705" s="44" t="s">
        <v>138</v>
      </c>
      <c r="T705" s="44">
        <v>9</v>
      </c>
      <c r="U705" s="44" t="s">
        <v>138</v>
      </c>
      <c r="V705" s="44">
        <v>57</v>
      </c>
      <c r="W705" s="44">
        <v>83</v>
      </c>
      <c r="X705" s="44">
        <v>77</v>
      </c>
      <c r="Y705" s="44">
        <v>90</v>
      </c>
      <c r="Z705" s="44">
        <v>81</v>
      </c>
      <c r="AA705" s="44">
        <v>97</v>
      </c>
      <c r="AB705" s="44">
        <v>88</v>
      </c>
      <c r="AC705" s="44">
        <v>104</v>
      </c>
      <c r="AD705" s="44">
        <v>131</v>
      </c>
      <c r="AE705" s="44">
        <v>165</v>
      </c>
      <c r="AF705" s="44">
        <v>132</v>
      </c>
      <c r="AG705" s="44">
        <v>83</v>
      </c>
      <c r="AH705" s="44">
        <v>90</v>
      </c>
      <c r="AI705" s="126">
        <v>110</v>
      </c>
      <c r="AJ705" s="44">
        <v>115</v>
      </c>
      <c r="AK705" s="44">
        <v>66</v>
      </c>
      <c r="AL705" s="44">
        <v>72</v>
      </c>
      <c r="AM705" s="44">
        <v>70</v>
      </c>
      <c r="AN705" s="44">
        <v>63</v>
      </c>
      <c r="AO705" s="44">
        <v>48</v>
      </c>
      <c r="AP705" s="44">
        <v>56</v>
      </c>
      <c r="AQ705" s="83">
        <v>58</v>
      </c>
    </row>
    <row r="706" spans="1:43" ht="17.649999999999999" thickBot="1" x14ac:dyDescent="0.5">
      <c r="A706" s="42" t="s">
        <v>20</v>
      </c>
      <c r="C706" s="60" t="s">
        <v>85</v>
      </c>
      <c r="D706" s="44">
        <v>235</v>
      </c>
      <c r="E706" s="44">
        <v>315</v>
      </c>
      <c r="F706" s="44">
        <v>240</v>
      </c>
      <c r="G706" s="44">
        <v>225</v>
      </c>
      <c r="H706" s="44">
        <v>228</v>
      </c>
      <c r="I706" s="44">
        <v>100</v>
      </c>
      <c r="J706" s="44">
        <v>309</v>
      </c>
      <c r="K706" s="43">
        <v>1095</v>
      </c>
      <c r="L706" s="43">
        <v>169081</v>
      </c>
      <c r="M706" s="43">
        <v>1172</v>
      </c>
      <c r="N706" s="44">
        <v>292</v>
      </c>
      <c r="O706" s="44">
        <v>201</v>
      </c>
      <c r="P706" s="43">
        <v>164951</v>
      </c>
      <c r="Q706" s="43">
        <v>156563</v>
      </c>
      <c r="R706" s="44">
        <v>808</v>
      </c>
      <c r="S706" s="44">
        <v>808</v>
      </c>
      <c r="T706" s="44">
        <v>8</v>
      </c>
      <c r="U706" s="44">
        <v>862</v>
      </c>
      <c r="V706" s="44">
        <v>845</v>
      </c>
      <c r="W706" s="44">
        <v>426</v>
      </c>
      <c r="X706" s="44">
        <v>13</v>
      </c>
      <c r="Y706" s="44">
        <v>420</v>
      </c>
      <c r="Z706" s="44">
        <v>422</v>
      </c>
      <c r="AA706" s="44">
        <v>178</v>
      </c>
      <c r="AB706" s="44">
        <v>199</v>
      </c>
      <c r="AC706" s="44">
        <v>186</v>
      </c>
      <c r="AD706" s="44">
        <v>193</v>
      </c>
      <c r="AE706" s="44">
        <v>169</v>
      </c>
      <c r="AF706" s="44">
        <v>8</v>
      </c>
      <c r="AG706" s="44">
        <v>7</v>
      </c>
      <c r="AH706" s="44">
        <v>32</v>
      </c>
      <c r="AI706" s="126">
        <v>10</v>
      </c>
      <c r="AJ706" s="44">
        <v>34</v>
      </c>
      <c r="AK706" s="44">
        <v>57</v>
      </c>
      <c r="AL706" s="44">
        <v>5</v>
      </c>
      <c r="AM706" s="44">
        <v>-49</v>
      </c>
      <c r="AN706" s="44">
        <v>-1</v>
      </c>
      <c r="AO706" s="44">
        <v>46</v>
      </c>
      <c r="AP706" s="44">
        <v>8</v>
      </c>
      <c r="AQ706" s="83">
        <v>30</v>
      </c>
    </row>
    <row r="707" spans="1:43" ht="17.649999999999999" thickBot="1" x14ac:dyDescent="0.5">
      <c r="A707" s="42" t="s">
        <v>20</v>
      </c>
      <c r="C707" s="60" t="s">
        <v>176</v>
      </c>
      <c r="D707" s="43">
        <v>2897</v>
      </c>
      <c r="E707" s="43">
        <v>2636</v>
      </c>
      <c r="F707" s="43">
        <v>3056</v>
      </c>
      <c r="G707" s="43">
        <v>3062</v>
      </c>
      <c r="H707" s="43">
        <v>3206</v>
      </c>
      <c r="I707" s="43">
        <v>2868</v>
      </c>
      <c r="J707" s="43">
        <v>2562</v>
      </c>
      <c r="K707" s="43">
        <v>2439</v>
      </c>
      <c r="L707" s="43">
        <v>2999</v>
      </c>
      <c r="M707" s="43">
        <v>3105</v>
      </c>
      <c r="N707" s="43">
        <v>2868</v>
      </c>
      <c r="O707" s="43">
        <v>2766</v>
      </c>
      <c r="P707" s="43">
        <v>1164</v>
      </c>
      <c r="Q707" s="43">
        <v>1215</v>
      </c>
      <c r="R707" s="43">
        <v>1282</v>
      </c>
      <c r="S707" s="43">
        <v>1244</v>
      </c>
      <c r="T707" s="43">
        <v>1248</v>
      </c>
      <c r="U707" s="44">
        <v>921</v>
      </c>
      <c r="V707" s="44">
        <v>615</v>
      </c>
      <c r="W707" s="44">
        <v>376</v>
      </c>
      <c r="X707" s="44">
        <v>299</v>
      </c>
      <c r="Y707" s="44">
        <v>502</v>
      </c>
      <c r="Z707" s="44">
        <v>130</v>
      </c>
      <c r="AA707" s="44">
        <v>49</v>
      </c>
      <c r="AB707" s="44">
        <v>46</v>
      </c>
      <c r="AC707" s="44">
        <v>205</v>
      </c>
      <c r="AD707" s="44">
        <v>151</v>
      </c>
      <c r="AE707" s="44">
        <v>209</v>
      </c>
      <c r="AF707" s="44">
        <v>270</v>
      </c>
      <c r="AG707" s="44">
        <v>706</v>
      </c>
      <c r="AH707" s="43">
        <v>1191</v>
      </c>
      <c r="AI707" s="125">
        <v>1507</v>
      </c>
      <c r="AJ707" s="43">
        <v>1437</v>
      </c>
      <c r="AK707" s="43">
        <v>1260</v>
      </c>
      <c r="AL707" s="43">
        <v>1342</v>
      </c>
      <c r="AM707" s="43">
        <v>1486</v>
      </c>
      <c r="AN707" s="43">
        <v>1173</v>
      </c>
      <c r="AO707" s="43">
        <v>1182</v>
      </c>
      <c r="AP707" s="43">
        <v>1234</v>
      </c>
      <c r="AQ707" s="83">
        <v>976</v>
      </c>
    </row>
    <row r="708" spans="1:43" ht="17.649999999999999" thickBot="1" x14ac:dyDescent="0.5">
      <c r="A708" s="42" t="s">
        <v>20</v>
      </c>
      <c r="C708" s="60" t="s">
        <v>88</v>
      </c>
      <c r="D708" s="43">
        <v>1194</v>
      </c>
      <c r="E708" s="43">
        <v>2101</v>
      </c>
      <c r="F708" s="43">
        <v>1905</v>
      </c>
      <c r="G708" s="43">
        <v>1859</v>
      </c>
      <c r="H708" s="43">
        <v>1595</v>
      </c>
      <c r="I708" s="43">
        <v>1958</v>
      </c>
      <c r="J708" s="43">
        <v>1681</v>
      </c>
      <c r="K708" s="43">
        <v>1865</v>
      </c>
      <c r="L708" s="43">
        <v>2817</v>
      </c>
      <c r="M708" s="43">
        <v>1839</v>
      </c>
      <c r="N708" s="43">
        <v>1807</v>
      </c>
      <c r="O708" s="43">
        <v>2202</v>
      </c>
      <c r="P708" s="43">
        <v>2441</v>
      </c>
      <c r="Q708" s="43">
        <v>2734</v>
      </c>
      <c r="R708" s="43">
        <v>1514</v>
      </c>
      <c r="S708" s="43">
        <v>1721</v>
      </c>
      <c r="T708" s="43">
        <v>2712</v>
      </c>
      <c r="U708" s="43">
        <v>1445</v>
      </c>
      <c r="V708" s="43">
        <v>1960</v>
      </c>
      <c r="W708" s="43">
        <v>1846</v>
      </c>
      <c r="X708" s="43">
        <v>2666</v>
      </c>
      <c r="Y708" s="43">
        <v>2327</v>
      </c>
      <c r="Z708" s="43">
        <v>2186</v>
      </c>
      <c r="AA708" s="43">
        <v>2323</v>
      </c>
      <c r="AB708" s="43">
        <v>2346</v>
      </c>
      <c r="AC708" s="43">
        <v>2692</v>
      </c>
      <c r="AD708" s="43">
        <v>2017</v>
      </c>
      <c r="AE708" s="43">
        <v>2689</v>
      </c>
      <c r="AF708" s="43">
        <v>2921</v>
      </c>
      <c r="AG708" s="43">
        <v>2402</v>
      </c>
      <c r="AH708" s="43">
        <v>2315</v>
      </c>
      <c r="AI708" s="125">
        <v>3272</v>
      </c>
      <c r="AJ708" s="43">
        <v>1979</v>
      </c>
      <c r="AK708" s="43">
        <v>2401</v>
      </c>
      <c r="AL708" s="43">
        <v>2888</v>
      </c>
      <c r="AM708" s="43">
        <v>2740</v>
      </c>
      <c r="AN708" s="43">
        <v>2023</v>
      </c>
      <c r="AO708" s="43">
        <v>2080</v>
      </c>
      <c r="AP708" s="43">
        <v>2449</v>
      </c>
      <c r="AQ708" s="45">
        <v>2934</v>
      </c>
    </row>
    <row r="709" spans="1:43" ht="18" thickBot="1" x14ac:dyDescent="0.5">
      <c r="A709" s="42" t="s">
        <v>20</v>
      </c>
      <c r="C709" s="66" t="s">
        <v>77</v>
      </c>
      <c r="D709" s="67">
        <v>245013</v>
      </c>
      <c r="E709" s="67">
        <v>246960</v>
      </c>
      <c r="F709" s="67">
        <v>241020</v>
      </c>
      <c r="G709" s="67">
        <v>231453</v>
      </c>
      <c r="H709" s="67">
        <v>228348</v>
      </c>
      <c r="I709" s="67">
        <v>227493</v>
      </c>
      <c r="J709" s="67">
        <v>227616</v>
      </c>
      <c r="K709" s="67">
        <v>228430</v>
      </c>
      <c r="L709" s="67">
        <v>224576</v>
      </c>
      <c r="M709" s="67">
        <v>225388</v>
      </c>
      <c r="N709" s="67">
        <v>225863</v>
      </c>
      <c r="O709" s="67">
        <v>224211</v>
      </c>
      <c r="P709" s="67">
        <v>225260</v>
      </c>
      <c r="Q709" s="67">
        <v>216666</v>
      </c>
      <c r="R709" s="67">
        <v>60775</v>
      </c>
      <c r="S709" s="67">
        <v>61437</v>
      </c>
      <c r="T709" s="67">
        <v>62307</v>
      </c>
      <c r="U709" s="67">
        <v>63324</v>
      </c>
      <c r="V709" s="67">
        <v>69472</v>
      </c>
      <c r="W709" s="67">
        <v>70256</v>
      </c>
      <c r="X709" s="67">
        <v>70817</v>
      </c>
      <c r="Y709" s="67">
        <v>68724</v>
      </c>
      <c r="Z709" s="67">
        <v>70990</v>
      </c>
      <c r="AA709" s="67">
        <v>72319</v>
      </c>
      <c r="AB709" s="67">
        <v>74111</v>
      </c>
      <c r="AC709" s="67">
        <v>74201</v>
      </c>
      <c r="AD709" s="67">
        <v>74732</v>
      </c>
      <c r="AE709" s="67">
        <v>76290</v>
      </c>
      <c r="AF709" s="67">
        <v>76578</v>
      </c>
      <c r="AG709" s="67">
        <v>75252</v>
      </c>
      <c r="AH709" s="67">
        <v>72402</v>
      </c>
      <c r="AI709" s="128">
        <v>71801</v>
      </c>
      <c r="AJ709" s="67">
        <v>73008</v>
      </c>
      <c r="AK709" s="67">
        <v>74249</v>
      </c>
      <c r="AL709" s="67">
        <v>73895</v>
      </c>
      <c r="AM709" s="67">
        <v>74516</v>
      </c>
      <c r="AN709" s="67">
        <v>76780</v>
      </c>
      <c r="AO709" s="67">
        <v>77710</v>
      </c>
      <c r="AP709" s="67">
        <v>79046</v>
      </c>
      <c r="AQ709" s="68">
        <v>81219</v>
      </c>
    </row>
    <row r="710" spans="1:43" ht="18" thickTop="1" thickBot="1" x14ac:dyDescent="0.5">
      <c r="A710" s="42" t="s">
        <v>20</v>
      </c>
      <c r="C710" s="60" t="s">
        <v>187</v>
      </c>
      <c r="D710" s="43">
        <v>73976</v>
      </c>
      <c r="E710" s="43">
        <v>73624</v>
      </c>
      <c r="F710" s="43">
        <v>73371</v>
      </c>
      <c r="G710" s="43">
        <v>73608</v>
      </c>
      <c r="H710" s="43">
        <v>73242</v>
      </c>
      <c r="I710" s="43">
        <v>73367</v>
      </c>
      <c r="J710" s="43">
        <v>73562</v>
      </c>
      <c r="K710" s="43">
        <v>72718</v>
      </c>
      <c r="L710" s="43">
        <v>29241</v>
      </c>
      <c r="M710" s="43">
        <v>72601</v>
      </c>
      <c r="N710" s="43">
        <v>72461</v>
      </c>
      <c r="O710" s="43">
        <v>72537</v>
      </c>
      <c r="P710" s="43">
        <v>33816</v>
      </c>
      <c r="Q710" s="43">
        <v>33691</v>
      </c>
      <c r="R710" s="43">
        <v>33532</v>
      </c>
      <c r="S710" s="43">
        <v>33728</v>
      </c>
      <c r="T710" s="43">
        <v>34438</v>
      </c>
      <c r="U710" s="43">
        <v>34363</v>
      </c>
      <c r="V710" s="43">
        <v>37538</v>
      </c>
      <c r="W710" s="43">
        <v>37597</v>
      </c>
      <c r="X710" s="43">
        <v>37907</v>
      </c>
      <c r="Y710" s="43">
        <v>37969</v>
      </c>
      <c r="Z710" s="43">
        <v>38272</v>
      </c>
      <c r="AA710" s="43">
        <v>38667</v>
      </c>
      <c r="AB710" s="43">
        <v>39194</v>
      </c>
      <c r="AC710" s="43">
        <v>39862</v>
      </c>
      <c r="AD710" s="43">
        <v>39998</v>
      </c>
      <c r="AE710" s="43">
        <v>40665</v>
      </c>
      <c r="AF710" s="43">
        <v>40942</v>
      </c>
      <c r="AG710" s="43">
        <v>41018</v>
      </c>
      <c r="AH710" s="43">
        <v>41272</v>
      </c>
      <c r="AI710" s="125">
        <v>41827</v>
      </c>
      <c r="AJ710" s="43">
        <v>42403</v>
      </c>
      <c r="AK710" s="43">
        <v>42737</v>
      </c>
      <c r="AL710" s="43">
        <v>42355</v>
      </c>
      <c r="AM710" s="43">
        <v>42794</v>
      </c>
      <c r="AN710" s="43">
        <v>43440</v>
      </c>
      <c r="AO710" s="43">
        <v>43883</v>
      </c>
      <c r="AP710" s="43">
        <v>44409</v>
      </c>
      <c r="AQ710" s="45">
        <v>44964</v>
      </c>
    </row>
    <row r="711" spans="1:43" ht="17.649999999999999" thickBot="1" x14ac:dyDescent="0.5">
      <c r="A711" s="42" t="s">
        <v>20</v>
      </c>
      <c r="C711" s="60" t="s">
        <v>189</v>
      </c>
      <c r="D711" s="43">
        <v>5255</v>
      </c>
      <c r="E711" s="43">
        <v>5383</v>
      </c>
      <c r="F711" s="43">
        <v>5463</v>
      </c>
      <c r="G711" s="43">
        <v>5508</v>
      </c>
      <c r="H711" s="43">
        <v>5385</v>
      </c>
      <c r="I711" s="43">
        <v>5497</v>
      </c>
      <c r="J711" s="43">
        <v>5538</v>
      </c>
      <c r="K711" s="43">
        <v>5622</v>
      </c>
      <c r="L711" s="43">
        <v>5392</v>
      </c>
      <c r="M711" s="43">
        <v>5609</v>
      </c>
      <c r="N711" s="43">
        <v>5573</v>
      </c>
      <c r="O711" s="43">
        <v>5528</v>
      </c>
      <c r="P711" s="43">
        <v>5322</v>
      </c>
      <c r="Q711" s="43">
        <v>5450</v>
      </c>
      <c r="R711" s="43">
        <v>5446</v>
      </c>
      <c r="S711" s="43">
        <v>5388</v>
      </c>
      <c r="T711" s="43">
        <v>5282</v>
      </c>
      <c r="U711" s="43">
        <v>5482</v>
      </c>
      <c r="V711" s="43">
        <v>6833</v>
      </c>
      <c r="W711" s="43">
        <v>6820</v>
      </c>
      <c r="X711" s="43">
        <v>6635</v>
      </c>
      <c r="Y711" s="43">
        <v>6810</v>
      </c>
      <c r="Z711" s="43">
        <v>6872</v>
      </c>
      <c r="AA711" s="43">
        <v>6761</v>
      </c>
      <c r="AB711" s="43">
        <v>6629</v>
      </c>
      <c r="AC711" s="43">
        <v>6958</v>
      </c>
      <c r="AD711" s="43">
        <v>7167</v>
      </c>
      <c r="AE711" s="43">
        <v>7268</v>
      </c>
      <c r="AF711" s="43">
        <v>7194</v>
      </c>
      <c r="AG711" s="43">
        <v>7550</v>
      </c>
      <c r="AH711" s="43">
        <v>7838</v>
      </c>
      <c r="AI711" s="125">
        <v>7934</v>
      </c>
      <c r="AJ711" s="43">
        <v>7815</v>
      </c>
      <c r="AK711" s="43">
        <v>8247</v>
      </c>
      <c r="AL711" s="43">
        <v>8589</v>
      </c>
      <c r="AM711" s="43">
        <v>8680</v>
      </c>
      <c r="AN711" s="43">
        <v>8599</v>
      </c>
      <c r="AO711" s="43">
        <v>9020</v>
      </c>
      <c r="AP711" s="43">
        <v>9521</v>
      </c>
      <c r="AQ711" s="45">
        <v>9599</v>
      </c>
    </row>
    <row r="712" spans="1:43" ht="17.649999999999999" thickBot="1" x14ac:dyDescent="0.5">
      <c r="A712" s="42" t="s">
        <v>20</v>
      </c>
      <c r="C712" s="60" t="s">
        <v>200</v>
      </c>
      <c r="D712" s="44" t="s">
        <v>138</v>
      </c>
      <c r="E712" s="44" t="s">
        <v>138</v>
      </c>
      <c r="F712" s="44" t="s">
        <v>138</v>
      </c>
      <c r="G712" s="44" t="s">
        <v>138</v>
      </c>
      <c r="H712" s="44" t="s">
        <v>138</v>
      </c>
      <c r="I712" s="44" t="s">
        <v>138</v>
      </c>
      <c r="J712" s="44" t="s">
        <v>138</v>
      </c>
      <c r="K712" s="44" t="s">
        <v>138</v>
      </c>
      <c r="L712" s="44">
        <v>650</v>
      </c>
      <c r="M712" s="44" t="s">
        <v>138</v>
      </c>
      <c r="N712" s="44" t="s">
        <v>138</v>
      </c>
      <c r="O712" s="44" t="s">
        <v>138</v>
      </c>
      <c r="P712" s="44" t="s">
        <v>138</v>
      </c>
      <c r="Q712" s="44" t="s">
        <v>138</v>
      </c>
      <c r="R712" s="44" t="s">
        <v>138</v>
      </c>
      <c r="S712" s="44" t="s">
        <v>138</v>
      </c>
      <c r="T712" s="44" t="s">
        <v>138</v>
      </c>
      <c r="U712" s="44" t="s">
        <v>138</v>
      </c>
      <c r="V712" s="44" t="s">
        <v>138</v>
      </c>
      <c r="W712" s="44" t="s">
        <v>138</v>
      </c>
      <c r="X712" s="44" t="s">
        <v>138</v>
      </c>
      <c r="Y712" s="44" t="s">
        <v>138</v>
      </c>
      <c r="Z712" s="44" t="s">
        <v>138</v>
      </c>
      <c r="AA712" s="44" t="s">
        <v>138</v>
      </c>
      <c r="AB712" s="44" t="s">
        <v>138</v>
      </c>
      <c r="AC712" s="44" t="s">
        <v>138</v>
      </c>
      <c r="AD712" s="44" t="s">
        <v>138</v>
      </c>
      <c r="AE712" s="44" t="s">
        <v>138</v>
      </c>
      <c r="AF712" s="44" t="s">
        <v>138</v>
      </c>
      <c r="AG712" s="44" t="s">
        <v>138</v>
      </c>
      <c r="AH712" s="44" t="s">
        <v>138</v>
      </c>
      <c r="AI712" s="126" t="s">
        <v>138</v>
      </c>
      <c r="AJ712" s="44" t="s">
        <v>138</v>
      </c>
      <c r="AK712" s="44" t="s">
        <v>138</v>
      </c>
      <c r="AL712" s="44" t="s">
        <v>138</v>
      </c>
      <c r="AM712" s="44" t="s">
        <v>138</v>
      </c>
      <c r="AN712" s="44" t="s">
        <v>138</v>
      </c>
      <c r="AO712" s="44" t="s">
        <v>138</v>
      </c>
      <c r="AP712" s="44" t="s">
        <v>138</v>
      </c>
      <c r="AQ712" s="83" t="s">
        <v>138</v>
      </c>
    </row>
    <row r="713" spans="1:43" ht="17.649999999999999" thickBot="1" x14ac:dyDescent="0.5">
      <c r="A713" s="42" t="s">
        <v>20</v>
      </c>
      <c r="C713" s="60" t="s">
        <v>147</v>
      </c>
      <c r="D713" s="44">
        <v>456</v>
      </c>
      <c r="E713" s="44">
        <v>167</v>
      </c>
      <c r="F713" s="44">
        <v>167</v>
      </c>
      <c r="G713" s="44">
        <v>167</v>
      </c>
      <c r="H713" s="44">
        <v>275</v>
      </c>
      <c r="I713" s="44">
        <v>690</v>
      </c>
      <c r="J713" s="44">
        <v>690</v>
      </c>
      <c r="K713" s="44">
        <v>690</v>
      </c>
      <c r="L713" s="44">
        <v>524</v>
      </c>
      <c r="M713" s="44">
        <v>320</v>
      </c>
      <c r="N713" s="44">
        <v>-168</v>
      </c>
      <c r="O713" s="44">
        <v>320</v>
      </c>
      <c r="P713" s="44">
        <v>404</v>
      </c>
      <c r="Q713" s="44">
        <v>479</v>
      </c>
      <c r="R713" s="44">
        <v>472</v>
      </c>
      <c r="S713" s="44">
        <v>464</v>
      </c>
      <c r="T713" s="44">
        <v>475</v>
      </c>
      <c r="U713" s="44">
        <v>555</v>
      </c>
      <c r="V713" s="44">
        <v>563</v>
      </c>
      <c r="W713" s="44">
        <v>569</v>
      </c>
      <c r="X713" s="44">
        <v>560</v>
      </c>
      <c r="Y713" s="44">
        <v>88</v>
      </c>
      <c r="Z713" s="44">
        <v>86</v>
      </c>
      <c r="AA713" s="44">
        <v>79</v>
      </c>
      <c r="AB713" s="44">
        <v>70</v>
      </c>
      <c r="AC713" s="44">
        <v>45</v>
      </c>
      <c r="AD713" s="44">
        <v>53</v>
      </c>
      <c r="AE713" s="44">
        <v>45</v>
      </c>
      <c r="AF713" s="44">
        <v>45</v>
      </c>
      <c r="AG713" s="44">
        <v>621</v>
      </c>
      <c r="AH713" s="44">
        <v>20</v>
      </c>
      <c r="AI713" s="126">
        <v>9</v>
      </c>
      <c r="AJ713" s="44">
        <v>-6</v>
      </c>
      <c r="AK713" s="44" t="s">
        <v>138</v>
      </c>
      <c r="AL713" s="44">
        <v>3</v>
      </c>
      <c r="AM713" s="44" t="s">
        <v>138</v>
      </c>
      <c r="AN713" s="44">
        <v>-6</v>
      </c>
      <c r="AO713" s="44">
        <v>-3</v>
      </c>
      <c r="AP713" s="44">
        <v>-1</v>
      </c>
      <c r="AQ713" s="83">
        <v>12</v>
      </c>
    </row>
    <row r="714" spans="1:43" ht="17.649999999999999" thickBot="1" x14ac:dyDescent="0.5">
      <c r="A714" s="42" t="s">
        <v>20</v>
      </c>
      <c r="C714" s="60" t="s">
        <v>148</v>
      </c>
      <c r="D714" s="44" t="s">
        <v>138</v>
      </c>
      <c r="E714" s="44" t="s">
        <v>138</v>
      </c>
      <c r="F714" s="44" t="s">
        <v>138</v>
      </c>
      <c r="G714" s="44" t="s">
        <v>138</v>
      </c>
      <c r="H714" s="44" t="s">
        <v>138</v>
      </c>
      <c r="I714" s="44" t="s">
        <v>138</v>
      </c>
      <c r="J714" s="44" t="s">
        <v>138</v>
      </c>
      <c r="K714" s="44" t="s">
        <v>138</v>
      </c>
      <c r="L714" s="44" t="s">
        <v>138</v>
      </c>
      <c r="M714" s="44" t="s">
        <v>138</v>
      </c>
      <c r="N714" s="44" t="s">
        <v>138</v>
      </c>
      <c r="O714" s="44" t="s">
        <v>138</v>
      </c>
      <c r="P714" s="44" t="s">
        <v>138</v>
      </c>
      <c r="Q714" s="44" t="s">
        <v>138</v>
      </c>
      <c r="R714" s="44" t="s">
        <v>138</v>
      </c>
      <c r="S714" s="44" t="s">
        <v>138</v>
      </c>
      <c r="T714" s="44" t="s">
        <v>138</v>
      </c>
      <c r="U714" s="44" t="s">
        <v>138</v>
      </c>
      <c r="V714" s="44" t="s">
        <v>138</v>
      </c>
      <c r="W714" s="44">
        <v>13</v>
      </c>
      <c r="X714" s="44" t="s">
        <v>138</v>
      </c>
      <c r="Y714" s="44" t="s">
        <v>138</v>
      </c>
      <c r="Z714" s="44" t="s">
        <v>138</v>
      </c>
      <c r="AA714" s="44" t="s">
        <v>138</v>
      </c>
      <c r="AB714" s="44" t="s">
        <v>138</v>
      </c>
      <c r="AC714" s="44" t="s">
        <v>138</v>
      </c>
      <c r="AD714" s="44" t="s">
        <v>138</v>
      </c>
      <c r="AE714" s="44" t="s">
        <v>138</v>
      </c>
      <c r="AF714" s="44" t="s">
        <v>138</v>
      </c>
      <c r="AG714" s="44" t="s">
        <v>138</v>
      </c>
      <c r="AH714" s="44" t="s">
        <v>138</v>
      </c>
      <c r="AI714" s="126" t="s">
        <v>138</v>
      </c>
      <c r="AJ714" s="44" t="s">
        <v>138</v>
      </c>
      <c r="AK714" s="44" t="s">
        <v>138</v>
      </c>
      <c r="AL714" s="44" t="s">
        <v>138</v>
      </c>
      <c r="AM714" s="44" t="s">
        <v>138</v>
      </c>
      <c r="AN714" s="44">
        <v>33</v>
      </c>
      <c r="AO714" s="44" t="s">
        <v>138</v>
      </c>
      <c r="AP714" s="44" t="s">
        <v>138</v>
      </c>
      <c r="AQ714" s="83" t="s">
        <v>138</v>
      </c>
    </row>
    <row r="715" spans="1:43" ht="17.649999999999999" thickBot="1" x14ac:dyDescent="0.5">
      <c r="A715" s="42" t="s">
        <v>20</v>
      </c>
      <c r="C715" s="60" t="s">
        <v>146</v>
      </c>
      <c r="D715" s="44" t="s">
        <v>138</v>
      </c>
      <c r="E715" s="44">
        <v>323</v>
      </c>
      <c r="F715" s="44">
        <v>315</v>
      </c>
      <c r="G715" s="44">
        <v>315</v>
      </c>
      <c r="H715" s="44">
        <v>445</v>
      </c>
      <c r="I715" s="44">
        <v>452</v>
      </c>
      <c r="J715" s="44">
        <v>490</v>
      </c>
      <c r="K715" s="44">
        <v>356</v>
      </c>
      <c r="L715" s="44">
        <v>123</v>
      </c>
      <c r="M715" s="44">
        <v>313</v>
      </c>
      <c r="N715" s="44">
        <v>517</v>
      </c>
      <c r="O715" s="44">
        <v>520</v>
      </c>
      <c r="P715" s="44">
        <v>174</v>
      </c>
      <c r="Q715" s="44">
        <v>171</v>
      </c>
      <c r="R715" s="44">
        <v>165</v>
      </c>
      <c r="S715" s="44">
        <v>167</v>
      </c>
      <c r="T715" s="44">
        <v>72</v>
      </c>
      <c r="U715" s="44">
        <v>300</v>
      </c>
      <c r="V715" s="44">
        <v>154</v>
      </c>
      <c r="W715" s="44" t="s">
        <v>138</v>
      </c>
      <c r="X715" s="44" t="s">
        <v>138</v>
      </c>
      <c r="Y715" s="44" t="s">
        <v>138</v>
      </c>
      <c r="Z715" s="44" t="s">
        <v>138</v>
      </c>
      <c r="AA715" s="44" t="s">
        <v>138</v>
      </c>
      <c r="AB715" s="44" t="s">
        <v>138</v>
      </c>
      <c r="AC715" s="44" t="s">
        <v>138</v>
      </c>
      <c r="AD715" s="44" t="s">
        <v>138</v>
      </c>
      <c r="AE715" s="44" t="s">
        <v>138</v>
      </c>
      <c r="AF715" s="44" t="s">
        <v>138</v>
      </c>
      <c r="AG715" s="44" t="s">
        <v>138</v>
      </c>
      <c r="AH715" s="44" t="s">
        <v>138</v>
      </c>
      <c r="AI715" s="126" t="s">
        <v>138</v>
      </c>
      <c r="AJ715" s="44" t="s">
        <v>138</v>
      </c>
      <c r="AK715" s="44" t="s">
        <v>138</v>
      </c>
      <c r="AL715" s="44" t="s">
        <v>138</v>
      </c>
      <c r="AM715" s="44" t="s">
        <v>138</v>
      </c>
      <c r="AN715" s="44" t="s">
        <v>138</v>
      </c>
      <c r="AO715" s="44" t="s">
        <v>138</v>
      </c>
      <c r="AP715" s="44" t="s">
        <v>138</v>
      </c>
      <c r="AQ715" s="83" t="s">
        <v>138</v>
      </c>
    </row>
    <row r="716" spans="1:43" ht="17.649999999999999" thickBot="1" x14ac:dyDescent="0.5">
      <c r="A716" s="42" t="s">
        <v>20</v>
      </c>
      <c r="C716" s="60" t="s">
        <v>91</v>
      </c>
      <c r="D716" s="43">
        <v>5653</v>
      </c>
      <c r="E716" s="43">
        <v>5719</v>
      </c>
      <c r="F716" s="43">
        <v>5358</v>
      </c>
      <c r="G716" s="43">
        <v>5359</v>
      </c>
      <c r="H716" s="43">
        <v>5084</v>
      </c>
      <c r="I716" s="43">
        <v>4633</v>
      </c>
      <c r="J716" s="43">
        <v>4634</v>
      </c>
      <c r="K716" s="43">
        <v>4659</v>
      </c>
      <c r="L716" s="43">
        <v>4494</v>
      </c>
      <c r="M716" s="43">
        <v>4817</v>
      </c>
      <c r="N716" s="43">
        <v>4817</v>
      </c>
      <c r="O716" s="43">
        <v>4827</v>
      </c>
      <c r="P716" s="43">
        <v>4678</v>
      </c>
      <c r="Q716" s="43">
        <v>4755</v>
      </c>
      <c r="R716" s="43">
        <v>4262</v>
      </c>
      <c r="S716" s="43">
        <v>4263</v>
      </c>
      <c r="T716" s="43">
        <v>4265</v>
      </c>
      <c r="U716" s="43">
        <v>3767</v>
      </c>
      <c r="V716" s="43">
        <v>4050</v>
      </c>
      <c r="W716" s="43">
        <v>4346</v>
      </c>
      <c r="X716" s="43">
        <v>4348</v>
      </c>
      <c r="Y716" s="43">
        <v>4349</v>
      </c>
      <c r="Z716" s="43">
        <v>4350</v>
      </c>
      <c r="AA716" s="43">
        <v>4351</v>
      </c>
      <c r="AB716" s="43">
        <v>4352</v>
      </c>
      <c r="AC716" s="43">
        <v>4353</v>
      </c>
      <c r="AD716" s="43">
        <v>4354</v>
      </c>
      <c r="AE716" s="43">
        <v>4943</v>
      </c>
      <c r="AF716" s="43">
        <v>4944</v>
      </c>
      <c r="AG716" s="43">
        <v>4354</v>
      </c>
      <c r="AH716" s="43">
        <v>4355</v>
      </c>
      <c r="AI716" s="125">
        <v>4356</v>
      </c>
      <c r="AJ716" s="43">
        <v>4357</v>
      </c>
      <c r="AK716" s="43">
        <v>4358</v>
      </c>
      <c r="AL716" s="43">
        <v>4360</v>
      </c>
      <c r="AM716" s="43">
        <v>4361</v>
      </c>
      <c r="AN716" s="43">
        <v>4362</v>
      </c>
      <c r="AO716" s="43">
        <v>4363</v>
      </c>
      <c r="AP716" s="43">
        <v>4364</v>
      </c>
      <c r="AQ716" s="45">
        <v>4365</v>
      </c>
    </row>
    <row r="717" spans="1:43" ht="17.649999999999999" thickBot="1" x14ac:dyDescent="0.5">
      <c r="A717" s="42" t="s">
        <v>20</v>
      </c>
      <c r="C717" s="60" t="s">
        <v>150</v>
      </c>
      <c r="D717" s="44" t="s">
        <v>138</v>
      </c>
      <c r="E717" s="44" t="s">
        <v>138</v>
      </c>
      <c r="F717" s="44" t="s">
        <v>138</v>
      </c>
      <c r="G717" s="44" t="s">
        <v>138</v>
      </c>
      <c r="H717" s="44" t="s">
        <v>138</v>
      </c>
      <c r="I717" s="44" t="s">
        <v>138</v>
      </c>
      <c r="J717" s="44" t="s">
        <v>138</v>
      </c>
      <c r="K717" s="44" t="s">
        <v>138</v>
      </c>
      <c r="L717" s="44" t="s">
        <v>138</v>
      </c>
      <c r="M717" s="44" t="s">
        <v>138</v>
      </c>
      <c r="N717" s="44" t="s">
        <v>138</v>
      </c>
      <c r="O717" s="44" t="s">
        <v>138</v>
      </c>
      <c r="P717" s="44" t="s">
        <v>138</v>
      </c>
      <c r="Q717" s="44" t="s">
        <v>138</v>
      </c>
      <c r="R717" s="44" t="s">
        <v>138</v>
      </c>
      <c r="S717" s="44" t="s">
        <v>138</v>
      </c>
      <c r="T717" s="44" t="s">
        <v>138</v>
      </c>
      <c r="U717" s="44">
        <v>167</v>
      </c>
      <c r="V717" s="44">
        <v>226</v>
      </c>
      <c r="W717" s="44">
        <v>196</v>
      </c>
      <c r="X717" s="44">
        <v>201</v>
      </c>
      <c r="Y717" s="44" t="s">
        <v>138</v>
      </c>
      <c r="Z717" s="44" t="s">
        <v>138</v>
      </c>
      <c r="AA717" s="44" t="s">
        <v>138</v>
      </c>
      <c r="AB717" s="44">
        <v>221</v>
      </c>
      <c r="AC717" s="44" t="s">
        <v>138</v>
      </c>
      <c r="AD717" s="44" t="s">
        <v>138</v>
      </c>
      <c r="AE717" s="44" t="s">
        <v>138</v>
      </c>
      <c r="AF717" s="44">
        <v>184</v>
      </c>
      <c r="AG717" s="44" t="s">
        <v>138</v>
      </c>
      <c r="AH717" s="44" t="s">
        <v>138</v>
      </c>
      <c r="AI717" s="126" t="s">
        <v>138</v>
      </c>
      <c r="AJ717" s="44">
        <v>136</v>
      </c>
      <c r="AK717" s="44" t="s">
        <v>138</v>
      </c>
      <c r="AL717" s="44" t="s">
        <v>138</v>
      </c>
      <c r="AM717" s="44" t="s">
        <v>138</v>
      </c>
      <c r="AN717" s="44">
        <v>111</v>
      </c>
      <c r="AO717" s="44" t="s">
        <v>138</v>
      </c>
      <c r="AP717" s="44" t="s">
        <v>138</v>
      </c>
      <c r="AQ717" s="83" t="s">
        <v>138</v>
      </c>
    </row>
    <row r="718" spans="1:43" ht="17.649999999999999" thickBot="1" x14ac:dyDescent="0.5">
      <c r="A718" s="42" t="s">
        <v>20</v>
      </c>
      <c r="C718" s="60" t="s">
        <v>193</v>
      </c>
      <c r="D718" s="43">
        <v>134702</v>
      </c>
      <c r="E718" s="43">
        <v>135803</v>
      </c>
      <c r="F718" s="43">
        <v>131489</v>
      </c>
      <c r="G718" s="43">
        <v>121634</v>
      </c>
      <c r="H718" s="43">
        <v>120123</v>
      </c>
      <c r="I718" s="43">
        <v>118361</v>
      </c>
      <c r="J718" s="43">
        <v>117851</v>
      </c>
      <c r="K718" s="43">
        <v>118648</v>
      </c>
      <c r="L718" s="44" t="s">
        <v>138</v>
      </c>
      <c r="M718" s="43">
        <v>116582</v>
      </c>
      <c r="N718" s="43">
        <v>116746</v>
      </c>
      <c r="O718" s="43">
        <v>115626</v>
      </c>
      <c r="P718" s="44" t="s">
        <v>138</v>
      </c>
      <c r="Q718" s="44" t="s">
        <v>138</v>
      </c>
      <c r="R718" s="44" t="s">
        <v>138</v>
      </c>
      <c r="S718" s="44" t="s">
        <v>138</v>
      </c>
      <c r="T718" s="44" t="s">
        <v>138</v>
      </c>
      <c r="U718" s="44" t="s">
        <v>138</v>
      </c>
      <c r="V718" s="44" t="s">
        <v>138</v>
      </c>
      <c r="W718" s="44" t="s">
        <v>138</v>
      </c>
      <c r="X718" s="44" t="s">
        <v>138</v>
      </c>
      <c r="Y718" s="44" t="s">
        <v>138</v>
      </c>
      <c r="Z718" s="44" t="s">
        <v>138</v>
      </c>
      <c r="AA718" s="44" t="s">
        <v>138</v>
      </c>
      <c r="AB718" s="44" t="s">
        <v>138</v>
      </c>
      <c r="AC718" s="44" t="s">
        <v>138</v>
      </c>
      <c r="AD718" s="44" t="s">
        <v>138</v>
      </c>
      <c r="AE718" s="44" t="s">
        <v>138</v>
      </c>
      <c r="AF718" s="44" t="s">
        <v>138</v>
      </c>
      <c r="AG718" s="44" t="s">
        <v>138</v>
      </c>
      <c r="AH718" s="44" t="s">
        <v>138</v>
      </c>
      <c r="AI718" s="126" t="s">
        <v>138</v>
      </c>
      <c r="AJ718" s="44" t="s">
        <v>138</v>
      </c>
      <c r="AK718" s="44" t="s">
        <v>138</v>
      </c>
      <c r="AL718" s="44" t="s">
        <v>138</v>
      </c>
      <c r="AM718" s="44" t="s">
        <v>138</v>
      </c>
      <c r="AN718" s="44" t="s">
        <v>138</v>
      </c>
      <c r="AO718" s="44" t="s">
        <v>138</v>
      </c>
      <c r="AP718" s="44" t="s">
        <v>138</v>
      </c>
      <c r="AQ718" s="83" t="s">
        <v>138</v>
      </c>
    </row>
    <row r="719" spans="1:43" ht="17.649999999999999" thickBot="1" x14ac:dyDescent="0.5">
      <c r="A719" s="42" t="s">
        <v>20</v>
      </c>
      <c r="C719" s="60" t="s">
        <v>90</v>
      </c>
      <c r="D719" s="43">
        <v>1254</v>
      </c>
      <c r="E719" s="44">
        <v>883</v>
      </c>
      <c r="F719" s="43">
        <v>1682</v>
      </c>
      <c r="G719" s="43">
        <v>2239</v>
      </c>
      <c r="H719" s="43">
        <v>1167</v>
      </c>
      <c r="I719" s="43">
        <v>1306</v>
      </c>
      <c r="J719" s="43">
        <v>1411</v>
      </c>
      <c r="K719" s="43">
        <v>2465</v>
      </c>
      <c r="L719" s="43">
        <v>163591</v>
      </c>
      <c r="M719" s="43">
        <v>1730</v>
      </c>
      <c r="N719" s="44">
        <v>303</v>
      </c>
      <c r="O719" s="43">
        <v>1225</v>
      </c>
      <c r="P719" s="43">
        <v>162469</v>
      </c>
      <c r="Q719" s="43">
        <v>154228</v>
      </c>
      <c r="R719" s="44">
        <v>27</v>
      </c>
      <c r="S719" s="44">
        <v>23</v>
      </c>
      <c r="T719" s="44">
        <v>15</v>
      </c>
      <c r="U719" s="44">
        <v>26</v>
      </c>
      <c r="V719" s="44">
        <v>19</v>
      </c>
      <c r="W719" s="44">
        <v>19</v>
      </c>
      <c r="X719" s="44">
        <v>19</v>
      </c>
      <c r="Y719" s="44">
        <v>15</v>
      </c>
      <c r="Z719" s="44">
        <v>9</v>
      </c>
      <c r="AA719" s="44">
        <v>169</v>
      </c>
      <c r="AB719" s="44">
        <v>196</v>
      </c>
      <c r="AC719" s="44">
        <v>158</v>
      </c>
      <c r="AD719" s="44">
        <v>170</v>
      </c>
      <c r="AE719" s="44">
        <v>144</v>
      </c>
      <c r="AF719" s="44">
        <v>11</v>
      </c>
      <c r="AG719" s="44">
        <v>-8</v>
      </c>
      <c r="AH719" s="44">
        <v>-22</v>
      </c>
      <c r="AI719" s="126">
        <v>-83</v>
      </c>
      <c r="AJ719" s="44">
        <v>75</v>
      </c>
      <c r="AK719" s="44">
        <v>31</v>
      </c>
      <c r="AL719" s="44">
        <v>83</v>
      </c>
      <c r="AM719" s="44">
        <v>33</v>
      </c>
      <c r="AN719" s="44">
        <v>32</v>
      </c>
      <c r="AO719" s="44">
        <v>-19</v>
      </c>
      <c r="AP719" s="44">
        <v>31</v>
      </c>
      <c r="AQ719" s="83">
        <v>-25</v>
      </c>
    </row>
    <row r="720" spans="1:43" ht="17.649999999999999" thickBot="1" x14ac:dyDescent="0.5">
      <c r="A720" s="42" t="s">
        <v>20</v>
      </c>
      <c r="C720" s="60" t="s">
        <v>92</v>
      </c>
      <c r="D720" s="43">
        <v>3537</v>
      </c>
      <c r="E720" s="43">
        <v>5981</v>
      </c>
      <c r="F720" s="43">
        <v>4948</v>
      </c>
      <c r="G720" s="43">
        <v>4419</v>
      </c>
      <c r="H720" s="43">
        <v>3542</v>
      </c>
      <c r="I720" s="43">
        <v>5075</v>
      </c>
      <c r="J720" s="43">
        <v>4881</v>
      </c>
      <c r="K720" s="43">
        <v>4614</v>
      </c>
      <c r="L720" s="43">
        <v>2552</v>
      </c>
      <c r="M720" s="43">
        <v>6407</v>
      </c>
      <c r="N720" s="43">
        <v>8326</v>
      </c>
      <c r="O720" s="43">
        <v>6395</v>
      </c>
      <c r="P720" s="43">
        <v>3977</v>
      </c>
      <c r="Q720" s="43">
        <v>4749</v>
      </c>
      <c r="R720" s="43">
        <v>4325</v>
      </c>
      <c r="S720" s="43">
        <v>4675</v>
      </c>
      <c r="T720" s="43">
        <v>3868</v>
      </c>
      <c r="U720" s="43">
        <v>4324</v>
      </c>
      <c r="V720" s="43">
        <v>4797</v>
      </c>
      <c r="W720" s="43">
        <v>4618</v>
      </c>
      <c r="X720" s="43">
        <v>4129</v>
      </c>
      <c r="Y720" s="43">
        <v>4182</v>
      </c>
      <c r="Z720" s="43">
        <v>4230</v>
      </c>
      <c r="AA720" s="43">
        <v>4377</v>
      </c>
      <c r="AB720" s="43">
        <v>3896</v>
      </c>
      <c r="AC720" s="43">
        <v>4579</v>
      </c>
      <c r="AD720" s="43">
        <v>4163</v>
      </c>
      <c r="AE720" s="43">
        <v>4962</v>
      </c>
      <c r="AF720" s="43">
        <v>4271</v>
      </c>
      <c r="AG720" s="43">
        <v>4881</v>
      </c>
      <c r="AH720" s="43">
        <v>3774</v>
      </c>
      <c r="AI720" s="125">
        <v>3864</v>
      </c>
      <c r="AJ720" s="43">
        <v>3313</v>
      </c>
      <c r="AK720" s="43">
        <v>4536</v>
      </c>
      <c r="AL720" s="43">
        <v>3759</v>
      </c>
      <c r="AM720" s="43">
        <v>4375</v>
      </c>
      <c r="AN720" s="43">
        <v>3442</v>
      </c>
      <c r="AO720" s="43">
        <v>4813</v>
      </c>
      <c r="AP720" s="43">
        <v>4894</v>
      </c>
      <c r="AQ720" s="45">
        <v>5174</v>
      </c>
    </row>
    <row r="721" spans="1:43" ht="18" thickBot="1" x14ac:dyDescent="0.5">
      <c r="A721" s="42" t="s">
        <v>20</v>
      </c>
      <c r="C721" s="66" t="s">
        <v>79</v>
      </c>
      <c r="D721" s="67">
        <v>226293</v>
      </c>
      <c r="E721" s="67">
        <v>227883</v>
      </c>
      <c r="F721" s="67">
        <v>222793</v>
      </c>
      <c r="G721" s="67">
        <v>213249</v>
      </c>
      <c r="H721" s="67">
        <v>210706</v>
      </c>
      <c r="I721" s="67">
        <v>209381</v>
      </c>
      <c r="J721" s="67">
        <v>209057</v>
      </c>
      <c r="K721" s="67">
        <v>209772</v>
      </c>
      <c r="L721" s="67">
        <v>207673</v>
      </c>
      <c r="M721" s="67">
        <v>208379</v>
      </c>
      <c r="N721" s="67">
        <v>208575</v>
      </c>
      <c r="O721" s="67">
        <v>206978</v>
      </c>
      <c r="P721" s="67">
        <v>211766</v>
      </c>
      <c r="Q721" s="67">
        <v>203523</v>
      </c>
      <c r="R721" s="67">
        <v>48229</v>
      </c>
      <c r="S721" s="67">
        <v>48708</v>
      </c>
      <c r="T721" s="67">
        <v>49206</v>
      </c>
      <c r="U721" s="67">
        <v>48984</v>
      </c>
      <c r="V721" s="67">
        <v>54180</v>
      </c>
      <c r="W721" s="67">
        <v>54178</v>
      </c>
      <c r="X721" s="67">
        <v>54547</v>
      </c>
      <c r="Y721" s="67">
        <v>53458</v>
      </c>
      <c r="Z721" s="67">
        <v>53918</v>
      </c>
      <c r="AA721" s="67">
        <v>54517</v>
      </c>
      <c r="AB721" s="67">
        <v>55555</v>
      </c>
      <c r="AC721" s="67">
        <v>56499</v>
      </c>
      <c r="AD721" s="67">
        <v>56488</v>
      </c>
      <c r="AE721" s="67">
        <v>58428</v>
      </c>
      <c r="AF721" s="67">
        <v>58735</v>
      </c>
      <c r="AG721" s="67">
        <v>59355</v>
      </c>
      <c r="AH721" s="67">
        <v>58176</v>
      </c>
      <c r="AI721" s="128">
        <v>58846</v>
      </c>
      <c r="AJ721" s="67">
        <v>59332</v>
      </c>
      <c r="AK721" s="67">
        <v>59909</v>
      </c>
      <c r="AL721" s="67">
        <v>59743</v>
      </c>
      <c r="AM721" s="67">
        <v>60837</v>
      </c>
      <c r="AN721" s="67">
        <v>61453</v>
      </c>
      <c r="AO721" s="67">
        <v>62242</v>
      </c>
      <c r="AP721" s="67">
        <v>63366</v>
      </c>
      <c r="AQ721" s="68">
        <v>64211</v>
      </c>
    </row>
    <row r="722" spans="1:43" ht="18" thickTop="1" thickBot="1" x14ac:dyDescent="0.5">
      <c r="A722" s="42" t="s">
        <v>20</v>
      </c>
      <c r="C722" s="60" t="s">
        <v>190</v>
      </c>
      <c r="D722" s="44" t="s">
        <v>138</v>
      </c>
      <c r="E722" s="44" t="s">
        <v>138</v>
      </c>
      <c r="F722" s="44" t="s">
        <v>138</v>
      </c>
      <c r="G722" s="44" t="s">
        <v>138</v>
      </c>
      <c r="H722" s="44" t="s">
        <v>138</v>
      </c>
      <c r="I722" s="44" t="s">
        <v>138</v>
      </c>
      <c r="J722" s="44" t="s">
        <v>138</v>
      </c>
      <c r="K722" s="44" t="s">
        <v>138</v>
      </c>
      <c r="L722" s="44" t="s">
        <v>138</v>
      </c>
      <c r="M722" s="44" t="s">
        <v>138</v>
      </c>
      <c r="N722" s="44" t="s">
        <v>138</v>
      </c>
      <c r="O722" s="44" t="s">
        <v>138</v>
      </c>
      <c r="P722" s="44" t="s">
        <v>138</v>
      </c>
      <c r="Q722" s="44" t="s">
        <v>138</v>
      </c>
      <c r="R722" s="44" t="s">
        <v>138</v>
      </c>
      <c r="S722" s="44" t="s">
        <v>138</v>
      </c>
      <c r="T722" s="44">
        <v>334</v>
      </c>
      <c r="U722" s="44">
        <v>334</v>
      </c>
      <c r="V722" s="44">
        <v>334</v>
      </c>
      <c r="W722" s="44">
        <v>334</v>
      </c>
      <c r="X722" s="44">
        <v>334</v>
      </c>
      <c r="Y722" s="44">
        <v>334</v>
      </c>
      <c r="Z722" s="44">
        <v>334</v>
      </c>
      <c r="AA722" s="44">
        <v>334</v>
      </c>
      <c r="AB722" s="44">
        <v>334</v>
      </c>
      <c r="AC722" s="44">
        <v>334</v>
      </c>
      <c r="AD722" s="44">
        <v>334</v>
      </c>
      <c r="AE722" s="44">
        <v>334</v>
      </c>
      <c r="AF722" s="44">
        <v>334</v>
      </c>
      <c r="AG722" s="44">
        <v>334</v>
      </c>
      <c r="AH722" s="44">
        <v>334</v>
      </c>
      <c r="AI722" s="126">
        <v>334</v>
      </c>
      <c r="AJ722" s="44">
        <v>334</v>
      </c>
      <c r="AK722" s="44">
        <v>334</v>
      </c>
      <c r="AL722" s="44">
        <v>334</v>
      </c>
      <c r="AM722" s="44">
        <v>334</v>
      </c>
      <c r="AN722" s="44">
        <v>334</v>
      </c>
      <c r="AO722" s="44">
        <v>334</v>
      </c>
      <c r="AP722" s="44">
        <v>334</v>
      </c>
      <c r="AQ722" s="83">
        <v>334</v>
      </c>
    </row>
    <row r="723" spans="1:43" ht="17.649999999999999" thickBot="1" x14ac:dyDescent="0.5">
      <c r="A723" s="42" t="s">
        <v>20</v>
      </c>
      <c r="C723" s="60" t="s">
        <v>153</v>
      </c>
      <c r="D723" s="44">
        <v>5</v>
      </c>
      <c r="E723" s="44">
        <v>5</v>
      </c>
      <c r="F723" s="44">
        <v>5</v>
      </c>
      <c r="G723" s="44">
        <v>5</v>
      </c>
      <c r="H723" s="44">
        <v>5</v>
      </c>
      <c r="I723" s="44">
        <v>5</v>
      </c>
      <c r="J723" s="44">
        <v>5</v>
      </c>
      <c r="K723" s="44">
        <v>5</v>
      </c>
      <c r="L723" s="44">
        <v>4</v>
      </c>
      <c r="M723" s="44">
        <v>4</v>
      </c>
      <c r="N723" s="44">
        <v>4</v>
      </c>
      <c r="O723" s="44">
        <v>4</v>
      </c>
      <c r="P723" s="44">
        <v>4</v>
      </c>
      <c r="Q723" s="44">
        <v>4</v>
      </c>
      <c r="R723" s="44">
        <v>4</v>
      </c>
      <c r="S723" s="44">
        <v>4</v>
      </c>
      <c r="T723" s="44">
        <v>4</v>
      </c>
      <c r="U723" s="44">
        <v>4</v>
      </c>
      <c r="V723" s="44">
        <v>4</v>
      </c>
      <c r="W723" s="44">
        <v>4</v>
      </c>
      <c r="X723" s="44">
        <v>4</v>
      </c>
      <c r="Y723" s="44">
        <v>4</v>
      </c>
      <c r="Z723" s="44">
        <v>4</v>
      </c>
      <c r="AA723" s="44">
        <v>4</v>
      </c>
      <c r="AB723" s="44">
        <v>4</v>
      </c>
      <c r="AC723" s="44">
        <v>4</v>
      </c>
      <c r="AD723" s="44">
        <v>4</v>
      </c>
      <c r="AE723" s="44">
        <v>4</v>
      </c>
      <c r="AF723" s="44">
        <v>4</v>
      </c>
      <c r="AG723" s="44">
        <v>4</v>
      </c>
      <c r="AH723" s="44">
        <v>4</v>
      </c>
      <c r="AI723" s="126">
        <v>4</v>
      </c>
      <c r="AJ723" s="44">
        <v>3</v>
      </c>
      <c r="AK723" s="44">
        <v>3</v>
      </c>
      <c r="AL723" s="44">
        <v>3</v>
      </c>
      <c r="AM723" s="44">
        <v>3</v>
      </c>
      <c r="AN723" s="44">
        <v>3</v>
      </c>
      <c r="AO723" s="44">
        <v>3</v>
      </c>
      <c r="AP723" s="44">
        <v>3</v>
      </c>
      <c r="AQ723" s="83">
        <v>3</v>
      </c>
    </row>
    <row r="724" spans="1:43" ht="17.649999999999999" thickBot="1" x14ac:dyDescent="0.5">
      <c r="A724" s="42" t="s">
        <v>20</v>
      </c>
      <c r="C724" s="60" t="s">
        <v>154</v>
      </c>
      <c r="D724" s="43">
        <v>9123</v>
      </c>
      <c r="E724" s="43">
        <v>8996</v>
      </c>
      <c r="F724" s="43">
        <v>8983</v>
      </c>
      <c r="G724" s="43">
        <v>8956</v>
      </c>
      <c r="H724" s="43">
        <v>8973</v>
      </c>
      <c r="I724" s="43">
        <v>8885</v>
      </c>
      <c r="J724" s="43">
        <v>8897</v>
      </c>
      <c r="K724" s="43">
        <v>8893</v>
      </c>
      <c r="L724" s="43">
        <v>5247</v>
      </c>
      <c r="M724" s="43">
        <v>5177</v>
      </c>
      <c r="N724" s="43">
        <v>5195</v>
      </c>
      <c r="O724" s="43">
        <v>5191</v>
      </c>
      <c r="P724" s="43">
        <v>4379</v>
      </c>
      <c r="Q724" s="43">
        <v>4363</v>
      </c>
      <c r="R724" s="43">
        <v>4374</v>
      </c>
      <c r="S724" s="43">
        <v>4385</v>
      </c>
      <c r="T724" s="43">
        <v>4378</v>
      </c>
      <c r="U724" s="43">
        <v>4329</v>
      </c>
      <c r="V724" s="43">
        <v>4300</v>
      </c>
      <c r="W724" s="43">
        <v>4302</v>
      </c>
      <c r="X724" s="43">
        <v>4312</v>
      </c>
      <c r="Y724" s="43">
        <v>4286</v>
      </c>
      <c r="Z724" s="43">
        <v>4299</v>
      </c>
      <c r="AA724" s="43">
        <v>4310</v>
      </c>
      <c r="AB724" s="43">
        <v>4322</v>
      </c>
      <c r="AC724" s="43">
        <v>4310</v>
      </c>
      <c r="AD724" s="43">
        <v>4330</v>
      </c>
      <c r="AE724" s="43">
        <v>4339</v>
      </c>
      <c r="AF724" s="43">
        <v>3309</v>
      </c>
      <c r="AG724" s="43">
        <v>3249</v>
      </c>
      <c r="AH724" s="43">
        <v>3264</v>
      </c>
      <c r="AI724" s="125">
        <v>3277</v>
      </c>
      <c r="AJ724" s="43">
        <v>1895</v>
      </c>
      <c r="AK724" s="43">
        <v>1847</v>
      </c>
      <c r="AL724" s="43">
        <v>1864</v>
      </c>
      <c r="AM724" s="43">
        <v>1869</v>
      </c>
      <c r="AN724" s="44">
        <v>648</v>
      </c>
      <c r="AO724" s="44">
        <v>551</v>
      </c>
      <c r="AP724" s="44">
        <v>558</v>
      </c>
      <c r="AQ724" s="83">
        <v>564</v>
      </c>
    </row>
    <row r="725" spans="1:43" ht="17.649999999999999" thickBot="1" x14ac:dyDescent="0.5">
      <c r="A725" s="42" t="s">
        <v>20</v>
      </c>
      <c r="C725" s="60" t="s">
        <v>81</v>
      </c>
      <c r="D725" s="43">
        <v>11191</v>
      </c>
      <c r="E725" s="43">
        <v>11583</v>
      </c>
      <c r="F725" s="43">
        <v>11921</v>
      </c>
      <c r="G725" s="43">
        <v>12215</v>
      </c>
      <c r="H725" s="43">
        <v>12550</v>
      </c>
      <c r="I725" s="43">
        <v>12789</v>
      </c>
      <c r="J725" s="43">
        <v>12923</v>
      </c>
      <c r="K725" s="43">
        <v>13282</v>
      </c>
      <c r="L725" s="43">
        <v>13114</v>
      </c>
      <c r="M725" s="43">
        <v>13406</v>
      </c>
      <c r="N725" s="43">
        <v>13282</v>
      </c>
      <c r="O725" s="43">
        <v>13434</v>
      </c>
      <c r="P725" s="43">
        <v>9642</v>
      </c>
      <c r="Q725" s="43">
        <v>10156</v>
      </c>
      <c r="R725" s="43">
        <v>10649</v>
      </c>
      <c r="S725" s="43">
        <v>10973</v>
      </c>
      <c r="T725" s="43">
        <v>11055</v>
      </c>
      <c r="U725" s="43">
        <v>11572</v>
      </c>
      <c r="V725" s="43">
        <v>11836</v>
      </c>
      <c r="W725" s="43">
        <v>12251</v>
      </c>
      <c r="X725" s="43">
        <v>12685</v>
      </c>
      <c r="Y725" s="43">
        <v>12819</v>
      </c>
      <c r="Z725" s="43">
        <v>13167</v>
      </c>
      <c r="AA725" s="43">
        <v>13503</v>
      </c>
      <c r="AB725" s="43">
        <v>13918</v>
      </c>
      <c r="AC725" s="43">
        <v>14036</v>
      </c>
      <c r="AD725" s="43">
        <v>14813</v>
      </c>
      <c r="AE725" s="43">
        <v>15169</v>
      </c>
      <c r="AF725" s="43">
        <v>15764</v>
      </c>
      <c r="AG725" s="43">
        <v>16077</v>
      </c>
      <c r="AH725" s="43">
        <v>16388</v>
      </c>
      <c r="AI725" s="125">
        <v>16598</v>
      </c>
      <c r="AJ725" s="43">
        <v>17058</v>
      </c>
      <c r="AK725" s="43">
        <v>17454</v>
      </c>
      <c r="AL725" s="43">
        <v>17865</v>
      </c>
      <c r="AM725" s="43">
        <v>18382</v>
      </c>
      <c r="AN725" s="43">
        <v>19007</v>
      </c>
      <c r="AO725" s="43">
        <v>19614</v>
      </c>
      <c r="AP725" s="43">
        <v>20209</v>
      </c>
      <c r="AQ725" s="45">
        <v>20834</v>
      </c>
    </row>
    <row r="726" spans="1:43" ht="17.649999999999999" thickBot="1" x14ac:dyDescent="0.5">
      <c r="A726" s="42" t="s">
        <v>20</v>
      </c>
      <c r="C726" s="60" t="s">
        <v>155</v>
      </c>
      <c r="D726" s="43">
        <v>-2527</v>
      </c>
      <c r="E726" s="43">
        <v>-2657</v>
      </c>
      <c r="F726" s="43">
        <v>-2870</v>
      </c>
      <c r="G726" s="43">
        <v>-3112</v>
      </c>
      <c r="H726" s="43">
        <v>-3557</v>
      </c>
      <c r="I726" s="43">
        <v>-3821</v>
      </c>
      <c r="J726" s="43">
        <v>-4166</v>
      </c>
      <c r="K726" s="43">
        <v>-4509</v>
      </c>
      <c r="L726" s="43">
        <v>-1125</v>
      </c>
      <c r="M726" s="43">
        <v>-1371</v>
      </c>
      <c r="N726" s="43">
        <v>-1687</v>
      </c>
      <c r="O726" s="43">
        <v>-1981</v>
      </c>
      <c r="P726" s="43">
        <v>-1194</v>
      </c>
      <c r="Q726" s="43">
        <v>-1141</v>
      </c>
      <c r="R726" s="43">
        <v>-1128</v>
      </c>
      <c r="S726" s="43">
        <v>-1114</v>
      </c>
      <c r="T726" s="43">
        <v>-1091</v>
      </c>
      <c r="U726" s="43">
        <v>-1014</v>
      </c>
      <c r="V726" s="44">
        <v>-984</v>
      </c>
      <c r="W726" s="43">
        <v>-1027</v>
      </c>
      <c r="X726" s="43">
        <v>-1117</v>
      </c>
      <c r="Y726" s="43">
        <v>-1220</v>
      </c>
      <c r="Z726" s="43">
        <v>-1211</v>
      </c>
      <c r="AA726" s="43">
        <v>-1205</v>
      </c>
      <c r="AB726" s="43">
        <v>-1192</v>
      </c>
      <c r="AC726" s="43">
        <v>-1246</v>
      </c>
      <c r="AD726" s="43">
        <v>-1807</v>
      </c>
      <c r="AE726" s="43">
        <v>-2291</v>
      </c>
      <c r="AF726" s="43">
        <v>-1740</v>
      </c>
      <c r="AG726" s="43">
        <v>-2068</v>
      </c>
      <c r="AH726" s="43">
        <v>-2502</v>
      </c>
      <c r="AI726" s="125">
        <v>-2844</v>
      </c>
      <c r="AJ726" s="43">
        <v>-1773</v>
      </c>
      <c r="AK726" s="43">
        <v>-2044</v>
      </c>
      <c r="AL726" s="43">
        <v>-2390</v>
      </c>
      <c r="AM726" s="43">
        <v>-2731</v>
      </c>
      <c r="AN726" s="43">
        <v>-1816</v>
      </c>
      <c r="AO726" s="43">
        <v>-2037</v>
      </c>
      <c r="AP726" s="43">
        <v>-2356</v>
      </c>
      <c r="AQ726" s="45">
        <v>-2722</v>
      </c>
    </row>
    <row r="727" spans="1:43" ht="17.649999999999999" thickBot="1" x14ac:dyDescent="0.5">
      <c r="A727" s="42" t="s">
        <v>20</v>
      </c>
      <c r="C727" s="60" t="s">
        <v>178</v>
      </c>
      <c r="D727" s="44">
        <v>928</v>
      </c>
      <c r="E727" s="43">
        <v>1150</v>
      </c>
      <c r="F727" s="44">
        <v>188</v>
      </c>
      <c r="G727" s="44">
        <v>140</v>
      </c>
      <c r="H727" s="44">
        <v>-329</v>
      </c>
      <c r="I727" s="44">
        <v>254</v>
      </c>
      <c r="J727" s="44">
        <v>900</v>
      </c>
      <c r="K727" s="44">
        <v>987</v>
      </c>
      <c r="L727" s="44">
        <v>-337</v>
      </c>
      <c r="M727" s="44">
        <v>-207</v>
      </c>
      <c r="N727" s="44">
        <v>494</v>
      </c>
      <c r="O727" s="44">
        <v>585</v>
      </c>
      <c r="P727" s="44">
        <v>663</v>
      </c>
      <c r="Q727" s="44">
        <v>-239</v>
      </c>
      <c r="R727" s="43">
        <v>-1353</v>
      </c>
      <c r="S727" s="43">
        <v>-1519</v>
      </c>
      <c r="T727" s="43">
        <v>-1579</v>
      </c>
      <c r="U727" s="44">
        <v>-885</v>
      </c>
      <c r="V727" s="44">
        <v>-198</v>
      </c>
      <c r="W727" s="44">
        <v>214</v>
      </c>
      <c r="X727" s="44">
        <v>52</v>
      </c>
      <c r="Y727" s="44">
        <v>-957</v>
      </c>
      <c r="Z727" s="44">
        <v>479</v>
      </c>
      <c r="AA727" s="44">
        <v>856</v>
      </c>
      <c r="AB727" s="43">
        <v>1170</v>
      </c>
      <c r="AC727" s="44">
        <v>264</v>
      </c>
      <c r="AD727" s="44">
        <v>570</v>
      </c>
      <c r="AE727" s="44">
        <v>307</v>
      </c>
      <c r="AF727" s="44">
        <v>172</v>
      </c>
      <c r="AG727" s="43">
        <v>-1699</v>
      </c>
      <c r="AH727" s="43">
        <v>-3262</v>
      </c>
      <c r="AI727" s="125">
        <v>-4414</v>
      </c>
      <c r="AJ727" s="43">
        <v>-3841</v>
      </c>
      <c r="AK727" s="43">
        <v>-3254</v>
      </c>
      <c r="AL727" s="43">
        <v>-3524</v>
      </c>
      <c r="AM727" s="43">
        <v>-4178</v>
      </c>
      <c r="AN727" s="43">
        <v>-2849</v>
      </c>
      <c r="AO727" s="43">
        <v>-2997</v>
      </c>
      <c r="AP727" s="43">
        <v>-3068</v>
      </c>
      <c r="AQ727" s="45">
        <v>-2005</v>
      </c>
    </row>
    <row r="728" spans="1:43" ht="17.649999999999999" thickBot="1" x14ac:dyDescent="0.5">
      <c r="A728" s="42" t="s">
        <v>20</v>
      </c>
      <c r="C728" s="60" t="s">
        <v>157</v>
      </c>
      <c r="D728" s="43">
        <v>18720</v>
      </c>
      <c r="E728" s="43">
        <v>19077</v>
      </c>
      <c r="F728" s="43">
        <v>18227</v>
      </c>
      <c r="G728" s="43">
        <v>18204</v>
      </c>
      <c r="H728" s="43">
        <v>17642</v>
      </c>
      <c r="I728" s="43">
        <v>18112</v>
      </c>
      <c r="J728" s="43">
        <v>18559</v>
      </c>
      <c r="K728" s="43">
        <v>18658</v>
      </c>
      <c r="L728" s="43">
        <v>16903</v>
      </c>
      <c r="M728" s="43">
        <v>17009</v>
      </c>
      <c r="N728" s="43">
        <v>17288</v>
      </c>
      <c r="O728" s="43">
        <v>17233</v>
      </c>
      <c r="P728" s="43">
        <v>13494</v>
      </c>
      <c r="Q728" s="43">
        <v>13143</v>
      </c>
      <c r="R728" s="43">
        <v>12546</v>
      </c>
      <c r="S728" s="43">
        <v>12729</v>
      </c>
      <c r="T728" s="43">
        <v>12767</v>
      </c>
      <c r="U728" s="43">
        <v>14006</v>
      </c>
      <c r="V728" s="43">
        <v>14958</v>
      </c>
      <c r="W728" s="43">
        <v>15744</v>
      </c>
      <c r="X728" s="43">
        <v>15936</v>
      </c>
      <c r="Y728" s="43">
        <v>14932</v>
      </c>
      <c r="Z728" s="43">
        <v>16738</v>
      </c>
      <c r="AA728" s="43">
        <v>17468</v>
      </c>
      <c r="AB728" s="43">
        <v>18222</v>
      </c>
      <c r="AC728" s="43">
        <v>17368</v>
      </c>
      <c r="AD728" s="43">
        <v>17910</v>
      </c>
      <c r="AE728" s="43">
        <v>17528</v>
      </c>
      <c r="AF728" s="43">
        <v>17509</v>
      </c>
      <c r="AG728" s="43">
        <v>15563</v>
      </c>
      <c r="AH728" s="43">
        <v>13892</v>
      </c>
      <c r="AI728" s="125">
        <v>12621</v>
      </c>
      <c r="AJ728" s="43">
        <v>13342</v>
      </c>
      <c r="AK728" s="43">
        <v>14006</v>
      </c>
      <c r="AL728" s="43">
        <v>13818</v>
      </c>
      <c r="AM728" s="43">
        <v>13345</v>
      </c>
      <c r="AN728" s="43">
        <v>14993</v>
      </c>
      <c r="AO728" s="43">
        <v>15134</v>
      </c>
      <c r="AP728" s="43">
        <v>15346</v>
      </c>
      <c r="AQ728" s="45">
        <v>16674</v>
      </c>
    </row>
    <row r="729" spans="1:43" ht="18" thickBot="1" x14ac:dyDescent="0.5">
      <c r="A729" s="42" t="s">
        <v>20</v>
      </c>
      <c r="C729" s="66" t="s">
        <v>82</v>
      </c>
      <c r="D729" s="67">
        <v>18720</v>
      </c>
      <c r="E729" s="67">
        <v>19077</v>
      </c>
      <c r="F729" s="67">
        <v>18227</v>
      </c>
      <c r="G729" s="67">
        <v>18204</v>
      </c>
      <c r="H729" s="67">
        <v>17642</v>
      </c>
      <c r="I729" s="67">
        <v>18112</v>
      </c>
      <c r="J729" s="67">
        <v>18559</v>
      </c>
      <c r="K729" s="67">
        <v>18658</v>
      </c>
      <c r="L729" s="67">
        <v>16903</v>
      </c>
      <c r="M729" s="67">
        <v>17009</v>
      </c>
      <c r="N729" s="67">
        <v>17288</v>
      </c>
      <c r="O729" s="67">
        <v>17233</v>
      </c>
      <c r="P729" s="67">
        <v>13494</v>
      </c>
      <c r="Q729" s="67">
        <v>13143</v>
      </c>
      <c r="R729" s="67">
        <v>12546</v>
      </c>
      <c r="S729" s="67">
        <v>12729</v>
      </c>
      <c r="T729" s="67">
        <v>13101</v>
      </c>
      <c r="U729" s="67">
        <v>14340</v>
      </c>
      <c r="V729" s="67">
        <v>15292</v>
      </c>
      <c r="W729" s="67">
        <v>16078</v>
      </c>
      <c r="X729" s="67">
        <v>16270</v>
      </c>
      <c r="Y729" s="67">
        <v>15266</v>
      </c>
      <c r="Z729" s="67">
        <v>17072</v>
      </c>
      <c r="AA729" s="67">
        <v>17802</v>
      </c>
      <c r="AB729" s="67">
        <v>18556</v>
      </c>
      <c r="AC729" s="67">
        <v>17702</v>
      </c>
      <c r="AD729" s="67">
        <v>18244</v>
      </c>
      <c r="AE729" s="67">
        <v>17862</v>
      </c>
      <c r="AF729" s="67">
        <v>17843</v>
      </c>
      <c r="AG729" s="67">
        <v>15897</v>
      </c>
      <c r="AH729" s="67">
        <v>14226</v>
      </c>
      <c r="AI729" s="128">
        <v>12955</v>
      </c>
      <c r="AJ729" s="67">
        <v>13676</v>
      </c>
      <c r="AK729" s="67">
        <v>14340</v>
      </c>
      <c r="AL729" s="67">
        <v>14152</v>
      </c>
      <c r="AM729" s="67">
        <v>13679</v>
      </c>
      <c r="AN729" s="67">
        <v>15327</v>
      </c>
      <c r="AO729" s="67">
        <v>15468</v>
      </c>
      <c r="AP729" s="67">
        <v>15680</v>
      </c>
      <c r="AQ729" s="68">
        <v>17008</v>
      </c>
    </row>
    <row r="730" spans="1:43" ht="18" thickTop="1" thickBot="1" x14ac:dyDescent="0.5">
      <c r="A730" s="42" t="s">
        <v>20</v>
      </c>
      <c r="C730" s="60" t="s">
        <v>159</v>
      </c>
      <c r="D730" s="64">
        <v>245013</v>
      </c>
      <c r="E730" s="64">
        <v>246960</v>
      </c>
      <c r="F730" s="64">
        <v>241020</v>
      </c>
      <c r="G730" s="64">
        <v>231453</v>
      </c>
      <c r="H730" s="64">
        <v>228348</v>
      </c>
      <c r="I730" s="64">
        <v>227493</v>
      </c>
      <c r="J730" s="64">
        <v>227616</v>
      </c>
      <c r="K730" s="64">
        <v>228430</v>
      </c>
      <c r="L730" s="64">
        <v>224576</v>
      </c>
      <c r="M730" s="64">
        <v>225388</v>
      </c>
      <c r="N730" s="64">
        <v>225863</v>
      </c>
      <c r="O730" s="64">
        <v>224211</v>
      </c>
      <c r="P730" s="64">
        <v>225260</v>
      </c>
      <c r="Q730" s="64">
        <v>216666</v>
      </c>
      <c r="R730" s="64">
        <v>60775</v>
      </c>
      <c r="S730" s="64">
        <v>61437</v>
      </c>
      <c r="T730" s="64">
        <v>62307</v>
      </c>
      <c r="U730" s="64">
        <v>63324</v>
      </c>
      <c r="V730" s="64">
        <v>69472</v>
      </c>
      <c r="W730" s="64">
        <v>70256</v>
      </c>
      <c r="X730" s="64">
        <v>70817</v>
      </c>
      <c r="Y730" s="64">
        <v>68724</v>
      </c>
      <c r="Z730" s="64">
        <v>70990</v>
      </c>
      <c r="AA730" s="64">
        <v>72319</v>
      </c>
      <c r="AB730" s="64">
        <v>74111</v>
      </c>
      <c r="AC730" s="64">
        <v>74201</v>
      </c>
      <c r="AD730" s="64">
        <v>74732</v>
      </c>
      <c r="AE730" s="64">
        <v>76290</v>
      </c>
      <c r="AF730" s="64">
        <v>76578</v>
      </c>
      <c r="AG730" s="64">
        <v>75252</v>
      </c>
      <c r="AH730" s="64">
        <v>72402</v>
      </c>
      <c r="AI730" s="129">
        <v>71801</v>
      </c>
      <c r="AJ730" s="64">
        <v>73008</v>
      </c>
      <c r="AK730" s="64">
        <v>74249</v>
      </c>
      <c r="AL730" s="64">
        <v>73895</v>
      </c>
      <c r="AM730" s="64">
        <v>74516</v>
      </c>
      <c r="AN730" s="64">
        <v>76780</v>
      </c>
      <c r="AO730" s="64">
        <v>77710</v>
      </c>
      <c r="AP730" s="64">
        <v>79046</v>
      </c>
      <c r="AQ730" s="65">
        <v>81219</v>
      </c>
    </row>
    <row r="731" spans="1:43" ht="17.649999999999999" thickBot="1" x14ac:dyDescent="0.5">
      <c r="A731" s="42" t="s">
        <v>20</v>
      </c>
      <c r="C731" s="60" t="s">
        <v>162</v>
      </c>
      <c r="D731" s="44">
        <v>424.42</v>
      </c>
      <c r="E731" s="44">
        <v>419.93</v>
      </c>
      <c r="F731" s="44">
        <v>414.85</v>
      </c>
      <c r="G731" s="44">
        <v>409.61</v>
      </c>
      <c r="H731" s="44">
        <v>401.82</v>
      </c>
      <c r="I731" s="44">
        <v>393.38</v>
      </c>
      <c r="J731" s="44">
        <v>385.97</v>
      </c>
      <c r="K731" s="44">
        <v>377.73</v>
      </c>
      <c r="L731" s="44">
        <v>373.95</v>
      </c>
      <c r="M731" s="44">
        <v>367.36</v>
      </c>
      <c r="N731" s="44">
        <v>364.3</v>
      </c>
      <c r="O731" s="44">
        <v>356.72</v>
      </c>
      <c r="P731" s="44">
        <v>356.84</v>
      </c>
      <c r="Q731" s="44">
        <v>358.14</v>
      </c>
      <c r="R731" s="44">
        <v>358.42</v>
      </c>
      <c r="S731" s="44">
        <v>358.73</v>
      </c>
      <c r="T731" s="44">
        <v>359.47</v>
      </c>
      <c r="U731" s="44">
        <v>361.5</v>
      </c>
      <c r="V731" s="44">
        <v>361.58</v>
      </c>
      <c r="W731" s="44">
        <v>360.42</v>
      </c>
      <c r="X731" s="44">
        <v>358.25</v>
      </c>
      <c r="Y731" s="44">
        <v>358.07</v>
      </c>
      <c r="Z731" s="44">
        <v>358.2</v>
      </c>
      <c r="AA731" s="44">
        <v>358.33</v>
      </c>
      <c r="AB731" s="44">
        <v>357.51</v>
      </c>
      <c r="AC731" s="44">
        <v>357.19</v>
      </c>
      <c r="AD731" s="44">
        <v>347.19</v>
      </c>
      <c r="AE731" s="44">
        <v>340.35</v>
      </c>
      <c r="AF731" s="44">
        <v>331.65</v>
      </c>
      <c r="AG731" s="44">
        <v>328.86</v>
      </c>
      <c r="AH731" s="44">
        <v>323.14</v>
      </c>
      <c r="AI731" s="126">
        <v>318.10000000000002</v>
      </c>
      <c r="AJ731" s="44">
        <v>313.06</v>
      </c>
      <c r="AK731" s="44">
        <v>310.23</v>
      </c>
      <c r="AL731" s="44">
        <v>305.82</v>
      </c>
      <c r="AM731" s="44">
        <v>300.77</v>
      </c>
      <c r="AN731" s="44">
        <v>297.35000000000002</v>
      </c>
      <c r="AO731" s="44">
        <v>295.76</v>
      </c>
      <c r="AP731" s="44">
        <v>293.01</v>
      </c>
      <c r="AQ731" s="83">
        <v>289.89</v>
      </c>
    </row>
    <row r="732" spans="1:43" ht="17.649999999999999" thickBot="1" x14ac:dyDescent="0.5">
      <c r="A732" s="42" t="s">
        <v>20</v>
      </c>
      <c r="C732" s="60" t="s">
        <v>163</v>
      </c>
      <c r="D732" s="97">
        <v>424.42</v>
      </c>
      <c r="E732" s="97">
        <v>421.39</v>
      </c>
      <c r="F732" s="97">
        <v>416.35</v>
      </c>
      <c r="G732" s="97">
        <v>411.31</v>
      </c>
      <c r="H732" s="97">
        <v>401.82</v>
      </c>
      <c r="I732" s="97">
        <v>395.6</v>
      </c>
      <c r="J732" s="97">
        <v>387.92</v>
      </c>
      <c r="K732" s="97">
        <v>379.65</v>
      </c>
      <c r="L732" s="97">
        <v>373.95</v>
      </c>
      <c r="M732" s="97">
        <v>369.2</v>
      </c>
      <c r="N732" s="97">
        <v>362.82</v>
      </c>
      <c r="O732" s="97">
        <v>357.54</v>
      </c>
      <c r="P732" s="97">
        <v>356.84</v>
      </c>
      <c r="Q732" s="97">
        <v>358.08</v>
      </c>
      <c r="R732" s="97">
        <v>358.36</v>
      </c>
      <c r="S732" s="97">
        <v>358.68</v>
      </c>
      <c r="T732" s="97">
        <v>359.15</v>
      </c>
      <c r="U732" s="97">
        <v>360.86</v>
      </c>
      <c r="V732" s="97">
        <v>361.61</v>
      </c>
      <c r="W732" s="97">
        <v>360.98</v>
      </c>
      <c r="X732" s="97">
        <v>359.57</v>
      </c>
      <c r="Y732" s="97">
        <v>357.93</v>
      </c>
      <c r="Z732" s="97">
        <v>358.1</v>
      </c>
      <c r="AA732" s="97">
        <v>358.23</v>
      </c>
      <c r="AB732" s="97">
        <v>358.49</v>
      </c>
      <c r="AC732" s="97">
        <v>357.52</v>
      </c>
      <c r="AD732" s="97">
        <v>349</v>
      </c>
      <c r="AE732" s="97">
        <v>341.78</v>
      </c>
      <c r="AF732" s="97">
        <v>334.93</v>
      </c>
      <c r="AG732" s="97">
        <v>330.71</v>
      </c>
      <c r="AH732" s="97">
        <v>324.74</v>
      </c>
      <c r="AI732" s="130">
        <v>319.52</v>
      </c>
      <c r="AJ732" s="97">
        <v>315.11</v>
      </c>
      <c r="AK732" s="97">
        <v>311.77999999999997</v>
      </c>
      <c r="AL732" s="97">
        <v>307.07</v>
      </c>
      <c r="AM732" s="97">
        <v>302.44</v>
      </c>
      <c r="AN732" s="97">
        <v>298.47000000000003</v>
      </c>
      <c r="AO732" s="97">
        <v>296.81</v>
      </c>
      <c r="AP732" s="97">
        <v>293.99</v>
      </c>
      <c r="AQ732" s="98">
        <v>290.82</v>
      </c>
    </row>
    <row r="733" spans="1:43" ht="17.649999999999999" thickBot="1" x14ac:dyDescent="0.5">
      <c r="A733" s="42" t="s">
        <v>20</v>
      </c>
      <c r="C733" s="60" t="s">
        <v>80</v>
      </c>
      <c r="D733" s="43">
        <v>6109</v>
      </c>
      <c r="E733" s="43">
        <v>6209</v>
      </c>
      <c r="F733" s="43">
        <v>5840</v>
      </c>
      <c r="G733" s="43">
        <v>5841</v>
      </c>
      <c r="H733" s="43">
        <v>5804</v>
      </c>
      <c r="I733" s="43">
        <v>5775</v>
      </c>
      <c r="J733" s="43">
        <v>5814</v>
      </c>
      <c r="K733" s="43">
        <v>5705</v>
      </c>
      <c r="L733" s="43">
        <v>5141</v>
      </c>
      <c r="M733" s="43">
        <v>5450</v>
      </c>
      <c r="N733" s="43">
        <v>5166</v>
      </c>
      <c r="O733" s="43">
        <v>5667</v>
      </c>
      <c r="P733" s="43">
        <v>5256</v>
      </c>
      <c r="Q733" s="43">
        <v>5405</v>
      </c>
      <c r="R733" s="43">
        <v>4899</v>
      </c>
      <c r="S733" s="43">
        <v>4894</v>
      </c>
      <c r="T733" s="43">
        <v>4812</v>
      </c>
      <c r="U733" s="43">
        <v>4789</v>
      </c>
      <c r="V733" s="43">
        <v>4993</v>
      </c>
      <c r="W733" s="43">
        <v>5124</v>
      </c>
      <c r="X733" s="43">
        <v>5109</v>
      </c>
      <c r="Y733" s="43">
        <v>4437</v>
      </c>
      <c r="Z733" s="43">
        <v>4436</v>
      </c>
      <c r="AA733" s="43">
        <v>4430</v>
      </c>
      <c r="AB733" s="43">
        <v>4643</v>
      </c>
      <c r="AC733" s="43">
        <v>4398</v>
      </c>
      <c r="AD733" s="43">
        <v>4407</v>
      </c>
      <c r="AE733" s="43">
        <v>4988</v>
      </c>
      <c r="AF733" s="43">
        <v>5173</v>
      </c>
      <c r="AG733" s="43">
        <v>4975</v>
      </c>
      <c r="AH733" s="43">
        <v>4375</v>
      </c>
      <c r="AI733" s="125">
        <v>4365</v>
      </c>
      <c r="AJ733" s="43">
        <v>4487</v>
      </c>
      <c r="AK733" s="43">
        <v>4358</v>
      </c>
      <c r="AL733" s="43">
        <v>4363</v>
      </c>
      <c r="AM733" s="43">
        <v>4361</v>
      </c>
      <c r="AN733" s="43">
        <v>4500</v>
      </c>
      <c r="AO733" s="43">
        <v>4360</v>
      </c>
      <c r="AP733" s="43">
        <v>4363</v>
      </c>
      <c r="AQ733" s="45">
        <v>4377</v>
      </c>
    </row>
    <row r="734" spans="1:43" ht="17.25" x14ac:dyDescent="0.45">
      <c r="A734" s="42" t="s">
        <v>20</v>
      </c>
      <c r="C734" s="94" t="s">
        <v>160</v>
      </c>
      <c r="D734" s="99">
        <v>-5710</v>
      </c>
      <c r="E734" s="99">
        <v>-5709</v>
      </c>
      <c r="F734" s="99">
        <v>-5347</v>
      </c>
      <c r="G734" s="99">
        <v>-5176</v>
      </c>
      <c r="H734" s="99">
        <v>-5356</v>
      </c>
      <c r="I734" s="99">
        <v>-5296</v>
      </c>
      <c r="J734" s="99">
        <v>-5353</v>
      </c>
      <c r="K734" s="99">
        <v>-4895</v>
      </c>
      <c r="L734" s="99">
        <v>-4813</v>
      </c>
      <c r="M734" s="99">
        <v>-5113</v>
      </c>
      <c r="N734" s="99">
        <v>-4804</v>
      </c>
      <c r="O734" s="99">
        <v>-5334</v>
      </c>
      <c r="P734" s="99">
        <v>-5076</v>
      </c>
      <c r="Q734" s="99">
        <v>-5177</v>
      </c>
      <c r="R734" s="99">
        <v>-4752</v>
      </c>
      <c r="S734" s="99">
        <v>-4792</v>
      </c>
      <c r="T734" s="99">
        <v>-4700</v>
      </c>
      <c r="U734" s="99">
        <v>-4685</v>
      </c>
      <c r="V734" s="99">
        <v>-4767</v>
      </c>
      <c r="W734" s="99">
        <v>-4917</v>
      </c>
      <c r="X734" s="99">
        <v>-4924</v>
      </c>
      <c r="Y734" s="99">
        <v>-4226</v>
      </c>
      <c r="Z734" s="99">
        <v>-4145</v>
      </c>
      <c r="AA734" s="99">
        <v>-4257</v>
      </c>
      <c r="AB734" s="99">
        <v>-4492</v>
      </c>
      <c r="AC734" s="99">
        <v>-4222</v>
      </c>
      <c r="AD734" s="99">
        <v>-4230</v>
      </c>
      <c r="AE734" s="99">
        <v>-4756</v>
      </c>
      <c r="AF734" s="99">
        <v>-4968</v>
      </c>
      <c r="AG734" s="99">
        <v>-4752</v>
      </c>
      <c r="AH734" s="99">
        <v>-4117</v>
      </c>
      <c r="AI734" s="131">
        <v>-4190</v>
      </c>
      <c r="AJ734" s="99">
        <v>-4258</v>
      </c>
      <c r="AK734" s="99">
        <v>-4206</v>
      </c>
      <c r="AL734" s="99">
        <v>-4213</v>
      </c>
      <c r="AM734" s="99">
        <v>-4250</v>
      </c>
      <c r="AN734" s="99">
        <v>-4374</v>
      </c>
      <c r="AO734" s="99">
        <v>-4086</v>
      </c>
      <c r="AP734" s="99">
        <v>-4209</v>
      </c>
      <c r="AQ734" s="100">
        <v>-4154</v>
      </c>
    </row>
    <row r="735" spans="1:43" ht="18" thickBot="1" x14ac:dyDescent="0.5">
      <c r="A735" s="42" t="s">
        <v>20</v>
      </c>
      <c r="C735" s="66" t="s">
        <v>93</v>
      </c>
      <c r="D735" s="88">
        <f>SUM(D697,D698,D705,D700)-SUM(D706,D714,D713,D712,D720,D715)</f>
        <v>20914</v>
      </c>
      <c r="E735" s="88">
        <f t="shared" ref="E735:AQ735" si="9">SUM(E697,E698,E705,E700)-SUM(E706,E714,E713,E712,E720,E715)</f>
        <v>18215</v>
      </c>
      <c r="F735" s="88">
        <f t="shared" si="9"/>
        <v>19500</v>
      </c>
      <c r="G735" s="88">
        <f t="shared" si="9"/>
        <v>20336</v>
      </c>
      <c r="H735" s="88">
        <f t="shared" si="9"/>
        <v>20963</v>
      </c>
      <c r="I735" s="88">
        <f t="shared" si="9"/>
        <v>18981</v>
      </c>
      <c r="J735" s="88">
        <f t="shared" si="9"/>
        <v>18880</v>
      </c>
      <c r="K735" s="88">
        <f t="shared" si="9"/>
        <v>18864</v>
      </c>
      <c r="L735" s="88">
        <f t="shared" si="9"/>
        <v>-168298</v>
      </c>
      <c r="M735" s="88">
        <f t="shared" si="9"/>
        <v>17223</v>
      </c>
      <c r="N735" s="88">
        <f t="shared" si="9"/>
        <v>16308</v>
      </c>
      <c r="O735" s="88">
        <f t="shared" si="9"/>
        <v>17855</v>
      </c>
      <c r="P735" s="88">
        <f t="shared" si="9"/>
        <v>-164615</v>
      </c>
      <c r="Q735" s="88">
        <f t="shared" si="9"/>
        <v>-157032</v>
      </c>
      <c r="R735" s="88">
        <f t="shared" si="9"/>
        <v>-1049</v>
      </c>
      <c r="S735" s="88">
        <f t="shared" si="9"/>
        <v>-1411</v>
      </c>
      <c r="T735" s="88">
        <f t="shared" si="9"/>
        <v>725</v>
      </c>
      <c r="U735" s="88">
        <f t="shared" si="9"/>
        <v>-908</v>
      </c>
      <c r="V735" s="88">
        <f t="shared" si="9"/>
        <v>40</v>
      </c>
      <c r="W735" s="88">
        <f t="shared" si="9"/>
        <v>769</v>
      </c>
      <c r="X735" s="88">
        <f t="shared" si="9"/>
        <v>1872</v>
      </c>
      <c r="Y735" s="88">
        <f t="shared" si="9"/>
        <v>2025</v>
      </c>
      <c r="Z735" s="88">
        <f t="shared" si="9"/>
        <v>2086</v>
      </c>
      <c r="AA735" s="88">
        <f t="shared" si="9"/>
        <v>2112</v>
      </c>
      <c r="AB735" s="88">
        <f t="shared" si="9"/>
        <v>2874</v>
      </c>
      <c r="AC735" s="88">
        <f t="shared" si="9"/>
        <v>2380</v>
      </c>
      <c r="AD735" s="88">
        <f t="shared" si="9"/>
        <v>2968</v>
      </c>
      <c r="AE735" s="88">
        <f t="shared" si="9"/>
        <v>2351</v>
      </c>
      <c r="AF735" s="88">
        <f t="shared" si="9"/>
        <v>3417</v>
      </c>
      <c r="AG735" s="88">
        <f t="shared" si="9"/>
        <v>2364</v>
      </c>
      <c r="AH735" s="88">
        <f t="shared" si="9"/>
        <v>4223</v>
      </c>
      <c r="AI735" s="132">
        <v>4054</v>
      </c>
      <c r="AJ735" s="88">
        <f t="shared" si="9"/>
        <v>4965</v>
      </c>
      <c r="AK735" s="88">
        <f t="shared" si="9"/>
        <v>3610</v>
      </c>
      <c r="AL735" s="88">
        <f t="shared" si="9"/>
        <v>4463</v>
      </c>
      <c r="AM735" s="88">
        <f t="shared" si="9"/>
        <v>3942</v>
      </c>
      <c r="AN735" s="88">
        <f t="shared" si="9"/>
        <v>4938</v>
      </c>
      <c r="AO735" s="88">
        <f t="shared" si="9"/>
        <v>3729</v>
      </c>
      <c r="AP735" s="88">
        <f t="shared" si="9"/>
        <v>3613</v>
      </c>
      <c r="AQ735" s="88">
        <f t="shared" si="9"/>
        <v>3387</v>
      </c>
    </row>
    <row r="736" spans="1:43" ht="17.25" x14ac:dyDescent="0.45">
      <c r="A736" s="42" t="s">
        <v>20</v>
      </c>
      <c r="C736" s="60" t="s">
        <v>173</v>
      </c>
      <c r="D736" s="108">
        <v>566</v>
      </c>
      <c r="E736" s="108">
        <v>703</v>
      </c>
      <c r="F736" s="108">
        <v>556</v>
      </c>
      <c r="G736" s="108">
        <v>432</v>
      </c>
      <c r="H736" s="108">
        <v>621</v>
      </c>
      <c r="I736" s="108">
        <v>452</v>
      </c>
      <c r="J736" s="108">
        <v>240</v>
      </c>
      <c r="K736" s="108">
        <v>598</v>
      </c>
      <c r="L736" s="108">
        <v>1</v>
      </c>
      <c r="M736" s="108">
        <v>472</v>
      </c>
      <c r="N736" s="108">
        <v>-212</v>
      </c>
      <c r="O736" s="108">
        <v>252</v>
      </c>
      <c r="P736" s="108">
        <v>507</v>
      </c>
      <c r="Q736" s="108">
        <v>591</v>
      </c>
      <c r="R736" s="108">
        <v>613</v>
      </c>
      <c r="S736" s="108">
        <v>592</v>
      </c>
      <c r="T736" s="108">
        <v>278</v>
      </c>
      <c r="U736" s="108">
        <v>839</v>
      </c>
      <c r="V736" s="108">
        <v>519</v>
      </c>
      <c r="W736" s="108">
        <v>838</v>
      </c>
      <c r="X736" s="108">
        <v>776</v>
      </c>
      <c r="Y736" s="108">
        <v>405</v>
      </c>
      <c r="Z736" s="108">
        <v>642</v>
      </c>
      <c r="AA736" s="108">
        <v>682</v>
      </c>
      <c r="AB736" s="108">
        <v>684</v>
      </c>
      <c r="AC736" s="108">
        <v>361</v>
      </c>
      <c r="AD736" s="99">
        <v>1147</v>
      </c>
      <c r="AE736" s="108">
        <v>614</v>
      </c>
      <c r="AF736" s="108">
        <v>954</v>
      </c>
      <c r="AG736" s="108">
        <v>590</v>
      </c>
      <c r="AH736" s="108">
        <v>593</v>
      </c>
      <c r="AI736" s="133">
        <v>480</v>
      </c>
      <c r="AJ736" s="108">
        <v>799</v>
      </c>
      <c r="AK736" s="108">
        <v>709</v>
      </c>
      <c r="AL736" s="108">
        <v>729</v>
      </c>
      <c r="AM736" s="108">
        <v>867</v>
      </c>
      <c r="AN736" s="99">
        <v>1011</v>
      </c>
      <c r="AO736" s="108">
        <v>966</v>
      </c>
      <c r="AP736" s="108">
        <v>967</v>
      </c>
      <c r="AQ736" s="100">
        <v>1008</v>
      </c>
    </row>
    <row r="737" spans="1:43" ht="15" x14ac:dyDescent="0.45">
      <c r="A737" s="42" t="s">
        <v>20</v>
      </c>
      <c r="C737" s="30" t="s">
        <v>170</v>
      </c>
      <c r="D737" s="47" cm="1">
        <f t="array" ref="D737">_xlfn.XLOOKUP("WORKING CAPITAL"&amp;D$742,$C:$C&amp;$A:$A,D:D)/_xlfn.XLOOKUP("Total Assets"&amp;D$742,$C:$C&amp;$A:$A,D:D)</f>
        <v>8.535873606706583E-2</v>
      </c>
      <c r="E737" s="48">
        <v>7.3756883705863294E-2</v>
      </c>
      <c r="F737" s="48">
        <v>8.0906148867313912E-2</v>
      </c>
      <c r="G737" s="48">
        <v>8.786233058115471E-2</v>
      </c>
      <c r="H737" s="48">
        <v>9.1802862297896193E-2</v>
      </c>
      <c r="I737" s="48">
        <v>8.3435534280175652E-2</v>
      </c>
      <c r="J737" s="48">
        <v>8.2946717278222976E-2</v>
      </c>
      <c r="K737" s="48">
        <v>8.2581097053802038E-2</v>
      </c>
      <c r="L737" s="48">
        <v>-0.74940332003419774</v>
      </c>
      <c r="M737" s="48">
        <v>7.6414893428221553E-2</v>
      </c>
      <c r="N737" s="48">
        <v>7.2203061147686876E-2</v>
      </c>
      <c r="O737" s="48">
        <v>7.9634808283268882E-2</v>
      </c>
      <c r="P737" s="48">
        <v>-0.73077776791263427</v>
      </c>
      <c r="Q737" s="48">
        <v>-0.72476530697017527</v>
      </c>
      <c r="R737" s="48">
        <v>-1.7260386672151379E-2</v>
      </c>
      <c r="S737" s="48">
        <v>-2.296661620847372E-2</v>
      </c>
      <c r="T737" s="48">
        <v>1.1635931757266439E-2</v>
      </c>
      <c r="U737" s="48">
        <v>-1.4338955214452656E-2</v>
      </c>
      <c r="V737" s="48">
        <v>5.7577153385536615E-4</v>
      </c>
      <c r="W737" s="48">
        <v>1.0945684354361194E-2</v>
      </c>
      <c r="X737" s="48">
        <v>2.6434330739794117E-2</v>
      </c>
      <c r="Y737" s="48">
        <v>2.9465688842325824E-2</v>
      </c>
      <c r="Z737" s="48">
        <v>2.9384420340893082E-2</v>
      </c>
      <c r="AA737" s="48">
        <v>2.9203943638601196E-2</v>
      </c>
      <c r="AB737" s="48">
        <v>3.8779668335334833E-2</v>
      </c>
      <c r="AC737" s="48">
        <v>3.2075039419953912E-2</v>
      </c>
      <c r="AD737" s="48">
        <v>3.9715249156987639E-2</v>
      </c>
      <c r="AE737" s="48">
        <v>3.0816620789094244E-2</v>
      </c>
      <c r="AF737" s="48">
        <v>4.4621170571182325E-2</v>
      </c>
      <c r="AG737" s="48">
        <v>3.1414447456546007E-2</v>
      </c>
      <c r="AH737" s="48">
        <v>5.8327118035413385E-2</v>
      </c>
      <c r="AI737" s="48">
        <v>5.6461609169788721E-2</v>
      </c>
      <c r="AJ737" s="48">
        <v>6.800624589086128E-2</v>
      </c>
      <c r="AK737" s="48">
        <v>4.8620183436813964E-2</v>
      </c>
      <c r="AL737" s="48">
        <v>6.0396508559442452E-2</v>
      </c>
      <c r="AM737" s="48">
        <v>5.2901390305437758E-2</v>
      </c>
      <c r="AN737" s="48">
        <v>6.4313623339411305E-2</v>
      </c>
      <c r="AO737" s="48">
        <v>4.7986102174752285E-2</v>
      </c>
      <c r="AP737" s="48">
        <v>4.5707562685018847E-2</v>
      </c>
      <c r="AQ737" s="48">
        <v>4.1702064787795957E-2</v>
      </c>
    </row>
    <row r="738" spans="1:43" ht="15" x14ac:dyDescent="0.45">
      <c r="A738" s="42" t="s">
        <v>20</v>
      </c>
      <c r="C738" s="30" t="s">
        <v>171</v>
      </c>
      <c r="D738" s="47" cm="1">
        <f t="array" ref="D738">_xlfn.XLOOKUP("Retained Earnings"&amp;D$742,$C:$C&amp;$A:$A,D:D)/_xlfn.XLOOKUP("Total Assets"&amp;D$742,$C:$C&amp;$A:$A,D:D)</f>
        <v>4.5675127442217349E-2</v>
      </c>
      <c r="E738" s="48">
        <v>4.6902332361516037E-2</v>
      </c>
      <c r="F738" s="48">
        <v>4.9460625674217905E-2</v>
      </c>
      <c r="G738" s="48">
        <v>5.2775293472108811E-2</v>
      </c>
      <c r="H738" s="48">
        <v>5.4959973373973056E-2</v>
      </c>
      <c r="I738" s="48">
        <v>5.6217114372749934E-2</v>
      </c>
      <c r="J738" s="48">
        <v>5.6775446365809085E-2</v>
      </c>
      <c r="K738" s="48">
        <v>5.8144727049862101E-2</v>
      </c>
      <c r="L738" s="48">
        <v>5.8394485608435451E-2</v>
      </c>
      <c r="M738" s="48">
        <v>5.9479652865281202E-2</v>
      </c>
      <c r="N738" s="48">
        <v>5.8805559122122701E-2</v>
      </c>
      <c r="O738" s="48">
        <v>5.9916774823715165E-2</v>
      </c>
      <c r="P738" s="48">
        <v>4.2803871082304892E-2</v>
      </c>
      <c r="Q738" s="48">
        <v>4.6873990381508863E-2</v>
      </c>
      <c r="R738" s="48">
        <v>0.17522007404360346</v>
      </c>
      <c r="S738" s="48">
        <v>0.1786057261910575</v>
      </c>
      <c r="T738" s="48">
        <v>0.17742789734700756</v>
      </c>
      <c r="U738" s="48">
        <v>0.1827427199797865</v>
      </c>
      <c r="V738" s="48">
        <v>0.17037079686780285</v>
      </c>
      <c r="W738" s="48">
        <v>0.17437656570257346</v>
      </c>
      <c r="X738" s="48">
        <v>0.17912365674908567</v>
      </c>
      <c r="Y738" s="48">
        <v>0.18652872359001221</v>
      </c>
      <c r="Z738" s="48">
        <v>0.18547682772221441</v>
      </c>
      <c r="AA738" s="48">
        <v>0.18671441806440908</v>
      </c>
      <c r="AB738" s="48">
        <v>0.18779938200806898</v>
      </c>
      <c r="AC738" s="48">
        <v>0.18916187113381222</v>
      </c>
      <c r="AD738" s="48">
        <v>0.19821495477171761</v>
      </c>
      <c r="AE738" s="48">
        <v>0.1988333988727225</v>
      </c>
      <c r="AF738" s="48">
        <v>0.2058554676277782</v>
      </c>
      <c r="AG738" s="48">
        <v>0.21364216233455588</v>
      </c>
      <c r="AH738" s="48">
        <v>0.22634733847131294</v>
      </c>
      <c r="AI738" s="48">
        <v>0.23116669684266236</v>
      </c>
      <c r="AJ738" s="48">
        <v>0.23364562787639712</v>
      </c>
      <c r="AK738" s="48">
        <v>0.23507387304879526</v>
      </c>
      <c r="AL738" s="48">
        <v>0.24176195953718113</v>
      </c>
      <c r="AM738" s="48">
        <v>0.24668527564549894</v>
      </c>
      <c r="AN738" s="48">
        <v>0.24755144568898149</v>
      </c>
      <c r="AO738" s="48">
        <v>0.25239994852657316</v>
      </c>
      <c r="AP738" s="48">
        <v>0.25566126053184224</v>
      </c>
      <c r="AQ738" s="48">
        <v>0.25651633238527932</v>
      </c>
    </row>
    <row r="739" spans="1:43" ht="15" x14ac:dyDescent="0.45">
      <c r="A739" s="42" t="s">
        <v>20</v>
      </c>
      <c r="C739" s="30" t="s">
        <v>172</v>
      </c>
      <c r="D739" s="47" cm="1">
        <f t="array" ref="D739">_xlfn.XLOOKUP("ebit"&amp;D$742,$C:$C&amp;$A:$A,D:D)/_xlfn.XLOOKUP("Total Assets"&amp;D$742,$C:$C&amp;$A:$A,D:D)</f>
        <v>2.3100815058792797E-3</v>
      </c>
      <c r="E739" s="48">
        <v>2.8466148364107548E-3</v>
      </c>
      <c r="F739" s="48">
        <v>2.3068625010372584E-3</v>
      </c>
      <c r="G739" s="48">
        <v>1.8664696504257885E-3</v>
      </c>
      <c r="H739" s="48">
        <v>2.7195333438436073E-3</v>
      </c>
      <c r="I739" s="48">
        <v>1.9868743214076917E-3</v>
      </c>
      <c r="J739" s="48">
        <v>1.0544074230282581E-3</v>
      </c>
      <c r="K739" s="48">
        <v>2.6178698069430459E-3</v>
      </c>
      <c r="L739" s="47">
        <v>4.4528355656882305E-6</v>
      </c>
      <c r="M739" s="48">
        <v>2.0941665039842404E-3</v>
      </c>
      <c r="N739" s="48">
        <v>-9.3862208506926767E-4</v>
      </c>
      <c r="O739" s="48">
        <v>1.1239412874479843E-3</v>
      </c>
      <c r="P739" s="48">
        <v>2.250732486904022E-3</v>
      </c>
      <c r="Q739" s="48">
        <v>2.7277007006175405E-3</v>
      </c>
      <c r="R739" s="48">
        <v>1.0086384204031263E-2</v>
      </c>
      <c r="S739" s="48">
        <v>9.6358871689698391E-3</v>
      </c>
      <c r="T739" s="48">
        <v>4.4617779703725099E-3</v>
      </c>
      <c r="U739" s="48">
        <v>1.3249320952561431E-2</v>
      </c>
      <c r="V739" s="48">
        <v>7.4706356517733764E-3</v>
      </c>
      <c r="W739" s="48">
        <v>1.1927806877704396E-2</v>
      </c>
      <c r="X739" s="48">
        <v>1.0957820862222347E-2</v>
      </c>
      <c r="Y739" s="48">
        <v>5.8931377684651653E-3</v>
      </c>
      <c r="Z739" s="48">
        <v>9.0435272573601913E-3</v>
      </c>
      <c r="AA739" s="48">
        <v>9.430440133298303E-3</v>
      </c>
      <c r="AB739" s="48">
        <v>9.2293991445264543E-3</v>
      </c>
      <c r="AC739" s="48">
        <v>4.8651635422703194E-3</v>
      </c>
      <c r="AD739" s="48">
        <v>1.5348177487555532E-2</v>
      </c>
      <c r="AE739" s="48">
        <v>8.0482369904312494E-3</v>
      </c>
      <c r="AF739" s="48">
        <v>1.2457886076941158E-2</v>
      </c>
      <c r="AG739" s="48">
        <v>7.8403231807792489E-3</v>
      </c>
      <c r="AH739" s="48">
        <v>8.1903814811745534E-3</v>
      </c>
      <c r="AI739" s="48">
        <v>6.6851436609517969E-3</v>
      </c>
      <c r="AJ739" s="48">
        <v>1.0944006136313829E-2</v>
      </c>
      <c r="AK739" s="48">
        <v>9.5489501542108304E-3</v>
      </c>
      <c r="AL739" s="48">
        <v>9.8653494823736382E-3</v>
      </c>
      <c r="AM739" s="48">
        <v>1.1635085082398411E-2</v>
      </c>
      <c r="AN739" s="48">
        <v>1.3167491534253712E-2</v>
      </c>
      <c r="AO739" s="48">
        <v>1.2430832582679192E-2</v>
      </c>
      <c r="AP739" s="48">
        <v>1.223338309338866E-2</v>
      </c>
      <c r="AQ739" s="48">
        <v>1.2410889077678868E-2</v>
      </c>
    </row>
    <row r="740" spans="1:43" ht="15" x14ac:dyDescent="0.45">
      <c r="A740" s="42" t="s">
        <v>20</v>
      </c>
      <c r="C740" s="30" t="s">
        <v>174</v>
      </c>
      <c r="D740" s="47" cm="1">
        <f t="array" ref="D740">_xlfn.XLOOKUP("Shareholders' Equity"&amp;D$742,$C:$C&amp;$A:$A,D:D)/_xlfn.XLOOKUP("Total Liabilities"&amp;D$742,$C:$C&amp;$A:$A,D:D)</f>
        <v>8.2724609245535652E-2</v>
      </c>
      <c r="E740" s="48">
        <v>8.3714011137294139E-2</v>
      </c>
      <c r="F740" s="48">
        <v>8.1811367502569649E-2</v>
      </c>
      <c r="G740" s="48">
        <v>8.5364995849921924E-2</v>
      </c>
      <c r="H740" s="48">
        <v>8.372803811946504E-2</v>
      </c>
      <c r="I740" s="48">
        <v>8.6502595746509953E-2</v>
      </c>
      <c r="J740" s="48">
        <v>8.877483174445247E-2</v>
      </c>
      <c r="K740" s="48">
        <v>8.8944187022100191E-2</v>
      </c>
      <c r="L740" s="48">
        <v>8.1392381291742311E-2</v>
      </c>
      <c r="M740" s="48">
        <v>8.1625307732545033E-2</v>
      </c>
      <c r="N740" s="48">
        <v>8.2886251947740616E-2</v>
      </c>
      <c r="O740" s="48">
        <v>8.3260056624375536E-2</v>
      </c>
      <c r="P740" s="48">
        <v>6.3721277258861189E-2</v>
      </c>
      <c r="Q740" s="48">
        <v>6.4577467902890581E-2</v>
      </c>
      <c r="R740" s="48">
        <v>0.26013394430736692</v>
      </c>
      <c r="S740" s="48">
        <v>0.26133284060113326</v>
      </c>
      <c r="T740" s="48">
        <v>0.26624801853432506</v>
      </c>
      <c r="U740" s="48">
        <v>0.29274865262126409</v>
      </c>
      <c r="V740" s="48">
        <v>0.28224437061646362</v>
      </c>
      <c r="W740" s="48">
        <v>0.2967625235335376</v>
      </c>
      <c r="X740" s="48">
        <v>0.29827488221167064</v>
      </c>
      <c r="Y740" s="48">
        <v>0.28556998017134949</v>
      </c>
      <c r="Z740" s="48">
        <v>0.31662895507993621</v>
      </c>
      <c r="AA740" s="48">
        <v>0.32654034521341968</v>
      </c>
      <c r="AB740" s="48">
        <v>0.33401134011340111</v>
      </c>
      <c r="AC740" s="48">
        <v>0.31331527991645869</v>
      </c>
      <c r="AD740" s="48">
        <v>0.32297125053108627</v>
      </c>
      <c r="AE740" s="48">
        <v>0.30570959129184638</v>
      </c>
      <c r="AF740" s="48">
        <v>0.30378820124287054</v>
      </c>
      <c r="AG740" s="48">
        <v>0.26782916350770786</v>
      </c>
      <c r="AH740" s="48">
        <v>0.2445338283828383</v>
      </c>
      <c r="AI740" s="48">
        <v>0.22015090235530027</v>
      </c>
      <c r="AJ740" s="48">
        <v>0.23049956178790534</v>
      </c>
      <c r="AK740" s="48">
        <v>0.23936303393480113</v>
      </c>
      <c r="AL740" s="48">
        <v>0.236881308270425</v>
      </c>
      <c r="AM740" s="48">
        <v>0.22484672156746716</v>
      </c>
      <c r="AN740" s="48">
        <v>0.24941011830179161</v>
      </c>
      <c r="AO740" s="48">
        <v>0.24851386523569294</v>
      </c>
      <c r="AP740" s="48">
        <v>0.24745131458510874</v>
      </c>
      <c r="AQ740" s="48">
        <v>0.26487673451589294</v>
      </c>
    </row>
    <row r="741" spans="1:43" ht="15" x14ac:dyDescent="0.45">
      <c r="A741" s="42" t="s">
        <v>20</v>
      </c>
      <c r="C741" s="30" t="s">
        <v>175</v>
      </c>
      <c r="D741" s="49">
        <f>(D737*$B$63)+(D738*$B$64)+(D739*$B$65)+(D740*$B$66)</f>
        <v>0.81123881148890153</v>
      </c>
      <c r="E741" s="50">
        <v>0.74377572400384451</v>
      </c>
      <c r="F741" s="50">
        <v>0.79339002815219806</v>
      </c>
      <c r="G741" s="50">
        <v>0.85060026702472902</v>
      </c>
      <c r="H741" s="50">
        <v>0.8875859939694184</v>
      </c>
      <c r="I741" s="50">
        <v>0.83478441870681219</v>
      </c>
      <c r="J741" s="50">
        <v>0.82951761171210525</v>
      </c>
      <c r="K741" s="50">
        <v>0.84226728833135422</v>
      </c>
      <c r="L741" s="49">
        <v>-4.6402278329295052</v>
      </c>
      <c r="M741" s="50">
        <v>0.79496474125589645</v>
      </c>
      <c r="N741" s="50">
        <v>0.7460812280004081</v>
      </c>
      <c r="O741" s="50">
        <v>0.81270897317080004</v>
      </c>
      <c r="P741" s="50">
        <v>-4.5723292743447672</v>
      </c>
      <c r="Q741" s="50">
        <v>-4.5155147150744464</v>
      </c>
      <c r="R741" s="50">
        <v>0.79891044818665957</v>
      </c>
      <c r="S741" s="50">
        <v>0.77074630946192701</v>
      </c>
      <c r="T741" s="50">
        <v>0.96429022510085716</v>
      </c>
      <c r="U741" s="50">
        <v>0.89809924298083454</v>
      </c>
      <c r="V741" s="50">
        <v>0.90574511977833239</v>
      </c>
      <c r="W741" s="50">
        <v>1.032026805483387</v>
      </c>
      <c r="X741" s="50">
        <v>1.1441775131714569</v>
      </c>
      <c r="Y741" s="50">
        <v>1.1408289226931001</v>
      </c>
      <c r="Z741" s="50">
        <v>1.1906491618140709</v>
      </c>
      <c r="AA741" s="50">
        <v>1.2065067933290525</v>
      </c>
      <c r="AB741" s="50">
        <v>1.2793540789963904</v>
      </c>
      <c r="AC741" s="50">
        <v>1.1887549014074636</v>
      </c>
      <c r="AD741" s="50">
        <v>1.348972352799652</v>
      </c>
      <c r="AE741" s="50">
        <v>1.2254331361336701</v>
      </c>
      <c r="AF741" s="50">
        <v>1.3664983091555716</v>
      </c>
      <c r="AG741" s="50">
        <v>1.2364598179835236</v>
      </c>
      <c r="AH741" s="50">
        <v>1.4323181010842652</v>
      </c>
      <c r="AI741" s="50">
        <v>1.4000742007355547</v>
      </c>
      <c r="AJ741" s="50">
        <v>1.5233739810344342</v>
      </c>
      <c r="AK741" s="50">
        <v>1.4007893601524102</v>
      </c>
      <c r="AL741" s="50">
        <v>1.4993656064466501</v>
      </c>
      <c r="AM741" s="50">
        <v>1.465503948407556</v>
      </c>
      <c r="AN741" s="50">
        <v>1.5792812493796839</v>
      </c>
      <c r="AO741" s="50">
        <v>1.4820874159160853</v>
      </c>
      <c r="AP741" s="50">
        <v>1.4753295352494651</v>
      </c>
      <c r="AQ741" s="50">
        <v>1.4713305344276417</v>
      </c>
    </row>
    <row r="742" spans="1:43" x14ac:dyDescent="0.45">
      <c r="A742" s="42" t="s">
        <v>20</v>
      </c>
      <c r="B742" s="42" t="s">
        <v>20</v>
      </c>
      <c r="C742" s="42" t="s">
        <v>20</v>
      </c>
      <c r="D742" s="42" t="s">
        <v>20</v>
      </c>
      <c r="E742" s="42" t="s">
        <v>20</v>
      </c>
      <c r="F742" s="42" t="s">
        <v>20</v>
      </c>
      <c r="G742" s="42" t="s">
        <v>20</v>
      </c>
      <c r="H742" s="42" t="s">
        <v>20</v>
      </c>
      <c r="I742" s="42" t="s">
        <v>20</v>
      </c>
      <c r="J742" s="42" t="s">
        <v>20</v>
      </c>
      <c r="K742" s="42" t="s">
        <v>20</v>
      </c>
      <c r="L742" s="42" t="s">
        <v>20</v>
      </c>
      <c r="M742" s="42" t="s">
        <v>20</v>
      </c>
      <c r="N742" s="42" t="s">
        <v>20</v>
      </c>
      <c r="O742" s="42" t="s">
        <v>20</v>
      </c>
      <c r="P742" s="42" t="s">
        <v>20</v>
      </c>
      <c r="Q742" s="42" t="s">
        <v>20</v>
      </c>
      <c r="R742" s="42" t="s">
        <v>20</v>
      </c>
      <c r="S742" s="42" t="s">
        <v>20</v>
      </c>
      <c r="T742" s="42" t="s">
        <v>20</v>
      </c>
      <c r="U742" s="42" t="s">
        <v>20</v>
      </c>
      <c r="V742" s="42" t="s">
        <v>20</v>
      </c>
      <c r="W742" s="42" t="s">
        <v>20</v>
      </c>
      <c r="X742" s="42" t="s">
        <v>20</v>
      </c>
      <c r="Y742" s="42" t="s">
        <v>20</v>
      </c>
      <c r="Z742" s="42" t="s">
        <v>20</v>
      </c>
      <c r="AA742" s="42" t="s">
        <v>20</v>
      </c>
      <c r="AB742" s="42" t="s">
        <v>20</v>
      </c>
      <c r="AC742" s="42" t="s">
        <v>20</v>
      </c>
      <c r="AD742" s="42" t="s">
        <v>20</v>
      </c>
      <c r="AE742" s="42" t="s">
        <v>20</v>
      </c>
      <c r="AF742" s="42" t="s">
        <v>20</v>
      </c>
      <c r="AG742" s="42" t="s">
        <v>20</v>
      </c>
      <c r="AH742" s="42" t="s">
        <v>20</v>
      </c>
      <c r="AI742" s="119" t="s">
        <v>20</v>
      </c>
      <c r="AJ742" s="42" t="s">
        <v>20</v>
      </c>
      <c r="AK742" s="42" t="s">
        <v>20</v>
      </c>
      <c r="AL742" s="42" t="s">
        <v>20</v>
      </c>
      <c r="AM742" s="42" t="s">
        <v>20</v>
      </c>
      <c r="AN742" s="42" t="s">
        <v>20</v>
      </c>
      <c r="AO742" s="42" t="s">
        <v>20</v>
      </c>
      <c r="AP742" s="42" t="s">
        <v>20</v>
      </c>
      <c r="AQ742" s="42" t="s">
        <v>20</v>
      </c>
    </row>
    <row r="743" spans="1:43" ht="17.649999999999999" thickBot="1" x14ac:dyDescent="0.5">
      <c r="A743" s="42" t="s">
        <v>21</v>
      </c>
      <c r="C743" s="89" t="s">
        <v>95</v>
      </c>
      <c r="D743" s="90" t="s">
        <v>97</v>
      </c>
      <c r="E743" s="90" t="s">
        <v>98</v>
      </c>
      <c r="F743" s="90" t="s">
        <v>99</v>
      </c>
      <c r="G743" s="90" t="s">
        <v>100</v>
      </c>
      <c r="H743" s="90" t="s">
        <v>101</v>
      </c>
      <c r="I743" s="90" t="s">
        <v>102</v>
      </c>
      <c r="J743" s="90" t="s">
        <v>103</v>
      </c>
      <c r="K743" s="90" t="s">
        <v>104</v>
      </c>
      <c r="L743" s="90" t="s">
        <v>105</v>
      </c>
      <c r="M743" s="90" t="s">
        <v>106</v>
      </c>
      <c r="N743" s="90" t="s">
        <v>107</v>
      </c>
      <c r="O743" s="90" t="s">
        <v>108</v>
      </c>
      <c r="P743" s="90" t="s">
        <v>109</v>
      </c>
      <c r="Q743" s="90" t="s">
        <v>110</v>
      </c>
      <c r="R743" s="90" t="s">
        <v>111</v>
      </c>
      <c r="S743" s="90" t="s">
        <v>112</v>
      </c>
      <c r="T743" s="90" t="s">
        <v>113</v>
      </c>
      <c r="U743" s="90" t="s">
        <v>114</v>
      </c>
      <c r="V743" s="90" t="s">
        <v>115</v>
      </c>
      <c r="W743" s="90" t="s">
        <v>116</v>
      </c>
      <c r="X743" s="90" t="s">
        <v>117</v>
      </c>
      <c r="Y743" s="90" t="s">
        <v>118</v>
      </c>
      <c r="Z743" s="90" t="s">
        <v>119</v>
      </c>
      <c r="AA743" s="90" t="s">
        <v>120</v>
      </c>
      <c r="AB743" s="90" t="s">
        <v>121</v>
      </c>
      <c r="AC743" s="90" t="s">
        <v>122</v>
      </c>
      <c r="AD743" s="90" t="s">
        <v>123</v>
      </c>
      <c r="AE743" s="90" t="s">
        <v>124</v>
      </c>
      <c r="AF743" s="90" t="s">
        <v>125</v>
      </c>
      <c r="AG743" s="90" t="s">
        <v>126</v>
      </c>
      <c r="AH743" s="90" t="s">
        <v>127</v>
      </c>
      <c r="AI743" s="123" t="s">
        <v>128</v>
      </c>
      <c r="AJ743" s="90" t="s">
        <v>129</v>
      </c>
      <c r="AK743" s="90" t="s">
        <v>130</v>
      </c>
      <c r="AL743" s="90" t="s">
        <v>131</v>
      </c>
      <c r="AM743" s="90" t="s">
        <v>132</v>
      </c>
      <c r="AN743" s="90" t="s">
        <v>133</v>
      </c>
      <c r="AO743" s="90" t="s">
        <v>134</v>
      </c>
      <c r="AP743" s="90" t="s">
        <v>135</v>
      </c>
      <c r="AQ743" s="91" t="s">
        <v>179</v>
      </c>
    </row>
    <row r="744" spans="1:43" ht="17.649999999999999" thickBot="1" x14ac:dyDescent="0.5">
      <c r="A744" s="42" t="s">
        <v>21</v>
      </c>
      <c r="C744" s="89" t="s">
        <v>136</v>
      </c>
      <c r="D744" s="92">
        <v>42004</v>
      </c>
      <c r="E744" s="92">
        <v>42094</v>
      </c>
      <c r="F744" s="92">
        <v>42185</v>
      </c>
      <c r="G744" s="92">
        <v>42277</v>
      </c>
      <c r="H744" s="92">
        <v>42369</v>
      </c>
      <c r="I744" s="92">
        <v>42460</v>
      </c>
      <c r="J744" s="92">
        <v>42551</v>
      </c>
      <c r="K744" s="92">
        <v>42643</v>
      </c>
      <c r="L744" s="92">
        <v>42735</v>
      </c>
      <c r="M744" s="92">
        <v>42825</v>
      </c>
      <c r="N744" s="92">
        <v>42916</v>
      </c>
      <c r="O744" s="92">
        <v>43008</v>
      </c>
      <c r="P744" s="92">
        <v>43100</v>
      </c>
      <c r="Q744" s="92">
        <v>43190</v>
      </c>
      <c r="R744" s="92">
        <v>43281</v>
      </c>
      <c r="S744" s="92">
        <v>43373</v>
      </c>
      <c r="T744" s="92">
        <v>43465</v>
      </c>
      <c r="U744" s="92">
        <v>43555</v>
      </c>
      <c r="V744" s="92">
        <v>43646</v>
      </c>
      <c r="W744" s="92">
        <v>43738</v>
      </c>
      <c r="X744" s="92">
        <v>43830</v>
      </c>
      <c r="Y744" s="92">
        <v>43921</v>
      </c>
      <c r="Z744" s="92">
        <v>44012</v>
      </c>
      <c r="AA744" s="92">
        <v>44104</v>
      </c>
      <c r="AB744" s="92">
        <v>44196</v>
      </c>
      <c r="AC744" s="92">
        <v>44286</v>
      </c>
      <c r="AD744" s="92">
        <v>44377</v>
      </c>
      <c r="AE744" s="92">
        <v>44469</v>
      </c>
      <c r="AF744" s="92">
        <v>44561</v>
      </c>
      <c r="AG744" s="92">
        <v>44651</v>
      </c>
      <c r="AH744" s="92">
        <v>44742</v>
      </c>
      <c r="AI744" s="124">
        <v>44834</v>
      </c>
      <c r="AJ744" s="92">
        <v>44926</v>
      </c>
      <c r="AK744" s="92">
        <v>45016</v>
      </c>
      <c r="AL744" s="92">
        <v>45107</v>
      </c>
      <c r="AM744" s="92">
        <v>45199</v>
      </c>
      <c r="AN744" s="92">
        <v>45291</v>
      </c>
      <c r="AO744" s="92">
        <v>45382</v>
      </c>
      <c r="AP744" s="92">
        <v>45473</v>
      </c>
      <c r="AQ744" s="93">
        <v>45565</v>
      </c>
    </row>
    <row r="745" spans="1:43" ht="17.649999999999999" thickBot="1" x14ac:dyDescent="0.5">
      <c r="A745" s="42" t="s">
        <v>21</v>
      </c>
      <c r="C745" s="60" t="s">
        <v>72</v>
      </c>
      <c r="D745" s="44">
        <v>470.05</v>
      </c>
      <c r="E745" s="44">
        <v>340.73</v>
      </c>
      <c r="F745" s="44">
        <v>412.61</v>
      </c>
      <c r="G745" s="44">
        <v>448.82</v>
      </c>
      <c r="H745" s="44">
        <v>443.42</v>
      </c>
      <c r="I745" s="44">
        <v>401.85</v>
      </c>
      <c r="J745" s="44">
        <v>453.94</v>
      </c>
      <c r="K745" s="44">
        <v>488.68</v>
      </c>
      <c r="L745" s="44">
        <v>515.65</v>
      </c>
      <c r="M745" s="44">
        <v>546.72</v>
      </c>
      <c r="N745" s="44">
        <v>600.29999999999995</v>
      </c>
      <c r="O745" s="44">
        <v>546.52</v>
      </c>
      <c r="P745" s="44">
        <v>573.38</v>
      </c>
      <c r="Q745" s="44">
        <v>558.25</v>
      </c>
      <c r="R745" s="44">
        <v>477.93</v>
      </c>
      <c r="S745" s="44">
        <v>422.97</v>
      </c>
      <c r="T745" s="44">
        <v>438.96</v>
      </c>
      <c r="U745" s="44">
        <v>322.48</v>
      </c>
      <c r="V745" s="44">
        <v>432.55</v>
      </c>
      <c r="W745" s="44">
        <v>497.51</v>
      </c>
      <c r="X745" s="44">
        <v>542.16999999999996</v>
      </c>
      <c r="Y745" s="44">
        <v>385.79</v>
      </c>
      <c r="Z745" s="44">
        <v>623.24</v>
      </c>
      <c r="AA745" s="43">
        <v>1070</v>
      </c>
      <c r="AB745" s="44">
        <v>817.4</v>
      </c>
      <c r="AC745" s="44">
        <v>678.74</v>
      </c>
      <c r="AD745" s="44">
        <v>850.23</v>
      </c>
      <c r="AE745" s="44">
        <v>943.97</v>
      </c>
      <c r="AF745" s="44">
        <v>693.2</v>
      </c>
      <c r="AG745" s="43">
        <v>1695</v>
      </c>
      <c r="AH745" s="43">
        <v>2384</v>
      </c>
      <c r="AI745" s="126">
        <v>579.5</v>
      </c>
      <c r="AJ745" s="44">
        <v>650</v>
      </c>
      <c r="AK745" s="44">
        <v>563.5</v>
      </c>
      <c r="AL745" s="44">
        <v>627.9</v>
      </c>
      <c r="AM745" s="44">
        <v>755.7</v>
      </c>
      <c r="AN745" s="44">
        <v>700.3</v>
      </c>
      <c r="AO745" s="44">
        <v>581</v>
      </c>
      <c r="AP745" s="43">
        <v>1107</v>
      </c>
      <c r="AQ745" s="83">
        <v>957</v>
      </c>
    </row>
    <row r="746" spans="1:43" ht="17.649999999999999" thickBot="1" x14ac:dyDescent="0.5">
      <c r="A746" s="42" t="s">
        <v>21</v>
      </c>
      <c r="C746" s="60" t="s">
        <v>137</v>
      </c>
      <c r="D746" s="44">
        <v>11.16</v>
      </c>
      <c r="E746" s="44">
        <v>10.87</v>
      </c>
      <c r="F746" s="44">
        <v>10.68</v>
      </c>
      <c r="G746" s="44">
        <v>10.55</v>
      </c>
      <c r="H746" s="44">
        <v>13.73</v>
      </c>
      <c r="I746" s="44">
        <v>13.88</v>
      </c>
      <c r="J746" s="44">
        <v>16.079999999999998</v>
      </c>
      <c r="K746" s="44">
        <v>13.29</v>
      </c>
      <c r="L746" s="44">
        <v>15.05</v>
      </c>
      <c r="M746" s="44">
        <v>20.62</v>
      </c>
      <c r="N746" s="44">
        <v>30.16</v>
      </c>
      <c r="O746" s="44">
        <v>29.16</v>
      </c>
      <c r="P746" s="44">
        <v>24.97</v>
      </c>
      <c r="Q746" s="44">
        <v>20.84</v>
      </c>
      <c r="R746" s="44">
        <v>11.16</v>
      </c>
      <c r="S746" s="44">
        <v>12.84</v>
      </c>
      <c r="T746" s="44">
        <v>12.87</v>
      </c>
      <c r="U746" s="44">
        <v>10.52</v>
      </c>
      <c r="V746" s="44">
        <v>10.54</v>
      </c>
      <c r="W746" s="44">
        <v>9.94</v>
      </c>
      <c r="X746" s="44">
        <v>12.33</v>
      </c>
      <c r="Y746" s="44">
        <v>16.600000000000001</v>
      </c>
      <c r="Z746" s="44">
        <v>18.11</v>
      </c>
      <c r="AA746" s="44">
        <v>18.22</v>
      </c>
      <c r="AB746" s="44">
        <v>18.329999999999998</v>
      </c>
      <c r="AC746" s="44">
        <v>11.93</v>
      </c>
      <c r="AD746" s="44">
        <v>13.08</v>
      </c>
      <c r="AE746" s="44">
        <v>14.43</v>
      </c>
      <c r="AF746" s="44">
        <v>12.9</v>
      </c>
      <c r="AG746" s="44">
        <v>17.600000000000001</v>
      </c>
      <c r="AH746" s="44">
        <v>14.9</v>
      </c>
      <c r="AI746" s="126">
        <v>11.2</v>
      </c>
      <c r="AJ746" s="44">
        <v>12</v>
      </c>
      <c r="AK746" s="44">
        <v>9.3000000000000007</v>
      </c>
      <c r="AL746" s="44">
        <v>10.1</v>
      </c>
      <c r="AM746" s="44">
        <v>13.2</v>
      </c>
      <c r="AN746" s="44">
        <v>11</v>
      </c>
      <c r="AO746" s="44">
        <v>10</v>
      </c>
      <c r="AP746" s="44">
        <v>9</v>
      </c>
      <c r="AQ746" s="83">
        <v>11</v>
      </c>
    </row>
    <row r="747" spans="1:43" ht="17.649999999999999" thickBot="1" x14ac:dyDescent="0.5">
      <c r="A747" s="42" t="s">
        <v>21</v>
      </c>
      <c r="C747" s="94" t="s">
        <v>139</v>
      </c>
      <c r="D747" s="108">
        <v>481.21</v>
      </c>
      <c r="E747" s="108">
        <v>351.6</v>
      </c>
      <c r="F747" s="108">
        <v>423.29</v>
      </c>
      <c r="G747" s="108">
        <v>459.36</v>
      </c>
      <c r="H747" s="108">
        <v>457.15</v>
      </c>
      <c r="I747" s="108">
        <v>415.73</v>
      </c>
      <c r="J747" s="108">
        <v>470.02</v>
      </c>
      <c r="K747" s="108">
        <v>501.97</v>
      </c>
      <c r="L747" s="108">
        <v>530.69000000000005</v>
      </c>
      <c r="M747" s="108">
        <v>567.34</v>
      </c>
      <c r="N747" s="108">
        <v>630.46</v>
      </c>
      <c r="O747" s="108">
        <v>575.67999999999995</v>
      </c>
      <c r="P747" s="108">
        <v>598.35</v>
      </c>
      <c r="Q747" s="108">
        <v>579.09</v>
      </c>
      <c r="R747" s="108">
        <v>489.09</v>
      </c>
      <c r="S747" s="108">
        <v>435.81</v>
      </c>
      <c r="T747" s="108">
        <v>451.83</v>
      </c>
      <c r="U747" s="108">
        <v>333</v>
      </c>
      <c r="V747" s="108">
        <v>443.09</v>
      </c>
      <c r="W747" s="108">
        <v>507.45</v>
      </c>
      <c r="X747" s="108">
        <v>554.5</v>
      </c>
      <c r="Y747" s="108">
        <v>402.38</v>
      </c>
      <c r="Z747" s="108">
        <v>641.35</v>
      </c>
      <c r="AA747" s="99">
        <v>1088</v>
      </c>
      <c r="AB747" s="108">
        <v>835.73</v>
      </c>
      <c r="AC747" s="108">
        <v>690.67</v>
      </c>
      <c r="AD747" s="108">
        <v>863.31</v>
      </c>
      <c r="AE747" s="108">
        <v>958.4</v>
      </c>
      <c r="AF747" s="108">
        <v>706.1</v>
      </c>
      <c r="AG747" s="99">
        <v>1712</v>
      </c>
      <c r="AH747" s="99">
        <v>2398</v>
      </c>
      <c r="AI747" s="133">
        <v>590.70000000000005</v>
      </c>
      <c r="AJ747" s="108">
        <v>662</v>
      </c>
      <c r="AK747" s="108">
        <v>572.79999999999995</v>
      </c>
      <c r="AL747" s="108">
        <v>638</v>
      </c>
      <c r="AM747" s="108">
        <v>768.9</v>
      </c>
      <c r="AN747" s="108">
        <v>711.3</v>
      </c>
      <c r="AO747" s="108">
        <v>591</v>
      </c>
      <c r="AP747" s="99">
        <v>1116</v>
      </c>
      <c r="AQ747" s="117">
        <v>968</v>
      </c>
    </row>
    <row r="748" spans="1:43" ht="17.649999999999999" thickBot="1" x14ac:dyDescent="0.5">
      <c r="A748" s="42" t="s">
        <v>21</v>
      </c>
      <c r="C748" s="60" t="s">
        <v>73</v>
      </c>
      <c r="D748" s="120">
        <v>1.2531000000000001</v>
      </c>
      <c r="E748" s="120">
        <v>0.34720000000000001</v>
      </c>
      <c r="F748" s="120">
        <v>0.317</v>
      </c>
      <c r="G748" s="120">
        <v>0.16719999999999999</v>
      </c>
      <c r="H748" s="120">
        <v>-0.05</v>
      </c>
      <c r="I748" s="120">
        <v>0.18240000000000001</v>
      </c>
      <c r="J748" s="120">
        <v>0.1104</v>
      </c>
      <c r="K748" s="120">
        <v>9.2799999999999994E-2</v>
      </c>
      <c r="L748" s="120">
        <v>0.16089999999999999</v>
      </c>
      <c r="M748" s="120">
        <v>0.36470000000000002</v>
      </c>
      <c r="N748" s="120">
        <v>0.34139999999999998</v>
      </c>
      <c r="O748" s="120">
        <v>0.14680000000000001</v>
      </c>
      <c r="P748" s="120">
        <v>0.1275</v>
      </c>
      <c r="Q748" s="120">
        <v>2.07E-2</v>
      </c>
      <c r="R748" s="120">
        <v>-0.22420000000000001</v>
      </c>
      <c r="S748" s="120">
        <v>-0.24299999999999999</v>
      </c>
      <c r="T748" s="120">
        <v>-0.24490000000000001</v>
      </c>
      <c r="U748" s="120">
        <v>-0.42499999999999999</v>
      </c>
      <c r="V748" s="120">
        <v>-9.4100000000000003E-2</v>
      </c>
      <c r="W748" s="120">
        <v>0.16439999999999999</v>
      </c>
      <c r="X748" s="120">
        <v>0.22720000000000001</v>
      </c>
      <c r="Y748" s="120">
        <v>0.2084</v>
      </c>
      <c r="Z748" s="120">
        <v>0.44750000000000001</v>
      </c>
      <c r="AA748" s="120">
        <v>1.1449</v>
      </c>
      <c r="AB748" s="120">
        <v>0.50719999999999998</v>
      </c>
      <c r="AC748" s="120">
        <v>0.71640000000000004</v>
      </c>
      <c r="AD748" s="120">
        <v>0.34610000000000002</v>
      </c>
      <c r="AE748" s="120">
        <v>-0.11940000000000001</v>
      </c>
      <c r="AF748" s="120">
        <v>-0.15509999999999999</v>
      </c>
      <c r="AG748" s="120">
        <v>1.4789000000000001</v>
      </c>
      <c r="AH748" s="120">
        <v>1.7781</v>
      </c>
      <c r="AI748" s="135">
        <v>-0.38369999999999999</v>
      </c>
      <c r="AJ748" s="120">
        <v>-6.25E-2</v>
      </c>
      <c r="AK748" s="120">
        <v>-0.66539999999999999</v>
      </c>
      <c r="AL748" s="120">
        <v>-0.73399999999999999</v>
      </c>
      <c r="AM748" s="120">
        <v>0.30170000000000002</v>
      </c>
      <c r="AN748" s="120">
        <v>7.4499999999999997E-2</v>
      </c>
      <c r="AO748" s="120">
        <v>3.1800000000000002E-2</v>
      </c>
      <c r="AP748" s="120">
        <v>0.74919999999999998</v>
      </c>
      <c r="AQ748" s="121">
        <v>0.25890000000000002</v>
      </c>
    </row>
    <row r="749" spans="1:43" ht="17.649999999999999" thickBot="1" x14ac:dyDescent="0.5">
      <c r="A749" s="42" t="s">
        <v>21</v>
      </c>
      <c r="C749" s="60" t="s">
        <v>74</v>
      </c>
      <c r="D749" s="44">
        <v>437.58</v>
      </c>
      <c r="E749" s="44">
        <v>444.25</v>
      </c>
      <c r="F749" s="44">
        <v>494.79</v>
      </c>
      <c r="G749" s="44">
        <v>461.62</v>
      </c>
      <c r="H749" s="44">
        <v>465.85</v>
      </c>
      <c r="I749" s="44">
        <v>488.13</v>
      </c>
      <c r="J749" s="44">
        <v>533.04</v>
      </c>
      <c r="K749" s="44">
        <v>801.46</v>
      </c>
      <c r="L749" s="44">
        <v>580.57000000000005</v>
      </c>
      <c r="M749" s="44">
        <v>525.53</v>
      </c>
      <c r="N749" s="44">
        <v>522.15</v>
      </c>
      <c r="O749" s="43">
        <v>2686</v>
      </c>
      <c r="P749" s="43">
        <v>1024</v>
      </c>
      <c r="Q749" s="44">
        <v>842.32</v>
      </c>
      <c r="R749" s="44">
        <v>825.46</v>
      </c>
      <c r="S749" s="44">
        <v>834.89</v>
      </c>
      <c r="T749" s="44">
        <v>910.21</v>
      </c>
      <c r="U749" s="44">
        <v>898.49</v>
      </c>
      <c r="V749" s="44">
        <v>991.25</v>
      </c>
      <c r="W749" s="43">
        <v>1205</v>
      </c>
      <c r="X749" s="43">
        <v>1001</v>
      </c>
      <c r="Y749" s="43">
        <v>1034</v>
      </c>
      <c r="Z749" s="43">
        <v>1126</v>
      </c>
      <c r="AA749" s="43">
        <v>1128</v>
      </c>
      <c r="AB749" s="43">
        <v>1143</v>
      </c>
      <c r="AC749" s="43">
        <v>1179</v>
      </c>
      <c r="AD749" s="43">
        <v>1302</v>
      </c>
      <c r="AE749" s="43">
        <v>1426</v>
      </c>
      <c r="AF749" s="44">
        <v>585.70000000000005</v>
      </c>
      <c r="AG749" s="44">
        <v>651.9</v>
      </c>
      <c r="AH749" s="44">
        <v>635.5</v>
      </c>
      <c r="AI749" s="125">
        <v>1647</v>
      </c>
      <c r="AJ749" s="43">
        <v>1474</v>
      </c>
      <c r="AK749" s="44">
        <v>918.7</v>
      </c>
      <c r="AL749" s="44">
        <v>938.5</v>
      </c>
      <c r="AM749" s="44">
        <v>952.7</v>
      </c>
      <c r="AN749" s="44">
        <v>914.9</v>
      </c>
      <c r="AO749" s="44">
        <v>997</v>
      </c>
      <c r="AP749" s="43">
        <v>1030</v>
      </c>
      <c r="AQ749" s="45">
        <v>2953</v>
      </c>
    </row>
    <row r="750" spans="1:43" ht="17.649999999999999" thickBot="1" x14ac:dyDescent="0.5">
      <c r="A750" s="42" t="s">
        <v>21</v>
      </c>
      <c r="C750" s="60" t="s">
        <v>196</v>
      </c>
      <c r="D750" s="44">
        <v>320.58999999999997</v>
      </c>
      <c r="E750" s="44">
        <v>291.04000000000002</v>
      </c>
      <c r="F750" s="44">
        <v>302.58</v>
      </c>
      <c r="G750" s="44">
        <v>329.78</v>
      </c>
      <c r="H750" s="44">
        <v>309.64</v>
      </c>
      <c r="I750" s="44">
        <v>279.77999999999997</v>
      </c>
      <c r="J750" s="44">
        <v>298.91000000000003</v>
      </c>
      <c r="K750" s="44">
        <v>333.97</v>
      </c>
      <c r="L750" s="44">
        <v>308.66000000000003</v>
      </c>
      <c r="M750" s="44">
        <v>280.14</v>
      </c>
      <c r="N750" s="44">
        <v>297.74</v>
      </c>
      <c r="O750" s="44">
        <v>332.25</v>
      </c>
      <c r="P750" s="44">
        <v>321.02</v>
      </c>
      <c r="Q750" s="44">
        <v>292.17</v>
      </c>
      <c r="R750" s="44">
        <v>310.70999999999998</v>
      </c>
      <c r="S750" s="44">
        <v>344.96</v>
      </c>
      <c r="T750" s="44">
        <v>337.92</v>
      </c>
      <c r="U750" s="44">
        <v>314.36</v>
      </c>
      <c r="V750" s="44">
        <v>343.59</v>
      </c>
      <c r="W750" s="44">
        <v>383.57</v>
      </c>
      <c r="X750" s="44">
        <v>366.02</v>
      </c>
      <c r="Y750" s="44">
        <v>333.81</v>
      </c>
      <c r="Z750" s="44">
        <v>356.82</v>
      </c>
      <c r="AA750" s="44">
        <v>397.62</v>
      </c>
      <c r="AB750" s="44">
        <v>377.62</v>
      </c>
      <c r="AC750" s="44">
        <v>345.03</v>
      </c>
      <c r="AD750" s="44">
        <v>368.71</v>
      </c>
      <c r="AE750" s="44">
        <v>411.25</v>
      </c>
      <c r="AF750" s="44">
        <v>392.2</v>
      </c>
      <c r="AG750" s="44">
        <v>362.4</v>
      </c>
      <c r="AH750" s="44">
        <v>385.4</v>
      </c>
      <c r="AI750" s="126">
        <v>409.9</v>
      </c>
      <c r="AJ750" s="44">
        <v>393.2</v>
      </c>
      <c r="AK750" s="44">
        <v>379.6</v>
      </c>
      <c r="AL750" s="44">
        <v>450.6</v>
      </c>
      <c r="AM750" s="44">
        <v>502.7</v>
      </c>
      <c r="AN750" s="44">
        <v>461.5</v>
      </c>
      <c r="AO750" s="44">
        <v>428</v>
      </c>
      <c r="AP750" s="44">
        <v>483</v>
      </c>
      <c r="AQ750" s="83">
        <v>539</v>
      </c>
    </row>
    <row r="751" spans="1:43" ht="17.649999999999999" thickBot="1" x14ac:dyDescent="0.5">
      <c r="A751" s="42" t="s">
        <v>21</v>
      </c>
      <c r="C751" s="60" t="s">
        <v>142</v>
      </c>
      <c r="D751" s="44">
        <v>259.77</v>
      </c>
      <c r="E751" s="44">
        <v>284.81</v>
      </c>
      <c r="F751" s="44">
        <v>245.89</v>
      </c>
      <c r="G751" s="44">
        <v>217.65</v>
      </c>
      <c r="H751" s="44">
        <v>229.75</v>
      </c>
      <c r="I751" s="44">
        <v>231.08</v>
      </c>
      <c r="J751" s="44">
        <v>277.64999999999998</v>
      </c>
      <c r="K751" s="44">
        <v>278.27999999999997</v>
      </c>
      <c r="L751" s="44">
        <v>265.64</v>
      </c>
      <c r="M751" s="44">
        <v>279.37</v>
      </c>
      <c r="N751" s="44">
        <v>276.63</v>
      </c>
      <c r="O751" s="44">
        <v>276.69</v>
      </c>
      <c r="P751" s="44">
        <v>250.71</v>
      </c>
      <c r="Q751" s="44">
        <v>268.13</v>
      </c>
      <c r="R751" s="44">
        <v>309.23</v>
      </c>
      <c r="S751" s="44">
        <v>301.72000000000003</v>
      </c>
      <c r="T751" s="44">
        <v>338.64</v>
      </c>
      <c r="U751" s="44">
        <v>302.41000000000003</v>
      </c>
      <c r="V751" s="44">
        <v>382.23</v>
      </c>
      <c r="W751" s="44">
        <v>377.09</v>
      </c>
      <c r="X751" s="44">
        <v>420.8</v>
      </c>
      <c r="Y751" s="44">
        <v>389.39</v>
      </c>
      <c r="Z751" s="44">
        <v>438.96</v>
      </c>
      <c r="AA751" s="44">
        <v>431.65</v>
      </c>
      <c r="AB751" s="44">
        <v>454.52</v>
      </c>
      <c r="AC751" s="44">
        <v>461.98</v>
      </c>
      <c r="AD751" s="44">
        <v>500.79</v>
      </c>
      <c r="AE751" s="44">
        <v>481.92</v>
      </c>
      <c r="AF751" s="44" t="s">
        <v>138</v>
      </c>
      <c r="AG751" s="44" t="s">
        <v>138</v>
      </c>
      <c r="AH751" s="44" t="s">
        <v>138</v>
      </c>
      <c r="AI751" s="126" t="s">
        <v>138</v>
      </c>
      <c r="AJ751" s="44" t="s">
        <v>138</v>
      </c>
      <c r="AK751" s="44" t="s">
        <v>138</v>
      </c>
      <c r="AL751" s="44" t="s">
        <v>138</v>
      </c>
      <c r="AM751" s="44" t="s">
        <v>138</v>
      </c>
      <c r="AN751" s="44" t="s">
        <v>138</v>
      </c>
      <c r="AO751" s="44" t="s">
        <v>138</v>
      </c>
      <c r="AP751" s="44" t="s">
        <v>138</v>
      </c>
      <c r="AQ751" s="83" t="s">
        <v>138</v>
      </c>
    </row>
    <row r="752" spans="1:43" ht="17.649999999999999" thickBot="1" x14ac:dyDescent="0.5">
      <c r="A752" s="42" t="s">
        <v>21</v>
      </c>
      <c r="C752" s="60" t="s">
        <v>85</v>
      </c>
      <c r="D752" s="44">
        <v>45.54</v>
      </c>
      <c r="E752" s="44">
        <v>47.76</v>
      </c>
      <c r="F752" s="44">
        <v>64.849999999999994</v>
      </c>
      <c r="G752" s="44">
        <v>58.29</v>
      </c>
      <c r="H752" s="44">
        <v>50.35</v>
      </c>
      <c r="I752" s="44">
        <v>67.78</v>
      </c>
      <c r="J752" s="44">
        <v>52.11</v>
      </c>
      <c r="K752" s="44">
        <v>42.04</v>
      </c>
      <c r="L752" s="44">
        <v>50.57</v>
      </c>
      <c r="M752" s="44">
        <v>44.58</v>
      </c>
      <c r="N752" s="44">
        <v>51.95</v>
      </c>
      <c r="O752" s="44">
        <v>45.55</v>
      </c>
      <c r="P752" s="44">
        <v>47.86</v>
      </c>
      <c r="Q752" s="44">
        <v>92.9</v>
      </c>
      <c r="R752" s="44">
        <v>106.72</v>
      </c>
      <c r="S752" s="44">
        <v>95.8</v>
      </c>
      <c r="T752" s="44">
        <v>128.72</v>
      </c>
      <c r="U752" s="44">
        <v>146.49</v>
      </c>
      <c r="V752" s="44">
        <v>131.38999999999999</v>
      </c>
      <c r="W752" s="44">
        <v>133.44</v>
      </c>
      <c r="X752" s="44">
        <v>152.13999999999999</v>
      </c>
      <c r="Y752" s="44">
        <v>124.58</v>
      </c>
      <c r="Z752" s="44">
        <v>141.74</v>
      </c>
      <c r="AA752" s="44">
        <v>118.03</v>
      </c>
      <c r="AB752" s="44">
        <v>147.66999999999999</v>
      </c>
      <c r="AC752" s="44">
        <v>115.99</v>
      </c>
      <c r="AD752" s="44">
        <v>157.13</v>
      </c>
      <c r="AE752" s="44">
        <v>120.62</v>
      </c>
      <c r="AF752" s="43">
        <v>1646</v>
      </c>
      <c r="AG752" s="43">
        <v>1583</v>
      </c>
      <c r="AH752" s="43">
        <v>1911</v>
      </c>
      <c r="AI752" s="125">
        <v>2203</v>
      </c>
      <c r="AJ752" s="43">
        <v>2467</v>
      </c>
      <c r="AK752" s="43">
        <v>2485</v>
      </c>
      <c r="AL752" s="43">
        <v>2868</v>
      </c>
      <c r="AM752" s="43">
        <v>2621</v>
      </c>
      <c r="AN752" s="43">
        <v>3042</v>
      </c>
      <c r="AO752" s="43">
        <v>2989</v>
      </c>
      <c r="AP752" s="43">
        <v>3460</v>
      </c>
      <c r="AQ752" s="45">
        <v>3019</v>
      </c>
    </row>
    <row r="753" spans="1:43" ht="17.649999999999999" thickBot="1" x14ac:dyDescent="0.5">
      <c r="A753" s="42" t="s">
        <v>21</v>
      </c>
      <c r="C753" s="94" t="s">
        <v>86</v>
      </c>
      <c r="D753" s="95">
        <v>1570</v>
      </c>
      <c r="E753" s="95">
        <v>1433</v>
      </c>
      <c r="F753" s="95">
        <v>1547</v>
      </c>
      <c r="G753" s="95">
        <v>1544</v>
      </c>
      <c r="H753" s="95">
        <v>1537</v>
      </c>
      <c r="I753" s="95">
        <v>1497</v>
      </c>
      <c r="J753" s="95">
        <v>1647</v>
      </c>
      <c r="K753" s="95">
        <v>1975</v>
      </c>
      <c r="L753" s="95">
        <v>1736</v>
      </c>
      <c r="M753" s="95">
        <v>1697</v>
      </c>
      <c r="N753" s="95">
        <v>1779</v>
      </c>
      <c r="O753" s="95">
        <v>3916</v>
      </c>
      <c r="P753" s="95">
        <v>2242</v>
      </c>
      <c r="Q753" s="95">
        <v>2075</v>
      </c>
      <c r="R753" s="95">
        <v>2041</v>
      </c>
      <c r="S753" s="95">
        <v>2013</v>
      </c>
      <c r="T753" s="95">
        <v>2167</v>
      </c>
      <c r="U753" s="95">
        <v>1995</v>
      </c>
      <c r="V753" s="95">
        <v>2292</v>
      </c>
      <c r="W753" s="95">
        <v>2607</v>
      </c>
      <c r="X753" s="95">
        <v>2495</v>
      </c>
      <c r="Y753" s="95">
        <v>2284</v>
      </c>
      <c r="Z753" s="95">
        <v>2705</v>
      </c>
      <c r="AA753" s="95">
        <v>3164</v>
      </c>
      <c r="AB753" s="95">
        <v>2958</v>
      </c>
      <c r="AC753" s="95">
        <v>2793</v>
      </c>
      <c r="AD753" s="95">
        <v>3192</v>
      </c>
      <c r="AE753" s="95">
        <v>3398</v>
      </c>
      <c r="AF753" s="95">
        <v>3330</v>
      </c>
      <c r="AG753" s="95">
        <v>4309</v>
      </c>
      <c r="AH753" s="95">
        <v>5330</v>
      </c>
      <c r="AI753" s="127">
        <v>4851</v>
      </c>
      <c r="AJ753" s="95">
        <v>4996</v>
      </c>
      <c r="AK753" s="95">
        <v>4356</v>
      </c>
      <c r="AL753" s="95">
        <v>4895</v>
      </c>
      <c r="AM753" s="95">
        <v>4845</v>
      </c>
      <c r="AN753" s="95">
        <v>5130</v>
      </c>
      <c r="AO753" s="95">
        <v>5005</v>
      </c>
      <c r="AP753" s="95">
        <v>6089</v>
      </c>
      <c r="AQ753" s="96">
        <v>7479</v>
      </c>
    </row>
    <row r="754" spans="1:43" ht="17.649999999999999" thickBot="1" x14ac:dyDescent="0.5">
      <c r="A754" s="42" t="s">
        <v>21</v>
      </c>
      <c r="C754" s="60" t="s">
        <v>76</v>
      </c>
      <c r="D754" s="44">
        <v>84.67</v>
      </c>
      <c r="E754" s="44">
        <v>83.22</v>
      </c>
      <c r="F754" s="44">
        <v>82.81</v>
      </c>
      <c r="G754" s="44">
        <v>81.34</v>
      </c>
      <c r="H754" s="44">
        <v>81.75</v>
      </c>
      <c r="I754" s="44">
        <v>80.900000000000006</v>
      </c>
      <c r="J754" s="44">
        <v>80.489999999999995</v>
      </c>
      <c r="K754" s="44">
        <v>77.77</v>
      </c>
      <c r="L754" s="44">
        <v>75.81</v>
      </c>
      <c r="M754" s="44">
        <v>72.61</v>
      </c>
      <c r="N754" s="44">
        <v>72.75</v>
      </c>
      <c r="O754" s="44">
        <v>71.3</v>
      </c>
      <c r="P754" s="44">
        <v>77.09</v>
      </c>
      <c r="Q754" s="44">
        <v>81.13</v>
      </c>
      <c r="R754" s="44">
        <v>85.21</v>
      </c>
      <c r="S754" s="44">
        <v>89.77</v>
      </c>
      <c r="T754" s="44">
        <v>100.4</v>
      </c>
      <c r="U754" s="44">
        <v>291.94</v>
      </c>
      <c r="V754" s="44">
        <v>306.54000000000002</v>
      </c>
      <c r="W754" s="44">
        <v>322.31</v>
      </c>
      <c r="X754" s="44">
        <v>332.92</v>
      </c>
      <c r="Y754" s="44">
        <v>352.95</v>
      </c>
      <c r="Z754" s="44">
        <v>364.7</v>
      </c>
      <c r="AA754" s="44">
        <v>373.92</v>
      </c>
      <c r="AB754" s="44">
        <v>388.11</v>
      </c>
      <c r="AC754" s="44">
        <v>386.71</v>
      </c>
      <c r="AD754" s="44">
        <v>388.78</v>
      </c>
      <c r="AE754" s="44">
        <v>396.17</v>
      </c>
      <c r="AF754" s="44">
        <v>409</v>
      </c>
      <c r="AG754" s="44">
        <v>418.7</v>
      </c>
      <c r="AH754" s="44">
        <v>417.9</v>
      </c>
      <c r="AI754" s="126">
        <v>453.7</v>
      </c>
      <c r="AJ754" s="44">
        <v>454.8</v>
      </c>
      <c r="AK754" s="44">
        <v>451.6</v>
      </c>
      <c r="AL754" s="44">
        <v>449.6</v>
      </c>
      <c r="AM754" s="44">
        <v>448.2</v>
      </c>
      <c r="AN754" s="44">
        <v>469.1</v>
      </c>
      <c r="AO754" s="44">
        <v>469</v>
      </c>
      <c r="AP754" s="44">
        <v>482</v>
      </c>
      <c r="AQ754" s="83">
        <v>501</v>
      </c>
    </row>
    <row r="755" spans="1:43" ht="17.649999999999999" thickBot="1" x14ac:dyDescent="0.5">
      <c r="A755" s="42" t="s">
        <v>21</v>
      </c>
      <c r="C755" s="60" t="s">
        <v>87</v>
      </c>
      <c r="D755" s="44">
        <v>19.86</v>
      </c>
      <c r="E755" s="44">
        <v>18.79</v>
      </c>
      <c r="F755" s="44">
        <v>21.25</v>
      </c>
      <c r="G755" s="44">
        <v>22.94</v>
      </c>
      <c r="H755" s="44">
        <v>18.09</v>
      </c>
      <c r="I755" s="44">
        <v>20.52</v>
      </c>
      <c r="J755" s="44">
        <v>22.99</v>
      </c>
      <c r="K755" s="44">
        <v>26.31</v>
      </c>
      <c r="L755" s="44">
        <v>23.05</v>
      </c>
      <c r="M755" s="44">
        <v>17.149999999999999</v>
      </c>
      <c r="N755" s="44">
        <v>10.88</v>
      </c>
      <c r="O755" s="44">
        <v>14.09</v>
      </c>
      <c r="P755" s="44">
        <v>13.95</v>
      </c>
      <c r="Q755" s="44">
        <v>17.559999999999999</v>
      </c>
      <c r="R755" s="44">
        <v>20.09</v>
      </c>
      <c r="S755" s="44">
        <v>17.149999999999999</v>
      </c>
      <c r="T755" s="44">
        <v>17.39</v>
      </c>
      <c r="U755" s="44">
        <v>17.53</v>
      </c>
      <c r="V755" s="44">
        <v>24.9</v>
      </c>
      <c r="W755" s="44">
        <v>28.14</v>
      </c>
      <c r="X755" s="44">
        <v>27.38</v>
      </c>
      <c r="Y755" s="44">
        <v>23.34</v>
      </c>
      <c r="Z755" s="44">
        <v>21.59</v>
      </c>
      <c r="AA755" s="44">
        <v>24.74</v>
      </c>
      <c r="AB755" s="44">
        <v>24.97</v>
      </c>
      <c r="AC755" s="44">
        <v>31.73</v>
      </c>
      <c r="AD755" s="44">
        <v>32.619999999999997</v>
      </c>
      <c r="AE755" s="44">
        <v>31.35</v>
      </c>
      <c r="AF755" s="44">
        <v>31</v>
      </c>
      <c r="AG755" s="44">
        <v>25</v>
      </c>
      <c r="AH755" s="44">
        <v>23.7</v>
      </c>
      <c r="AI755" s="126">
        <v>24</v>
      </c>
      <c r="AJ755" s="44">
        <v>22.4</v>
      </c>
      <c r="AK755" s="44">
        <v>25.4</v>
      </c>
      <c r="AL755" s="44">
        <v>27.5</v>
      </c>
      <c r="AM755" s="44">
        <v>24.3</v>
      </c>
      <c r="AN755" s="44">
        <v>21</v>
      </c>
      <c r="AO755" s="44">
        <v>21</v>
      </c>
      <c r="AP755" s="44">
        <v>22</v>
      </c>
      <c r="AQ755" s="83">
        <v>21</v>
      </c>
    </row>
    <row r="756" spans="1:43" ht="17.649999999999999" thickBot="1" x14ac:dyDescent="0.5">
      <c r="A756" s="42" t="s">
        <v>21</v>
      </c>
      <c r="C756" s="60" t="s">
        <v>143</v>
      </c>
      <c r="D756" s="43">
        <v>2461</v>
      </c>
      <c r="E756" s="43">
        <v>2488</v>
      </c>
      <c r="F756" s="43">
        <v>2560</v>
      </c>
      <c r="G756" s="43">
        <v>2559</v>
      </c>
      <c r="H756" s="43">
        <v>2587</v>
      </c>
      <c r="I756" s="43">
        <v>2616</v>
      </c>
      <c r="J756" s="43">
        <v>2665</v>
      </c>
      <c r="K756" s="43">
        <v>2672</v>
      </c>
      <c r="L756" s="43">
        <v>2675</v>
      </c>
      <c r="M756" s="43">
        <v>2676</v>
      </c>
      <c r="N756" s="43">
        <v>2692</v>
      </c>
      <c r="O756" s="43">
        <v>2701</v>
      </c>
      <c r="P756" s="43">
        <v>2716</v>
      </c>
      <c r="Q756" s="43">
        <v>2747</v>
      </c>
      <c r="R756" s="43">
        <v>2846</v>
      </c>
      <c r="S756" s="43">
        <v>2930</v>
      </c>
      <c r="T756" s="43">
        <v>3433</v>
      </c>
      <c r="U756" s="43">
        <v>3513</v>
      </c>
      <c r="V756" s="43">
        <v>3552</v>
      </c>
      <c r="W756" s="43">
        <v>3702</v>
      </c>
      <c r="X756" s="43">
        <v>3746</v>
      </c>
      <c r="Y756" s="43">
        <v>3882</v>
      </c>
      <c r="Z756" s="43">
        <v>4023</v>
      </c>
      <c r="AA756" s="43">
        <v>4124</v>
      </c>
      <c r="AB756" s="43">
        <v>4396</v>
      </c>
      <c r="AC756" s="43">
        <v>4473</v>
      </c>
      <c r="AD756" s="43">
        <v>4514</v>
      </c>
      <c r="AE756" s="43">
        <v>4565</v>
      </c>
      <c r="AF756" s="43">
        <v>4737</v>
      </c>
      <c r="AG756" s="43">
        <v>5141</v>
      </c>
      <c r="AH756" s="43">
        <v>5149</v>
      </c>
      <c r="AI756" s="125">
        <v>6522</v>
      </c>
      <c r="AJ756" s="43">
        <v>6674</v>
      </c>
      <c r="AK756" s="43">
        <v>6730</v>
      </c>
      <c r="AL756" s="43">
        <v>6865</v>
      </c>
      <c r="AM756" s="43">
        <v>6846</v>
      </c>
      <c r="AN756" s="43">
        <v>7341</v>
      </c>
      <c r="AO756" s="43">
        <v>7386</v>
      </c>
      <c r="AP756" s="43">
        <v>7431</v>
      </c>
      <c r="AQ756" s="45">
        <v>7577</v>
      </c>
    </row>
    <row r="757" spans="1:43" ht="17.649999999999999" thickBot="1" x14ac:dyDescent="0.5">
      <c r="A757" s="42" t="s">
        <v>21</v>
      </c>
      <c r="C757" s="60" t="s">
        <v>144</v>
      </c>
      <c r="D757" s="44">
        <v>784.64</v>
      </c>
      <c r="E757" s="44">
        <v>774.91</v>
      </c>
      <c r="F757" s="44">
        <v>772.08</v>
      </c>
      <c r="G757" s="44">
        <v>758.1</v>
      </c>
      <c r="H757" s="44">
        <v>744.68</v>
      </c>
      <c r="I757" s="44">
        <v>739.56</v>
      </c>
      <c r="J757" s="44">
        <v>745.35</v>
      </c>
      <c r="K757" s="44">
        <v>726.14</v>
      </c>
      <c r="L757" s="44">
        <v>707.45</v>
      </c>
      <c r="M757" s="44">
        <v>685.52</v>
      </c>
      <c r="N757" s="44">
        <v>671.87</v>
      </c>
      <c r="O757" s="44">
        <v>656.05</v>
      </c>
      <c r="P757" s="44">
        <v>641.01</v>
      </c>
      <c r="Q757" s="44">
        <v>630.28</v>
      </c>
      <c r="R757" s="44">
        <v>640.54999999999995</v>
      </c>
      <c r="S757" s="44">
        <v>680.23</v>
      </c>
      <c r="T757" s="44">
        <v>898.81</v>
      </c>
      <c r="U757" s="44">
        <v>907.64</v>
      </c>
      <c r="V757" s="44">
        <v>899.58</v>
      </c>
      <c r="W757" s="44">
        <v>923.42</v>
      </c>
      <c r="X757" s="44">
        <v>916.77</v>
      </c>
      <c r="Y757" s="44">
        <v>932.87</v>
      </c>
      <c r="Z757" s="44">
        <v>965.36</v>
      </c>
      <c r="AA757" s="44">
        <v>977.2</v>
      </c>
      <c r="AB757" s="43">
        <v>1050</v>
      </c>
      <c r="AC757" s="43">
        <v>1060</v>
      </c>
      <c r="AD757" s="43">
        <v>1045</v>
      </c>
      <c r="AE757" s="43">
        <v>1045</v>
      </c>
      <c r="AF757" s="43">
        <v>1082</v>
      </c>
      <c r="AG757" s="43">
        <v>1171</v>
      </c>
      <c r="AH757" s="43">
        <v>1146</v>
      </c>
      <c r="AI757" s="125">
        <v>1588</v>
      </c>
      <c r="AJ757" s="43">
        <v>1595</v>
      </c>
      <c r="AK757" s="43">
        <v>1582</v>
      </c>
      <c r="AL757" s="43">
        <v>1563</v>
      </c>
      <c r="AM757" s="43">
        <v>1532</v>
      </c>
      <c r="AN757" s="43">
        <v>1621</v>
      </c>
      <c r="AO757" s="43">
        <v>1592</v>
      </c>
      <c r="AP757" s="43">
        <v>1565</v>
      </c>
      <c r="AQ757" s="45">
        <v>1582</v>
      </c>
    </row>
    <row r="758" spans="1:43" ht="17.649999999999999" thickBot="1" x14ac:dyDescent="0.5">
      <c r="A758" s="42" t="s">
        <v>21</v>
      </c>
      <c r="C758" s="60" t="s">
        <v>145</v>
      </c>
      <c r="D758" s="44" t="s">
        <v>138</v>
      </c>
      <c r="E758" s="44" t="s">
        <v>138</v>
      </c>
      <c r="F758" s="44" t="s">
        <v>138</v>
      </c>
      <c r="G758" s="44" t="s">
        <v>138</v>
      </c>
      <c r="H758" s="44" t="s">
        <v>138</v>
      </c>
      <c r="I758" s="44" t="s">
        <v>138</v>
      </c>
      <c r="J758" s="44" t="s">
        <v>138</v>
      </c>
      <c r="K758" s="44" t="s">
        <v>138</v>
      </c>
      <c r="L758" s="44" t="s">
        <v>138</v>
      </c>
      <c r="M758" s="44" t="s">
        <v>138</v>
      </c>
      <c r="N758" s="44" t="s">
        <v>138</v>
      </c>
      <c r="O758" s="44" t="s">
        <v>138</v>
      </c>
      <c r="P758" s="44" t="s">
        <v>138</v>
      </c>
      <c r="Q758" s="44" t="s">
        <v>138</v>
      </c>
      <c r="R758" s="44" t="s">
        <v>138</v>
      </c>
      <c r="S758" s="44" t="s">
        <v>138</v>
      </c>
      <c r="T758" s="44">
        <v>13.2</v>
      </c>
      <c r="U758" s="44">
        <v>16.3</v>
      </c>
      <c r="V758" s="44">
        <v>19.7</v>
      </c>
      <c r="W758" s="44">
        <v>23.4</v>
      </c>
      <c r="X758" s="44">
        <v>26.9</v>
      </c>
      <c r="Y758" s="44">
        <v>31.1</v>
      </c>
      <c r="Z758" s="44">
        <v>34.9</v>
      </c>
      <c r="AA758" s="44">
        <v>38.6</v>
      </c>
      <c r="AB758" s="44">
        <v>42.2</v>
      </c>
      <c r="AC758" s="44">
        <v>45.7</v>
      </c>
      <c r="AD758" s="44">
        <v>49.6</v>
      </c>
      <c r="AE758" s="44">
        <v>54.1</v>
      </c>
      <c r="AF758" s="44">
        <v>58.2</v>
      </c>
      <c r="AG758" s="44">
        <v>62.7</v>
      </c>
      <c r="AH758" s="44">
        <v>67.5</v>
      </c>
      <c r="AI758" s="126">
        <v>72.3</v>
      </c>
      <c r="AJ758" s="44">
        <v>76</v>
      </c>
      <c r="AK758" s="44">
        <v>80.400000000000006</v>
      </c>
      <c r="AL758" s="44">
        <v>86</v>
      </c>
      <c r="AM758" s="44">
        <v>91.4</v>
      </c>
      <c r="AN758" s="44">
        <v>96.5</v>
      </c>
      <c r="AO758" s="44">
        <v>102</v>
      </c>
      <c r="AP758" s="44">
        <v>108</v>
      </c>
      <c r="AQ758" s="83">
        <v>114</v>
      </c>
    </row>
    <row r="759" spans="1:43" ht="17.649999999999999" thickBot="1" x14ac:dyDescent="0.5">
      <c r="A759" s="42" t="s">
        <v>21</v>
      </c>
      <c r="C759" s="60" t="s">
        <v>88</v>
      </c>
      <c r="D759" s="44">
        <v>36.57</v>
      </c>
      <c r="E759" s="44">
        <v>40.869999999999997</v>
      </c>
      <c r="F759" s="44">
        <v>37.380000000000003</v>
      </c>
      <c r="G759" s="44">
        <v>36.96</v>
      </c>
      <c r="H759" s="44">
        <v>35.880000000000003</v>
      </c>
      <c r="I759" s="44">
        <v>39.74</v>
      </c>
      <c r="J759" s="44">
        <v>45.43</v>
      </c>
      <c r="K759" s="44">
        <v>44.77</v>
      </c>
      <c r="L759" s="44">
        <v>44.9</v>
      </c>
      <c r="M759" s="44">
        <v>49.37</v>
      </c>
      <c r="N759" s="44">
        <v>52.48</v>
      </c>
      <c r="O759" s="44">
        <v>54.97</v>
      </c>
      <c r="P759" s="44">
        <v>57.28</v>
      </c>
      <c r="Q759" s="44">
        <v>64.06</v>
      </c>
      <c r="R759" s="44">
        <v>68.64</v>
      </c>
      <c r="S759" s="44">
        <v>72.84</v>
      </c>
      <c r="T759" s="44">
        <v>58.78</v>
      </c>
      <c r="U759" s="44">
        <v>64.91</v>
      </c>
      <c r="V759" s="44">
        <v>70.84</v>
      </c>
      <c r="W759" s="44">
        <v>74.2</v>
      </c>
      <c r="X759" s="44">
        <v>77.959999999999994</v>
      </c>
      <c r="Y759" s="44">
        <v>76.67</v>
      </c>
      <c r="Z759" s="44">
        <v>86.23</v>
      </c>
      <c r="AA759" s="44">
        <v>93.29</v>
      </c>
      <c r="AB759" s="44">
        <v>107.38</v>
      </c>
      <c r="AC759" s="44">
        <v>120.21</v>
      </c>
      <c r="AD759" s="44">
        <v>136.08000000000001</v>
      </c>
      <c r="AE759" s="44">
        <v>138.83000000000001</v>
      </c>
      <c r="AF759" s="44">
        <v>148.6</v>
      </c>
      <c r="AG759" s="44">
        <v>145.69999999999999</v>
      </c>
      <c r="AH759" s="44">
        <v>145.69999999999999</v>
      </c>
      <c r="AI759" s="126">
        <v>147.19999999999999</v>
      </c>
      <c r="AJ759" s="44">
        <v>154.9</v>
      </c>
      <c r="AK759" s="44">
        <v>174.6</v>
      </c>
      <c r="AL759" s="44">
        <v>185.9</v>
      </c>
      <c r="AM759" s="44">
        <v>196.6</v>
      </c>
      <c r="AN759" s="44">
        <v>205.3</v>
      </c>
      <c r="AO759" s="44">
        <v>231</v>
      </c>
      <c r="AP759" s="44">
        <v>247</v>
      </c>
      <c r="AQ759" s="83">
        <v>251</v>
      </c>
    </row>
    <row r="760" spans="1:43" ht="18" thickBot="1" x14ac:dyDescent="0.5">
      <c r="A760" s="42" t="s">
        <v>21</v>
      </c>
      <c r="C760" s="66" t="s">
        <v>77</v>
      </c>
      <c r="D760" s="67">
        <v>4956</v>
      </c>
      <c r="E760" s="67">
        <v>4839</v>
      </c>
      <c r="F760" s="67">
        <v>5021</v>
      </c>
      <c r="G760" s="67">
        <v>5002</v>
      </c>
      <c r="H760" s="67">
        <v>5004</v>
      </c>
      <c r="I760" s="67">
        <v>4993</v>
      </c>
      <c r="J760" s="67">
        <v>5207</v>
      </c>
      <c r="K760" s="67">
        <v>5522</v>
      </c>
      <c r="L760" s="67">
        <v>5263</v>
      </c>
      <c r="M760" s="67">
        <v>5197</v>
      </c>
      <c r="N760" s="67">
        <v>5279</v>
      </c>
      <c r="O760" s="67">
        <v>7414</v>
      </c>
      <c r="P760" s="67">
        <v>5748</v>
      </c>
      <c r="Q760" s="67">
        <v>5615</v>
      </c>
      <c r="R760" s="67">
        <v>5702</v>
      </c>
      <c r="S760" s="67">
        <v>5803</v>
      </c>
      <c r="T760" s="67">
        <v>6689</v>
      </c>
      <c r="U760" s="67">
        <v>6806</v>
      </c>
      <c r="V760" s="67">
        <v>7165</v>
      </c>
      <c r="W760" s="67">
        <v>7681</v>
      </c>
      <c r="X760" s="67">
        <v>7623</v>
      </c>
      <c r="Y760" s="67">
        <v>7582</v>
      </c>
      <c r="Z760" s="67">
        <v>8201</v>
      </c>
      <c r="AA760" s="67">
        <v>8795</v>
      </c>
      <c r="AB760" s="67">
        <v>8966</v>
      </c>
      <c r="AC760" s="67">
        <v>8911</v>
      </c>
      <c r="AD760" s="67">
        <v>9358</v>
      </c>
      <c r="AE760" s="67">
        <v>9629</v>
      </c>
      <c r="AF760" s="67">
        <v>9795</v>
      </c>
      <c r="AG760" s="67">
        <v>11273</v>
      </c>
      <c r="AH760" s="67">
        <v>12280</v>
      </c>
      <c r="AI760" s="128">
        <v>13658</v>
      </c>
      <c r="AJ760" s="67">
        <v>13974</v>
      </c>
      <c r="AK760" s="67">
        <v>13400</v>
      </c>
      <c r="AL760" s="67">
        <v>14072</v>
      </c>
      <c r="AM760" s="67">
        <v>13983</v>
      </c>
      <c r="AN760" s="67">
        <v>14883</v>
      </c>
      <c r="AO760" s="67">
        <v>14806</v>
      </c>
      <c r="AP760" s="67">
        <v>15944</v>
      </c>
      <c r="AQ760" s="68">
        <v>17525</v>
      </c>
    </row>
    <row r="761" spans="1:43" ht="18" thickTop="1" thickBot="1" x14ac:dyDescent="0.5">
      <c r="A761" s="42" t="s">
        <v>21</v>
      </c>
      <c r="C761" s="60" t="s">
        <v>78</v>
      </c>
      <c r="D761" s="44">
        <v>625.45000000000005</v>
      </c>
      <c r="E761" s="44">
        <v>670.3</v>
      </c>
      <c r="F761" s="44">
        <v>664.64</v>
      </c>
      <c r="G761" s="44">
        <v>587.88</v>
      </c>
      <c r="H761" s="44">
        <v>638.65</v>
      </c>
      <c r="I761" s="44">
        <v>632.44000000000005</v>
      </c>
      <c r="J761" s="44">
        <v>758.77</v>
      </c>
      <c r="K761" s="44">
        <v>673.06</v>
      </c>
      <c r="L761" s="44">
        <v>717.16</v>
      </c>
      <c r="M761" s="44">
        <v>748</v>
      </c>
      <c r="N761" s="44">
        <v>810.13</v>
      </c>
      <c r="O761" s="44">
        <v>716.91</v>
      </c>
      <c r="P761" s="44">
        <v>749.34</v>
      </c>
      <c r="Q761" s="44">
        <v>821</v>
      </c>
      <c r="R761" s="44">
        <v>913.77</v>
      </c>
      <c r="S761" s="44">
        <v>816.78</v>
      </c>
      <c r="T761" s="44">
        <v>944.9</v>
      </c>
      <c r="U761" s="44">
        <v>937.94</v>
      </c>
      <c r="V761" s="43">
        <v>1078</v>
      </c>
      <c r="W761" s="43">
        <v>1010</v>
      </c>
      <c r="X761" s="43">
        <v>1114</v>
      </c>
      <c r="Y761" s="43">
        <v>1126</v>
      </c>
      <c r="Z761" s="43">
        <v>1401</v>
      </c>
      <c r="AA761" s="43">
        <v>1240</v>
      </c>
      <c r="AB761" s="43">
        <v>1389</v>
      </c>
      <c r="AC761" s="43">
        <v>1393</v>
      </c>
      <c r="AD761" s="43">
        <v>1617</v>
      </c>
      <c r="AE761" s="43">
        <v>1441</v>
      </c>
      <c r="AF761" s="44">
        <v>242.7</v>
      </c>
      <c r="AG761" s="44">
        <v>230.8</v>
      </c>
      <c r="AH761" s="44">
        <v>279.3</v>
      </c>
      <c r="AI761" s="126">
        <v>276.3</v>
      </c>
      <c r="AJ761" s="44">
        <v>286.5</v>
      </c>
      <c r="AK761" s="44">
        <v>342.7</v>
      </c>
      <c r="AL761" s="44">
        <v>329.1</v>
      </c>
      <c r="AM761" s="44">
        <v>380.2</v>
      </c>
      <c r="AN761" s="44">
        <v>458.9</v>
      </c>
      <c r="AO761" s="44">
        <v>322</v>
      </c>
      <c r="AP761" s="44">
        <v>313</v>
      </c>
      <c r="AQ761" s="83">
        <v>329</v>
      </c>
    </row>
    <row r="762" spans="1:43" ht="17.649999999999999" thickBot="1" x14ac:dyDescent="0.5">
      <c r="A762" s="42" t="s">
        <v>21</v>
      </c>
      <c r="C762" s="60" t="s">
        <v>177</v>
      </c>
      <c r="D762" s="44">
        <v>148.69999999999999</v>
      </c>
      <c r="E762" s="44">
        <v>127.1</v>
      </c>
      <c r="F762" s="44">
        <v>162.02000000000001</v>
      </c>
      <c r="G762" s="44">
        <v>172.4</v>
      </c>
      <c r="H762" s="44">
        <v>151.18</v>
      </c>
      <c r="I762" s="44">
        <v>143.18</v>
      </c>
      <c r="J762" s="44">
        <v>163.52000000000001</v>
      </c>
      <c r="K762" s="44">
        <v>171.2</v>
      </c>
      <c r="L762" s="44">
        <v>163.32</v>
      </c>
      <c r="M762" s="44">
        <v>124.68</v>
      </c>
      <c r="N762" s="44">
        <v>176.97</v>
      </c>
      <c r="O762" s="44">
        <v>204.15</v>
      </c>
      <c r="P762" s="44">
        <v>184.83</v>
      </c>
      <c r="Q762" s="44">
        <v>157.03</v>
      </c>
      <c r="R762" s="44">
        <v>217.9</v>
      </c>
      <c r="S762" s="44">
        <v>234.73</v>
      </c>
      <c r="T762" s="44">
        <v>213.74</v>
      </c>
      <c r="U762" s="44">
        <v>154.97</v>
      </c>
      <c r="V762" s="44">
        <v>177.5</v>
      </c>
      <c r="W762" s="44">
        <v>192.84</v>
      </c>
      <c r="X762" s="44">
        <v>223.14</v>
      </c>
      <c r="Y762" s="44">
        <v>130.35</v>
      </c>
      <c r="Z762" s="44">
        <v>205.88</v>
      </c>
      <c r="AA762" s="44">
        <v>232.17</v>
      </c>
      <c r="AB762" s="44">
        <v>222.85</v>
      </c>
      <c r="AC762" s="44">
        <v>183.44</v>
      </c>
      <c r="AD762" s="44">
        <v>267.27999999999997</v>
      </c>
      <c r="AE762" s="44">
        <v>288.77999999999997</v>
      </c>
      <c r="AF762" s="44">
        <v>293.7</v>
      </c>
      <c r="AG762" s="44">
        <v>225</v>
      </c>
      <c r="AH762" s="44">
        <v>318.3</v>
      </c>
      <c r="AI762" s="126">
        <v>333.3</v>
      </c>
      <c r="AJ762" s="44">
        <v>347.2</v>
      </c>
      <c r="AK762" s="44">
        <v>262.5</v>
      </c>
      <c r="AL762" s="44">
        <v>332.6</v>
      </c>
      <c r="AM762" s="44">
        <v>394.9</v>
      </c>
      <c r="AN762" s="44">
        <v>386.4</v>
      </c>
      <c r="AO762" s="44">
        <v>307</v>
      </c>
      <c r="AP762" s="44">
        <v>385</v>
      </c>
      <c r="AQ762" s="83">
        <v>474</v>
      </c>
    </row>
    <row r="763" spans="1:43" ht="17.649999999999999" thickBot="1" x14ac:dyDescent="0.5">
      <c r="A763" s="42" t="s">
        <v>21</v>
      </c>
      <c r="C763" s="60" t="s">
        <v>147</v>
      </c>
      <c r="D763" s="44">
        <v>45.63</v>
      </c>
      <c r="E763" s="44">
        <v>27.5</v>
      </c>
      <c r="F763" s="44">
        <v>34.380000000000003</v>
      </c>
      <c r="G763" s="44">
        <v>41.25</v>
      </c>
      <c r="H763" s="44">
        <v>73.13</v>
      </c>
      <c r="I763" s="44">
        <v>80.489999999999995</v>
      </c>
      <c r="J763" s="44">
        <v>80.489999999999995</v>
      </c>
      <c r="K763" s="44">
        <v>80.489999999999995</v>
      </c>
      <c r="L763" s="44">
        <v>55.5</v>
      </c>
      <c r="M763" s="44">
        <v>55</v>
      </c>
      <c r="N763" s="44">
        <v>20</v>
      </c>
      <c r="O763" s="44">
        <v>120</v>
      </c>
      <c r="P763" s="44">
        <v>120</v>
      </c>
      <c r="Q763" s="44">
        <v>120</v>
      </c>
      <c r="R763" s="44">
        <v>25</v>
      </c>
      <c r="S763" s="44">
        <v>30</v>
      </c>
      <c r="T763" s="44">
        <v>50</v>
      </c>
      <c r="U763" s="44">
        <v>55</v>
      </c>
      <c r="V763" s="44">
        <v>55</v>
      </c>
      <c r="W763" s="44">
        <v>55</v>
      </c>
      <c r="X763" s="44">
        <v>55</v>
      </c>
      <c r="Y763" s="44">
        <v>58.75</v>
      </c>
      <c r="Z763" s="44">
        <v>62.5</v>
      </c>
      <c r="AA763" s="44">
        <v>66.25</v>
      </c>
      <c r="AB763" s="44">
        <v>70</v>
      </c>
      <c r="AC763" s="44">
        <v>70</v>
      </c>
      <c r="AD763" s="44">
        <v>300</v>
      </c>
      <c r="AE763" s="44">
        <v>290</v>
      </c>
      <c r="AF763" s="44">
        <v>42.5</v>
      </c>
      <c r="AG763" s="44">
        <v>42.5</v>
      </c>
      <c r="AH763" s="44">
        <v>67.5</v>
      </c>
      <c r="AI763" s="126">
        <v>67.5</v>
      </c>
      <c r="AJ763" s="44">
        <v>250.6</v>
      </c>
      <c r="AK763" s="44">
        <v>246.3</v>
      </c>
      <c r="AL763" s="44">
        <v>53.1</v>
      </c>
      <c r="AM763" s="44">
        <v>562.5</v>
      </c>
      <c r="AN763" s="44">
        <v>568.70000000000005</v>
      </c>
      <c r="AO763" s="44">
        <v>875</v>
      </c>
      <c r="AP763" s="44">
        <v>725</v>
      </c>
      <c r="AQ763" s="83">
        <v>225</v>
      </c>
    </row>
    <row r="764" spans="1:43" ht="17.649999999999999" thickBot="1" x14ac:dyDescent="0.5">
      <c r="A764" s="42" t="s">
        <v>21</v>
      </c>
      <c r="C764" s="60" t="s">
        <v>148</v>
      </c>
      <c r="D764" s="44" t="s">
        <v>138</v>
      </c>
      <c r="E764" s="44" t="s">
        <v>138</v>
      </c>
      <c r="F764" s="44" t="s">
        <v>138</v>
      </c>
      <c r="G764" s="44" t="s">
        <v>138</v>
      </c>
      <c r="H764" s="44" t="s">
        <v>138</v>
      </c>
      <c r="I764" s="44" t="s">
        <v>138</v>
      </c>
      <c r="J764" s="44" t="s">
        <v>138</v>
      </c>
      <c r="K764" s="44" t="s">
        <v>138</v>
      </c>
      <c r="L764" s="44" t="s">
        <v>138</v>
      </c>
      <c r="M764" s="44" t="s">
        <v>138</v>
      </c>
      <c r="N764" s="44" t="s">
        <v>138</v>
      </c>
      <c r="O764" s="44" t="s">
        <v>138</v>
      </c>
      <c r="P764" s="44" t="s">
        <v>138</v>
      </c>
      <c r="Q764" s="44" t="s">
        <v>138</v>
      </c>
      <c r="R764" s="44" t="s">
        <v>138</v>
      </c>
      <c r="S764" s="44" t="s">
        <v>138</v>
      </c>
      <c r="T764" s="44" t="s">
        <v>138</v>
      </c>
      <c r="U764" s="44">
        <v>39.020000000000003</v>
      </c>
      <c r="V764" s="44">
        <v>39.869999999999997</v>
      </c>
      <c r="W764" s="44">
        <v>41.83</v>
      </c>
      <c r="X764" s="44">
        <v>43.42</v>
      </c>
      <c r="Y764" s="44">
        <v>43.35</v>
      </c>
      <c r="Z764" s="44">
        <v>43.58</v>
      </c>
      <c r="AA764" s="44">
        <v>42.83</v>
      </c>
      <c r="AB764" s="44">
        <v>43.54</v>
      </c>
      <c r="AC764" s="44">
        <v>43.68</v>
      </c>
      <c r="AD764" s="44">
        <v>43.88</v>
      </c>
      <c r="AE764" s="44">
        <v>43.1</v>
      </c>
      <c r="AF764" s="44">
        <v>43.4</v>
      </c>
      <c r="AG764" s="44">
        <v>44.4</v>
      </c>
      <c r="AH764" s="44">
        <v>43.1</v>
      </c>
      <c r="AI764" s="126">
        <v>46.7</v>
      </c>
      <c r="AJ764" s="44">
        <v>45</v>
      </c>
      <c r="AK764" s="44">
        <v>46.2</v>
      </c>
      <c r="AL764" s="44">
        <v>46.1</v>
      </c>
      <c r="AM764" s="44">
        <v>45.4</v>
      </c>
      <c r="AN764" s="44">
        <v>45.4</v>
      </c>
      <c r="AO764" s="44">
        <v>45</v>
      </c>
      <c r="AP764" s="44">
        <v>45</v>
      </c>
      <c r="AQ764" s="83">
        <v>45</v>
      </c>
    </row>
    <row r="765" spans="1:43" ht="17.649999999999999" thickBot="1" x14ac:dyDescent="0.5">
      <c r="A765" s="42" t="s">
        <v>21</v>
      </c>
      <c r="C765" s="60" t="s">
        <v>197</v>
      </c>
      <c r="D765" s="44">
        <v>320.58999999999997</v>
      </c>
      <c r="E765" s="44">
        <v>291.04000000000002</v>
      </c>
      <c r="F765" s="44">
        <v>302.58</v>
      </c>
      <c r="G765" s="44">
        <v>329.78</v>
      </c>
      <c r="H765" s="44">
        <v>309.64</v>
      </c>
      <c r="I765" s="44">
        <v>279.77999999999997</v>
      </c>
      <c r="J765" s="44">
        <v>298.91000000000003</v>
      </c>
      <c r="K765" s="44">
        <v>333.97</v>
      </c>
      <c r="L765" s="44">
        <v>326.04000000000002</v>
      </c>
      <c r="M765" s="44">
        <v>280.14</v>
      </c>
      <c r="N765" s="44">
        <v>297.74</v>
      </c>
      <c r="O765" s="44">
        <v>332.25</v>
      </c>
      <c r="P765" s="44">
        <v>342.94</v>
      </c>
      <c r="Q765" s="44">
        <v>292.17</v>
      </c>
      <c r="R765" s="44">
        <v>310.70999999999998</v>
      </c>
      <c r="S765" s="44">
        <v>344.96</v>
      </c>
      <c r="T765" s="44">
        <v>374.94</v>
      </c>
      <c r="U765" s="44">
        <v>314.36</v>
      </c>
      <c r="V765" s="44">
        <v>385.29</v>
      </c>
      <c r="W765" s="44">
        <v>421.07</v>
      </c>
      <c r="X765" s="44">
        <v>407.2</v>
      </c>
      <c r="Y765" s="44">
        <v>371.01</v>
      </c>
      <c r="Z765" s="44">
        <v>397.32</v>
      </c>
      <c r="AA765" s="44">
        <v>435.12</v>
      </c>
      <c r="AB765" s="44">
        <v>431.57</v>
      </c>
      <c r="AC765" s="44">
        <v>395.83</v>
      </c>
      <c r="AD765" s="44">
        <v>422.91</v>
      </c>
      <c r="AE765" s="44">
        <v>465.75</v>
      </c>
      <c r="AF765" s="44">
        <v>459.6</v>
      </c>
      <c r="AG765" s="44">
        <v>420.1</v>
      </c>
      <c r="AH765" s="44">
        <v>468.4</v>
      </c>
      <c r="AI765" s="126">
        <v>486.6</v>
      </c>
      <c r="AJ765" s="44">
        <v>492.2</v>
      </c>
      <c r="AK765" s="44">
        <v>466.8</v>
      </c>
      <c r="AL765" s="44">
        <v>557.4</v>
      </c>
      <c r="AM765" s="44">
        <v>598.1</v>
      </c>
      <c r="AN765" s="44">
        <v>540.6</v>
      </c>
      <c r="AO765" s="44">
        <v>557</v>
      </c>
      <c r="AP765" s="44">
        <v>673</v>
      </c>
      <c r="AQ765" s="83">
        <v>703</v>
      </c>
    </row>
    <row r="766" spans="1:43" ht="17.649999999999999" thickBot="1" x14ac:dyDescent="0.5">
      <c r="A766" s="42" t="s">
        <v>21</v>
      </c>
      <c r="C766" s="60" t="s">
        <v>90</v>
      </c>
      <c r="D766" s="44">
        <v>128.80000000000001</v>
      </c>
      <c r="E766" s="44">
        <v>93.51</v>
      </c>
      <c r="F766" s="44">
        <v>164.73</v>
      </c>
      <c r="G766" s="44">
        <v>133.24</v>
      </c>
      <c r="H766" s="44">
        <v>155.96</v>
      </c>
      <c r="I766" s="44">
        <v>147.47</v>
      </c>
      <c r="J766" s="44">
        <v>155.96</v>
      </c>
      <c r="K766" s="44">
        <v>443.02</v>
      </c>
      <c r="L766" s="44">
        <v>183.14</v>
      </c>
      <c r="M766" s="44">
        <v>130.09</v>
      </c>
      <c r="N766" s="44">
        <v>114.7</v>
      </c>
      <c r="O766" s="43">
        <v>2258</v>
      </c>
      <c r="P766" s="44">
        <v>590.37</v>
      </c>
      <c r="Q766" s="44">
        <v>244.43</v>
      </c>
      <c r="R766" s="44">
        <v>189.33</v>
      </c>
      <c r="S766" s="44">
        <v>206.26</v>
      </c>
      <c r="T766" s="44">
        <v>199.41</v>
      </c>
      <c r="U766" s="44">
        <v>145.78</v>
      </c>
      <c r="V766" s="44">
        <v>171.16</v>
      </c>
      <c r="W766" s="44">
        <v>428.14</v>
      </c>
      <c r="X766" s="44">
        <v>202.33</v>
      </c>
      <c r="Y766" s="44">
        <v>161.19</v>
      </c>
      <c r="Z766" s="44">
        <v>147.6</v>
      </c>
      <c r="AA766" s="44">
        <v>224.36</v>
      </c>
      <c r="AB766" s="44">
        <v>197.37</v>
      </c>
      <c r="AC766" s="44">
        <v>154.69999999999999</v>
      </c>
      <c r="AD766" s="44">
        <v>150.29</v>
      </c>
      <c r="AE766" s="44">
        <v>360.54</v>
      </c>
      <c r="AF766" s="43">
        <v>1586</v>
      </c>
      <c r="AG766" s="43">
        <v>1476</v>
      </c>
      <c r="AH766" s="43">
        <v>1723</v>
      </c>
      <c r="AI766" s="125">
        <v>3028</v>
      </c>
      <c r="AJ766" s="43">
        <v>3175</v>
      </c>
      <c r="AK766" s="43">
        <v>2448</v>
      </c>
      <c r="AL766" s="43">
        <v>2839</v>
      </c>
      <c r="AM766" s="43">
        <v>2609</v>
      </c>
      <c r="AN766" s="43">
        <v>2957</v>
      </c>
      <c r="AO766" s="43">
        <v>2774</v>
      </c>
      <c r="AP766" s="43">
        <v>3250</v>
      </c>
      <c r="AQ766" s="45">
        <v>4749</v>
      </c>
    </row>
    <row r="767" spans="1:43" ht="17.649999999999999" thickBot="1" x14ac:dyDescent="0.5">
      <c r="A767" s="42" t="s">
        <v>21</v>
      </c>
      <c r="C767" s="94" t="s">
        <v>89</v>
      </c>
      <c r="D767" s="95">
        <v>1269</v>
      </c>
      <c r="E767" s="95">
        <v>1209</v>
      </c>
      <c r="F767" s="95">
        <v>1328</v>
      </c>
      <c r="G767" s="95">
        <v>1265</v>
      </c>
      <c r="H767" s="95">
        <v>1329</v>
      </c>
      <c r="I767" s="95">
        <v>1283</v>
      </c>
      <c r="J767" s="95">
        <v>1458</v>
      </c>
      <c r="K767" s="95">
        <v>1702</v>
      </c>
      <c r="L767" s="95">
        <v>1445</v>
      </c>
      <c r="M767" s="95">
        <v>1338</v>
      </c>
      <c r="N767" s="95">
        <v>1420</v>
      </c>
      <c r="O767" s="95">
        <v>3632</v>
      </c>
      <c r="P767" s="95">
        <v>1987</v>
      </c>
      <c r="Q767" s="95">
        <v>1635</v>
      </c>
      <c r="R767" s="95">
        <v>1657</v>
      </c>
      <c r="S767" s="95">
        <v>1633</v>
      </c>
      <c r="T767" s="95">
        <v>1783</v>
      </c>
      <c r="U767" s="95">
        <v>1647</v>
      </c>
      <c r="V767" s="95">
        <v>1907</v>
      </c>
      <c r="W767" s="95">
        <v>2149</v>
      </c>
      <c r="X767" s="95">
        <v>2045</v>
      </c>
      <c r="Y767" s="95">
        <v>1891</v>
      </c>
      <c r="Z767" s="95">
        <v>2258</v>
      </c>
      <c r="AA767" s="95">
        <v>2240</v>
      </c>
      <c r="AB767" s="95">
        <v>2354</v>
      </c>
      <c r="AC767" s="95">
        <v>2241</v>
      </c>
      <c r="AD767" s="95">
        <v>2801</v>
      </c>
      <c r="AE767" s="95">
        <v>2889</v>
      </c>
      <c r="AF767" s="95">
        <v>2667</v>
      </c>
      <c r="AG767" s="95">
        <v>2439</v>
      </c>
      <c r="AH767" s="95">
        <v>2900</v>
      </c>
      <c r="AI767" s="127">
        <v>4239</v>
      </c>
      <c r="AJ767" s="95">
        <v>4597</v>
      </c>
      <c r="AK767" s="95">
        <v>3813</v>
      </c>
      <c r="AL767" s="95">
        <v>4158</v>
      </c>
      <c r="AM767" s="95">
        <v>4591</v>
      </c>
      <c r="AN767" s="95">
        <v>4957</v>
      </c>
      <c r="AO767" s="95">
        <v>4880</v>
      </c>
      <c r="AP767" s="95">
        <v>5391</v>
      </c>
      <c r="AQ767" s="96">
        <v>6525</v>
      </c>
    </row>
    <row r="768" spans="1:43" ht="17.649999999999999" thickBot="1" x14ac:dyDescent="0.5">
      <c r="A768" s="42" t="s">
        <v>21</v>
      </c>
      <c r="C768" s="60" t="s">
        <v>91</v>
      </c>
      <c r="D768" s="43">
        <v>1153</v>
      </c>
      <c r="E768" s="43">
        <v>1146</v>
      </c>
      <c r="F768" s="43">
        <v>1132</v>
      </c>
      <c r="G768" s="43">
        <v>1119</v>
      </c>
      <c r="H768" s="43">
        <v>1072</v>
      </c>
      <c r="I768" s="43">
        <v>1058</v>
      </c>
      <c r="J768" s="43">
        <v>1045</v>
      </c>
      <c r="K768" s="43">
        <v>1032</v>
      </c>
      <c r="L768" s="43">
        <v>1018</v>
      </c>
      <c r="M768" s="43">
        <v>1005</v>
      </c>
      <c r="N768" s="44">
        <v>965.39</v>
      </c>
      <c r="O768" s="44">
        <v>860.74</v>
      </c>
      <c r="P768" s="44">
        <v>856.14</v>
      </c>
      <c r="Q768" s="44">
        <v>851.55</v>
      </c>
      <c r="R768" s="44">
        <v>841.96</v>
      </c>
      <c r="S768" s="44">
        <v>832.36</v>
      </c>
      <c r="T768" s="43">
        <v>1457</v>
      </c>
      <c r="U768" s="43">
        <v>1440</v>
      </c>
      <c r="V768" s="43">
        <v>1427</v>
      </c>
      <c r="W768" s="43">
        <v>1514</v>
      </c>
      <c r="X768" s="43">
        <v>1500</v>
      </c>
      <c r="Y768" s="43">
        <v>1483</v>
      </c>
      <c r="Z768" s="43">
        <v>1566</v>
      </c>
      <c r="AA768" s="43">
        <v>2043</v>
      </c>
      <c r="AB768" s="43">
        <v>2026</v>
      </c>
      <c r="AC768" s="43">
        <v>2009</v>
      </c>
      <c r="AD768" s="43">
        <v>1762</v>
      </c>
      <c r="AE768" s="43">
        <v>1755</v>
      </c>
      <c r="AF768" s="43">
        <v>1980</v>
      </c>
      <c r="AG768" s="43">
        <v>3497</v>
      </c>
      <c r="AH768" s="43">
        <v>4156</v>
      </c>
      <c r="AI768" s="125">
        <v>4040</v>
      </c>
      <c r="AJ768" s="43">
        <v>3692</v>
      </c>
      <c r="AK768" s="43">
        <v>3680</v>
      </c>
      <c r="AL768" s="43">
        <v>3762</v>
      </c>
      <c r="AM768" s="43">
        <v>3145</v>
      </c>
      <c r="AN768" s="43">
        <v>3227</v>
      </c>
      <c r="AO768" s="43">
        <v>3009</v>
      </c>
      <c r="AP768" s="43">
        <v>3391</v>
      </c>
      <c r="AQ768" s="45">
        <v>3367</v>
      </c>
    </row>
    <row r="769" spans="1:43" ht="17.649999999999999" thickBot="1" x14ac:dyDescent="0.5">
      <c r="A769" s="42" t="s">
        <v>21</v>
      </c>
      <c r="C769" s="60" t="s">
        <v>150</v>
      </c>
      <c r="D769" s="44" t="s">
        <v>138</v>
      </c>
      <c r="E769" s="44" t="s">
        <v>138</v>
      </c>
      <c r="F769" s="44" t="s">
        <v>138</v>
      </c>
      <c r="G769" s="44" t="s">
        <v>138</v>
      </c>
      <c r="H769" s="44" t="s">
        <v>138</v>
      </c>
      <c r="I769" s="44" t="s">
        <v>138</v>
      </c>
      <c r="J769" s="44" t="s">
        <v>138</v>
      </c>
      <c r="K769" s="44" t="s">
        <v>138</v>
      </c>
      <c r="L769" s="44" t="s">
        <v>138</v>
      </c>
      <c r="M769" s="44" t="s">
        <v>138</v>
      </c>
      <c r="N769" s="44" t="s">
        <v>138</v>
      </c>
      <c r="O769" s="44" t="s">
        <v>138</v>
      </c>
      <c r="P769" s="44" t="s">
        <v>138</v>
      </c>
      <c r="Q769" s="44" t="s">
        <v>138</v>
      </c>
      <c r="R769" s="44" t="s">
        <v>138</v>
      </c>
      <c r="S769" s="44" t="s">
        <v>138</v>
      </c>
      <c r="T769" s="44" t="s">
        <v>138</v>
      </c>
      <c r="U769" s="44">
        <v>159.82</v>
      </c>
      <c r="V769" s="44">
        <v>169.56</v>
      </c>
      <c r="W769" s="44">
        <v>177.1</v>
      </c>
      <c r="X769" s="44">
        <v>167.86</v>
      </c>
      <c r="Y769" s="44">
        <v>176.75</v>
      </c>
      <c r="Z769" s="44">
        <v>173.72</v>
      </c>
      <c r="AA769" s="44">
        <v>172.58</v>
      </c>
      <c r="AB769" s="44">
        <v>172.94</v>
      </c>
      <c r="AC769" s="44">
        <v>167</v>
      </c>
      <c r="AD769" s="44">
        <v>164.08</v>
      </c>
      <c r="AE769" s="44">
        <v>171.57</v>
      </c>
      <c r="AF769" s="44">
        <v>180</v>
      </c>
      <c r="AG769" s="44">
        <v>185.7</v>
      </c>
      <c r="AH769" s="44">
        <v>185.9</v>
      </c>
      <c r="AI769" s="126">
        <v>191.4</v>
      </c>
      <c r="AJ769" s="44">
        <v>195.9</v>
      </c>
      <c r="AK769" s="44">
        <v>191</v>
      </c>
      <c r="AL769" s="44">
        <v>186</v>
      </c>
      <c r="AM769" s="44">
        <v>178.9</v>
      </c>
      <c r="AN769" s="44">
        <v>178.6</v>
      </c>
      <c r="AO769" s="44">
        <v>178</v>
      </c>
      <c r="AP769" s="44">
        <v>180</v>
      </c>
      <c r="AQ769" s="83">
        <v>181</v>
      </c>
    </row>
    <row r="770" spans="1:43" ht="17.649999999999999" thickBot="1" x14ac:dyDescent="0.5">
      <c r="A770" s="42" t="s">
        <v>21</v>
      </c>
      <c r="C770" s="60" t="s">
        <v>151</v>
      </c>
      <c r="D770" s="44" t="s">
        <v>138</v>
      </c>
      <c r="E770" s="44" t="s">
        <v>138</v>
      </c>
      <c r="F770" s="44" t="s">
        <v>138</v>
      </c>
      <c r="G770" s="44" t="s">
        <v>138</v>
      </c>
      <c r="H770" s="44" t="s">
        <v>138</v>
      </c>
      <c r="I770" s="44" t="s">
        <v>138</v>
      </c>
      <c r="J770" s="44" t="s">
        <v>138</v>
      </c>
      <c r="K770" s="44" t="s">
        <v>138</v>
      </c>
      <c r="L770" s="44" t="s">
        <v>138</v>
      </c>
      <c r="M770" s="44" t="s">
        <v>138</v>
      </c>
      <c r="N770" s="44" t="s">
        <v>138</v>
      </c>
      <c r="O770" s="44" t="s">
        <v>138</v>
      </c>
      <c r="P770" s="44" t="s">
        <v>138</v>
      </c>
      <c r="Q770" s="44" t="s">
        <v>138</v>
      </c>
      <c r="R770" s="44" t="s">
        <v>138</v>
      </c>
      <c r="S770" s="44" t="s">
        <v>138</v>
      </c>
      <c r="T770" s="44">
        <v>16.48</v>
      </c>
      <c r="U770" s="44">
        <v>17.7</v>
      </c>
      <c r="V770" s="44">
        <v>17.03</v>
      </c>
      <c r="W770" s="44">
        <v>17.64</v>
      </c>
      <c r="X770" s="44">
        <v>16.95</v>
      </c>
      <c r="Y770" s="44">
        <v>16.59</v>
      </c>
      <c r="Z770" s="44">
        <v>16.7</v>
      </c>
      <c r="AA770" s="44">
        <v>17.38</v>
      </c>
      <c r="AB770" s="44">
        <v>27</v>
      </c>
      <c r="AC770" s="44">
        <v>27.6</v>
      </c>
      <c r="AD770" s="44">
        <v>28.2</v>
      </c>
      <c r="AE770" s="44">
        <v>30.07</v>
      </c>
      <c r="AF770" s="44">
        <v>30.5</v>
      </c>
      <c r="AG770" s="44">
        <v>32.1</v>
      </c>
      <c r="AH770" s="44">
        <v>32.799999999999997</v>
      </c>
      <c r="AI770" s="126">
        <v>33.5</v>
      </c>
      <c r="AJ770" s="44">
        <v>33.4</v>
      </c>
      <c r="AK770" s="44">
        <v>37.1</v>
      </c>
      <c r="AL770" s="44">
        <v>41.6</v>
      </c>
      <c r="AM770" s="44">
        <v>40.700000000000003</v>
      </c>
      <c r="AN770" s="44">
        <v>35</v>
      </c>
      <c r="AO770" s="44">
        <v>38</v>
      </c>
      <c r="AP770" s="44">
        <v>39</v>
      </c>
      <c r="AQ770" s="83">
        <v>39</v>
      </c>
    </row>
    <row r="771" spans="1:43" ht="17.649999999999999" thickBot="1" x14ac:dyDescent="0.5">
      <c r="A771" s="42" t="s">
        <v>21</v>
      </c>
      <c r="C771" s="60" t="s">
        <v>152</v>
      </c>
      <c r="D771" s="44">
        <v>341.5</v>
      </c>
      <c r="E771" s="44">
        <v>336.6</v>
      </c>
      <c r="F771" s="44">
        <v>340.24</v>
      </c>
      <c r="G771" s="44">
        <v>347.62</v>
      </c>
      <c r="H771" s="44">
        <v>360.95</v>
      </c>
      <c r="I771" s="44">
        <v>363.58</v>
      </c>
      <c r="J771" s="44">
        <v>371.1</v>
      </c>
      <c r="K771" s="44">
        <v>376.66</v>
      </c>
      <c r="L771" s="44">
        <v>357.69</v>
      </c>
      <c r="M771" s="44">
        <v>368.32</v>
      </c>
      <c r="N771" s="44">
        <v>373.09</v>
      </c>
      <c r="O771" s="44">
        <v>382.23</v>
      </c>
      <c r="P771" s="44">
        <v>256.19</v>
      </c>
      <c r="Q771" s="44">
        <v>288.64999999999998</v>
      </c>
      <c r="R771" s="44">
        <v>284.31</v>
      </c>
      <c r="S771" s="44">
        <v>284.33</v>
      </c>
      <c r="T771" s="44">
        <v>315.73</v>
      </c>
      <c r="U771" s="44">
        <v>300.86</v>
      </c>
      <c r="V771" s="44">
        <v>310.51</v>
      </c>
      <c r="W771" s="44">
        <v>322.02</v>
      </c>
      <c r="X771" s="44">
        <v>328.28</v>
      </c>
      <c r="Y771" s="44">
        <v>323.39999999999998</v>
      </c>
      <c r="Z771" s="44">
        <v>323.56</v>
      </c>
      <c r="AA771" s="44">
        <v>332.9</v>
      </c>
      <c r="AB771" s="44">
        <v>344.22</v>
      </c>
      <c r="AC771" s="44">
        <v>359.63</v>
      </c>
      <c r="AD771" s="44">
        <v>371.05</v>
      </c>
      <c r="AE771" s="44">
        <v>374.6</v>
      </c>
      <c r="AF771" s="44">
        <v>386.8</v>
      </c>
      <c r="AG771" s="44">
        <v>432</v>
      </c>
      <c r="AH771" s="44">
        <v>443.1</v>
      </c>
      <c r="AI771" s="126">
        <v>572.29999999999995</v>
      </c>
      <c r="AJ771" s="44">
        <v>584</v>
      </c>
      <c r="AK771" s="44">
        <v>563.5</v>
      </c>
      <c r="AL771" s="44">
        <v>571.9</v>
      </c>
      <c r="AM771" s="44">
        <v>568.4</v>
      </c>
      <c r="AN771" s="44">
        <v>616.20000000000005</v>
      </c>
      <c r="AO771" s="44">
        <v>614</v>
      </c>
      <c r="AP771" s="44">
        <v>614</v>
      </c>
      <c r="AQ771" s="83">
        <v>638</v>
      </c>
    </row>
    <row r="772" spans="1:43" ht="17.649999999999999" thickBot="1" x14ac:dyDescent="0.5">
      <c r="A772" s="42" t="s">
        <v>21</v>
      </c>
      <c r="C772" s="60" t="s">
        <v>92</v>
      </c>
      <c r="D772" s="44">
        <v>79.22</v>
      </c>
      <c r="E772" s="44">
        <v>85.43</v>
      </c>
      <c r="F772" s="44">
        <v>106.9</v>
      </c>
      <c r="G772" s="44">
        <v>85.71</v>
      </c>
      <c r="H772" s="44">
        <v>93.59</v>
      </c>
      <c r="I772" s="44">
        <v>89.16</v>
      </c>
      <c r="J772" s="44">
        <v>80.87</v>
      </c>
      <c r="K772" s="44">
        <v>87.17</v>
      </c>
      <c r="L772" s="44">
        <v>81.31</v>
      </c>
      <c r="M772" s="44">
        <v>70.37</v>
      </c>
      <c r="N772" s="44">
        <v>62.76</v>
      </c>
      <c r="O772" s="44">
        <v>56.15</v>
      </c>
      <c r="P772" s="44">
        <v>65.05</v>
      </c>
      <c r="Q772" s="44">
        <v>69.66</v>
      </c>
      <c r="R772" s="44">
        <v>87.1</v>
      </c>
      <c r="S772" s="44">
        <v>113.98</v>
      </c>
      <c r="T772" s="44">
        <v>115.91</v>
      </c>
      <c r="U772" s="44">
        <v>142.41</v>
      </c>
      <c r="V772" s="44">
        <v>153.16</v>
      </c>
      <c r="W772" s="44">
        <v>186.9</v>
      </c>
      <c r="X772" s="44">
        <v>213.76</v>
      </c>
      <c r="Y772" s="44">
        <v>211.79</v>
      </c>
      <c r="Z772" s="44">
        <v>278.88</v>
      </c>
      <c r="AA772" s="44">
        <v>287.44</v>
      </c>
      <c r="AB772" s="44">
        <v>287.85000000000002</v>
      </c>
      <c r="AC772" s="44">
        <v>275.49</v>
      </c>
      <c r="AD772" s="44">
        <v>285.33999999999997</v>
      </c>
      <c r="AE772" s="44">
        <v>300.69</v>
      </c>
      <c r="AF772" s="44">
        <v>353.4</v>
      </c>
      <c r="AG772" s="44">
        <v>351.7</v>
      </c>
      <c r="AH772" s="44">
        <v>278.5</v>
      </c>
      <c r="AI772" s="126">
        <v>271.5</v>
      </c>
      <c r="AJ772" s="44">
        <v>265.5</v>
      </c>
      <c r="AK772" s="44">
        <v>270.39999999999998</v>
      </c>
      <c r="AL772" s="44">
        <v>279.5</v>
      </c>
      <c r="AM772" s="44">
        <v>261.2</v>
      </c>
      <c r="AN772" s="44">
        <v>291</v>
      </c>
      <c r="AO772" s="44">
        <v>300</v>
      </c>
      <c r="AP772" s="44">
        <v>292</v>
      </c>
      <c r="AQ772" s="83">
        <v>295</v>
      </c>
    </row>
    <row r="773" spans="1:43" ht="18" thickBot="1" x14ac:dyDescent="0.5">
      <c r="A773" s="42" t="s">
        <v>21</v>
      </c>
      <c r="C773" s="66" t="s">
        <v>79</v>
      </c>
      <c r="D773" s="67">
        <v>2843</v>
      </c>
      <c r="E773" s="67">
        <v>2777</v>
      </c>
      <c r="F773" s="67">
        <v>2908</v>
      </c>
      <c r="G773" s="67">
        <v>2816</v>
      </c>
      <c r="H773" s="67">
        <v>2855</v>
      </c>
      <c r="I773" s="67">
        <v>2794</v>
      </c>
      <c r="J773" s="67">
        <v>2955</v>
      </c>
      <c r="K773" s="67">
        <v>3197</v>
      </c>
      <c r="L773" s="67">
        <v>2903</v>
      </c>
      <c r="M773" s="67">
        <v>2782</v>
      </c>
      <c r="N773" s="67">
        <v>2821</v>
      </c>
      <c r="O773" s="67">
        <v>4931</v>
      </c>
      <c r="P773" s="67">
        <v>3165</v>
      </c>
      <c r="Q773" s="67">
        <v>2844</v>
      </c>
      <c r="R773" s="67">
        <v>2870</v>
      </c>
      <c r="S773" s="67">
        <v>2863</v>
      </c>
      <c r="T773" s="67">
        <v>3688</v>
      </c>
      <c r="U773" s="67">
        <v>3708</v>
      </c>
      <c r="V773" s="67">
        <v>3984</v>
      </c>
      <c r="W773" s="67">
        <v>4366</v>
      </c>
      <c r="X773" s="67">
        <v>4273</v>
      </c>
      <c r="Y773" s="67">
        <v>4103</v>
      </c>
      <c r="Z773" s="67">
        <v>4618</v>
      </c>
      <c r="AA773" s="67">
        <v>5093</v>
      </c>
      <c r="AB773" s="67">
        <v>5212</v>
      </c>
      <c r="AC773" s="67">
        <v>5080</v>
      </c>
      <c r="AD773" s="67">
        <v>5412</v>
      </c>
      <c r="AE773" s="67">
        <v>5522</v>
      </c>
      <c r="AF773" s="67">
        <v>5599</v>
      </c>
      <c r="AG773" s="67">
        <v>6938</v>
      </c>
      <c r="AH773" s="67">
        <v>7997</v>
      </c>
      <c r="AI773" s="128">
        <v>9348</v>
      </c>
      <c r="AJ773" s="67">
        <v>9367</v>
      </c>
      <c r="AK773" s="67">
        <v>8555</v>
      </c>
      <c r="AL773" s="67">
        <v>8999</v>
      </c>
      <c r="AM773" s="67">
        <v>8784</v>
      </c>
      <c r="AN773" s="67">
        <v>9305</v>
      </c>
      <c r="AO773" s="67">
        <v>9019</v>
      </c>
      <c r="AP773" s="67">
        <v>9907</v>
      </c>
      <c r="AQ773" s="68">
        <v>11045</v>
      </c>
    </row>
    <row r="774" spans="1:43" ht="18" thickTop="1" thickBot="1" x14ac:dyDescent="0.5">
      <c r="A774" s="42" t="s">
        <v>21</v>
      </c>
      <c r="C774" s="60" t="s">
        <v>153</v>
      </c>
      <c r="D774" s="44">
        <v>14.59</v>
      </c>
      <c r="E774" s="44">
        <v>14.59</v>
      </c>
      <c r="F774" s="44">
        <v>14.59</v>
      </c>
      <c r="G774" s="44">
        <v>14.64</v>
      </c>
      <c r="H774" s="44">
        <v>14.64</v>
      </c>
      <c r="I774" s="44">
        <v>14.8</v>
      </c>
      <c r="J774" s="44">
        <v>14.77</v>
      </c>
      <c r="K774" s="44">
        <v>14.81</v>
      </c>
      <c r="L774" s="44">
        <v>14.81</v>
      </c>
      <c r="M774" s="44">
        <v>14.83</v>
      </c>
      <c r="N774" s="44">
        <v>14.83</v>
      </c>
      <c r="O774" s="44">
        <v>14.88</v>
      </c>
      <c r="P774" s="44">
        <v>28.69</v>
      </c>
      <c r="Q774" s="44">
        <v>28.7</v>
      </c>
      <c r="R774" s="44">
        <v>28.71</v>
      </c>
      <c r="S774" s="44">
        <v>29.01</v>
      </c>
      <c r="T774" s="44">
        <v>29.34</v>
      </c>
      <c r="U774" s="44">
        <v>29.58</v>
      </c>
      <c r="V774" s="44">
        <v>29.58</v>
      </c>
      <c r="W774" s="44">
        <v>29.71</v>
      </c>
      <c r="X774" s="44">
        <v>29.71</v>
      </c>
      <c r="Y774" s="44">
        <v>29.89</v>
      </c>
      <c r="Z774" s="44">
        <v>29.92</v>
      </c>
      <c r="AA774" s="44">
        <v>29.94</v>
      </c>
      <c r="AB774" s="44">
        <v>29.97</v>
      </c>
      <c r="AC774" s="44">
        <v>30.02</v>
      </c>
      <c r="AD774" s="44">
        <v>30.01</v>
      </c>
      <c r="AE774" s="44">
        <v>30.09</v>
      </c>
      <c r="AF774" s="44">
        <v>30.1</v>
      </c>
      <c r="AG774" s="44">
        <v>30.2</v>
      </c>
      <c r="AH774" s="44">
        <v>30.2</v>
      </c>
      <c r="AI774" s="126">
        <v>30.3</v>
      </c>
      <c r="AJ774" s="44">
        <v>30.3</v>
      </c>
      <c r="AK774" s="44">
        <v>30.3</v>
      </c>
      <c r="AL774" s="44">
        <v>30.3</v>
      </c>
      <c r="AM774" s="44">
        <v>30.4</v>
      </c>
      <c r="AN774" s="44">
        <v>30.4</v>
      </c>
      <c r="AO774" s="44">
        <v>30</v>
      </c>
      <c r="AP774" s="44">
        <v>30</v>
      </c>
      <c r="AQ774" s="83">
        <v>31</v>
      </c>
    </row>
    <row r="775" spans="1:43" ht="17.649999999999999" thickBot="1" x14ac:dyDescent="0.5">
      <c r="A775" s="42" t="s">
        <v>21</v>
      </c>
      <c r="C775" s="60" t="s">
        <v>154</v>
      </c>
      <c r="D775" s="44">
        <v>405.98</v>
      </c>
      <c r="E775" s="44">
        <v>397.5</v>
      </c>
      <c r="F775" s="44">
        <v>403.6</v>
      </c>
      <c r="G775" s="44">
        <v>439.34</v>
      </c>
      <c r="H775" s="44">
        <v>426.5</v>
      </c>
      <c r="I775" s="44">
        <v>441.24</v>
      </c>
      <c r="J775" s="44">
        <v>445.9</v>
      </c>
      <c r="K775" s="44">
        <v>464.03</v>
      </c>
      <c r="L775" s="44">
        <v>468.44</v>
      </c>
      <c r="M775" s="44">
        <v>472.75</v>
      </c>
      <c r="N775" s="44">
        <v>479.19</v>
      </c>
      <c r="O775" s="44">
        <v>493.82</v>
      </c>
      <c r="P775" s="44">
        <v>483.73</v>
      </c>
      <c r="Q775" s="44">
        <v>495.28</v>
      </c>
      <c r="R775" s="44">
        <v>502.95</v>
      </c>
      <c r="S775" s="44">
        <v>525.47</v>
      </c>
      <c r="T775" s="44">
        <v>615.17999999999995</v>
      </c>
      <c r="U775" s="44">
        <v>621.25</v>
      </c>
      <c r="V775" s="44">
        <v>653.41999999999996</v>
      </c>
      <c r="W775" s="44">
        <v>703.95</v>
      </c>
      <c r="X775" s="44">
        <v>716.05</v>
      </c>
      <c r="Y775" s="44">
        <v>718.26</v>
      </c>
      <c r="Z775" s="44">
        <v>749.29</v>
      </c>
      <c r="AA775" s="44">
        <v>763.75</v>
      </c>
      <c r="AB775" s="44">
        <v>794.91</v>
      </c>
      <c r="AC775" s="44">
        <v>772.87</v>
      </c>
      <c r="AD775" s="44">
        <v>784.62</v>
      </c>
      <c r="AE775" s="44">
        <v>830.07</v>
      </c>
      <c r="AF775" s="44">
        <v>849.4</v>
      </c>
      <c r="AG775" s="44">
        <v>823.5</v>
      </c>
      <c r="AH775" s="44">
        <v>835.7</v>
      </c>
      <c r="AI775" s="126">
        <v>903.4</v>
      </c>
      <c r="AJ775" s="44">
        <v>919.7</v>
      </c>
      <c r="AK775" s="44">
        <v>907.9</v>
      </c>
      <c r="AL775" s="44">
        <v>927.1</v>
      </c>
      <c r="AM775" s="44">
        <v>987.1</v>
      </c>
      <c r="AN775" s="43">
        <v>1027</v>
      </c>
      <c r="AO775" s="43">
        <v>1003</v>
      </c>
      <c r="AP775" s="43">
        <v>1027</v>
      </c>
      <c r="AQ775" s="45">
        <v>1095</v>
      </c>
    </row>
    <row r="776" spans="1:43" ht="17.649999999999999" thickBot="1" x14ac:dyDescent="0.5">
      <c r="A776" s="42" t="s">
        <v>21</v>
      </c>
      <c r="C776" s="60" t="s">
        <v>81</v>
      </c>
      <c r="D776" s="43">
        <v>1768</v>
      </c>
      <c r="E776" s="43">
        <v>1809</v>
      </c>
      <c r="F776" s="43">
        <v>1855</v>
      </c>
      <c r="G776" s="43">
        <v>1907</v>
      </c>
      <c r="H776" s="43">
        <v>1947</v>
      </c>
      <c r="I776" s="43">
        <v>1993</v>
      </c>
      <c r="J776" s="43">
        <v>2042</v>
      </c>
      <c r="K776" s="43">
        <v>2096</v>
      </c>
      <c r="L776" s="43">
        <v>2135</v>
      </c>
      <c r="M776" s="43">
        <v>2186</v>
      </c>
      <c r="N776" s="43">
        <v>2233</v>
      </c>
      <c r="O776" s="43">
        <v>2290</v>
      </c>
      <c r="P776" s="43">
        <v>2457</v>
      </c>
      <c r="Q776" s="43">
        <v>2644</v>
      </c>
      <c r="R776" s="43">
        <v>2697</v>
      </c>
      <c r="S776" s="43">
        <v>2783</v>
      </c>
      <c r="T776" s="43">
        <v>2834</v>
      </c>
      <c r="U776" s="43">
        <v>2925</v>
      </c>
      <c r="V776" s="43">
        <v>2995</v>
      </c>
      <c r="W776" s="43">
        <v>3088</v>
      </c>
      <c r="X776" s="43">
        <v>3141</v>
      </c>
      <c r="Y776" s="43">
        <v>3269</v>
      </c>
      <c r="Z776" s="43">
        <v>3342</v>
      </c>
      <c r="AA776" s="43">
        <v>3452</v>
      </c>
      <c r="AB776" s="43">
        <v>3521</v>
      </c>
      <c r="AC776" s="43">
        <v>3694</v>
      </c>
      <c r="AD776" s="43">
        <v>3808</v>
      </c>
      <c r="AE776" s="43">
        <v>3928</v>
      </c>
      <c r="AF776" s="43">
        <v>4001</v>
      </c>
      <c r="AG776" s="43">
        <v>4192</v>
      </c>
      <c r="AH776" s="43">
        <v>4308</v>
      </c>
      <c r="AI776" s="125">
        <v>4440</v>
      </c>
      <c r="AJ776" s="43">
        <v>4553</v>
      </c>
      <c r="AK776" s="43">
        <v>4756</v>
      </c>
      <c r="AL776" s="43">
        <v>4914</v>
      </c>
      <c r="AM776" s="43">
        <v>5057</v>
      </c>
      <c r="AN776" s="43">
        <v>5289</v>
      </c>
      <c r="AO776" s="43">
        <v>5544</v>
      </c>
      <c r="AP776" s="43">
        <v>5764</v>
      </c>
      <c r="AQ776" s="45">
        <v>5961</v>
      </c>
    </row>
    <row r="777" spans="1:43" ht="17.649999999999999" thickBot="1" x14ac:dyDescent="0.5">
      <c r="A777" s="42" t="s">
        <v>21</v>
      </c>
      <c r="C777" s="60" t="s">
        <v>155</v>
      </c>
      <c r="D777" s="44">
        <v>-75.03</v>
      </c>
      <c r="E777" s="44">
        <v>-160.03</v>
      </c>
      <c r="F777" s="44">
        <v>-160.03</v>
      </c>
      <c r="G777" s="44">
        <v>-175.03</v>
      </c>
      <c r="H777" s="44">
        <v>-238.78</v>
      </c>
      <c r="I777" s="44">
        <v>-250.03</v>
      </c>
      <c r="J777" s="44">
        <v>-250.03</v>
      </c>
      <c r="K777" s="44">
        <v>-250.03</v>
      </c>
      <c r="L777" s="44">
        <v>-257.68</v>
      </c>
      <c r="M777" s="44">
        <v>-257.68</v>
      </c>
      <c r="N777" s="44">
        <v>-268.83999999999997</v>
      </c>
      <c r="O777" s="44">
        <v>-315.07</v>
      </c>
      <c r="P777" s="44">
        <v>-386.32</v>
      </c>
      <c r="Q777" s="44">
        <v>-397.57</v>
      </c>
      <c r="R777" s="44">
        <v>-397.57</v>
      </c>
      <c r="S777" s="44">
        <v>-397.57</v>
      </c>
      <c r="T777" s="44">
        <v>-477.57</v>
      </c>
      <c r="U777" s="44">
        <v>-477.57</v>
      </c>
      <c r="V777" s="44">
        <v>-497.57</v>
      </c>
      <c r="W777" s="44">
        <v>-507.31</v>
      </c>
      <c r="X777" s="44">
        <v>-536.24</v>
      </c>
      <c r="Y777" s="44">
        <v>-537.66999999999996</v>
      </c>
      <c r="Z777" s="44">
        <v>-537.66999999999996</v>
      </c>
      <c r="AA777" s="44">
        <v>-543.55999999999995</v>
      </c>
      <c r="AB777" s="44">
        <v>-591.34</v>
      </c>
      <c r="AC777" s="44">
        <v>-661.36</v>
      </c>
      <c r="AD777" s="44">
        <v>-672.76</v>
      </c>
      <c r="AE777" s="44">
        <v>-673.9</v>
      </c>
      <c r="AF777" s="44">
        <v>-673.9</v>
      </c>
      <c r="AG777" s="44">
        <v>-698</v>
      </c>
      <c r="AH777" s="44">
        <v>-748</v>
      </c>
      <c r="AI777" s="126">
        <v>-748</v>
      </c>
      <c r="AJ777" s="44">
        <v>-748</v>
      </c>
      <c r="AK777" s="44">
        <v>-748.1</v>
      </c>
      <c r="AL777" s="44">
        <v>-748.1</v>
      </c>
      <c r="AM777" s="44">
        <v>-748.1</v>
      </c>
      <c r="AN777" s="44">
        <v>-748.1</v>
      </c>
      <c r="AO777" s="44">
        <v>-748</v>
      </c>
      <c r="AP777" s="44">
        <v>-748</v>
      </c>
      <c r="AQ777" s="83">
        <v>-748</v>
      </c>
    </row>
    <row r="778" spans="1:43" ht="17.649999999999999" thickBot="1" x14ac:dyDescent="0.5">
      <c r="A778" s="42" t="s">
        <v>21</v>
      </c>
      <c r="C778" s="60" t="s">
        <v>178</v>
      </c>
      <c r="D778" s="44" t="s">
        <v>138</v>
      </c>
      <c r="E778" s="44">
        <v>0.04</v>
      </c>
      <c r="F778" s="44">
        <v>0.02</v>
      </c>
      <c r="G778" s="44">
        <v>0.04</v>
      </c>
      <c r="H778" s="44" t="s">
        <v>138</v>
      </c>
      <c r="I778" s="44" t="s">
        <v>138</v>
      </c>
      <c r="J778" s="44" t="s">
        <v>138</v>
      </c>
      <c r="K778" s="44" t="s">
        <v>138</v>
      </c>
      <c r="L778" s="44" t="s">
        <v>138</v>
      </c>
      <c r="M778" s="44" t="s">
        <v>138</v>
      </c>
      <c r="N778" s="44" t="s">
        <v>138</v>
      </c>
      <c r="O778" s="44" t="s">
        <v>138</v>
      </c>
      <c r="P778" s="44" t="s">
        <v>138</v>
      </c>
      <c r="Q778" s="44" t="s">
        <v>138</v>
      </c>
      <c r="R778" s="44" t="s">
        <v>138</v>
      </c>
      <c r="S778" s="44" t="s">
        <v>138</v>
      </c>
      <c r="T778" s="44" t="s">
        <v>138</v>
      </c>
      <c r="U778" s="44" t="s">
        <v>138</v>
      </c>
      <c r="V778" s="44" t="s">
        <v>138</v>
      </c>
      <c r="W778" s="44" t="s">
        <v>138</v>
      </c>
      <c r="X778" s="44" t="s">
        <v>138</v>
      </c>
      <c r="Y778" s="44" t="s">
        <v>138</v>
      </c>
      <c r="Z778" s="44" t="s">
        <v>138</v>
      </c>
      <c r="AA778" s="44" t="s">
        <v>138</v>
      </c>
      <c r="AB778" s="44" t="s">
        <v>138</v>
      </c>
      <c r="AC778" s="44">
        <v>-4.99</v>
      </c>
      <c r="AD778" s="44">
        <v>-3.55</v>
      </c>
      <c r="AE778" s="44">
        <v>-6.55</v>
      </c>
      <c r="AF778" s="44">
        <v>-9.4</v>
      </c>
      <c r="AG778" s="44">
        <v>-12.4</v>
      </c>
      <c r="AH778" s="44">
        <v>-142.80000000000001</v>
      </c>
      <c r="AI778" s="126">
        <v>-315.5</v>
      </c>
      <c r="AJ778" s="44">
        <v>-148.4</v>
      </c>
      <c r="AK778" s="44">
        <v>-101</v>
      </c>
      <c r="AL778" s="44">
        <v>-50.5</v>
      </c>
      <c r="AM778" s="44">
        <v>-127.6</v>
      </c>
      <c r="AN778" s="44">
        <v>-19.100000000000001</v>
      </c>
      <c r="AO778" s="44">
        <v>-51</v>
      </c>
      <c r="AP778" s="44">
        <v>-47</v>
      </c>
      <c r="AQ778" s="83">
        <v>125</v>
      </c>
    </row>
    <row r="779" spans="1:43" ht="17.649999999999999" thickBot="1" x14ac:dyDescent="0.5">
      <c r="A779" s="42" t="s">
        <v>21</v>
      </c>
      <c r="C779" s="94" t="s">
        <v>157</v>
      </c>
      <c r="D779" s="99">
        <v>2114</v>
      </c>
      <c r="E779" s="99">
        <v>2061</v>
      </c>
      <c r="F779" s="99">
        <v>2113</v>
      </c>
      <c r="G779" s="99">
        <v>2186</v>
      </c>
      <c r="H779" s="99">
        <v>2150</v>
      </c>
      <c r="I779" s="99">
        <v>2199</v>
      </c>
      <c r="J779" s="99">
        <v>2252</v>
      </c>
      <c r="K779" s="99">
        <v>2325</v>
      </c>
      <c r="L779" s="99">
        <v>2360</v>
      </c>
      <c r="M779" s="99">
        <v>2416</v>
      </c>
      <c r="N779" s="99">
        <v>2458</v>
      </c>
      <c r="O779" s="99">
        <v>2484</v>
      </c>
      <c r="P779" s="99">
        <v>2583</v>
      </c>
      <c r="Q779" s="99">
        <v>2771</v>
      </c>
      <c r="R779" s="99">
        <v>2831</v>
      </c>
      <c r="S779" s="99">
        <v>2939</v>
      </c>
      <c r="T779" s="99">
        <v>3001</v>
      </c>
      <c r="U779" s="99">
        <v>3098</v>
      </c>
      <c r="V779" s="99">
        <v>3181</v>
      </c>
      <c r="W779" s="99">
        <v>3315</v>
      </c>
      <c r="X779" s="99">
        <v>3350</v>
      </c>
      <c r="Y779" s="99">
        <v>3480</v>
      </c>
      <c r="Z779" s="99">
        <v>3584</v>
      </c>
      <c r="AA779" s="99">
        <v>3702</v>
      </c>
      <c r="AB779" s="99">
        <v>3754</v>
      </c>
      <c r="AC779" s="99">
        <v>3831</v>
      </c>
      <c r="AD779" s="99">
        <v>3946</v>
      </c>
      <c r="AE779" s="99">
        <v>4108</v>
      </c>
      <c r="AF779" s="99">
        <v>4197</v>
      </c>
      <c r="AG779" s="99">
        <v>4335</v>
      </c>
      <c r="AH779" s="99">
        <v>4283</v>
      </c>
      <c r="AI779" s="131">
        <v>4311</v>
      </c>
      <c r="AJ779" s="99">
        <v>4607</v>
      </c>
      <c r="AK779" s="99">
        <v>4845</v>
      </c>
      <c r="AL779" s="99">
        <v>5073</v>
      </c>
      <c r="AM779" s="99">
        <v>5199</v>
      </c>
      <c r="AN779" s="99">
        <v>5579</v>
      </c>
      <c r="AO779" s="99">
        <v>5778</v>
      </c>
      <c r="AP779" s="99">
        <v>6026</v>
      </c>
      <c r="AQ779" s="100">
        <v>6464</v>
      </c>
    </row>
    <row r="780" spans="1:43" ht="17.649999999999999" thickBot="1" x14ac:dyDescent="0.5">
      <c r="A780" s="42" t="s">
        <v>21</v>
      </c>
      <c r="C780" s="60" t="s">
        <v>158</v>
      </c>
      <c r="D780" s="44" t="s">
        <v>138</v>
      </c>
      <c r="E780" s="44" t="s">
        <v>138</v>
      </c>
      <c r="F780" s="44" t="s">
        <v>138</v>
      </c>
      <c r="G780" s="44" t="s">
        <v>138</v>
      </c>
      <c r="H780" s="44" t="s">
        <v>138</v>
      </c>
      <c r="I780" s="44" t="s">
        <v>138</v>
      </c>
      <c r="J780" s="44" t="s">
        <v>138</v>
      </c>
      <c r="K780" s="44" t="s">
        <v>138</v>
      </c>
      <c r="L780" s="44" t="s">
        <v>138</v>
      </c>
      <c r="M780" s="44" t="s">
        <v>138</v>
      </c>
      <c r="N780" s="44" t="s">
        <v>138</v>
      </c>
      <c r="O780" s="44" t="s">
        <v>138</v>
      </c>
      <c r="P780" s="44" t="s">
        <v>138</v>
      </c>
      <c r="Q780" s="44" t="s">
        <v>138</v>
      </c>
      <c r="R780" s="44" t="s">
        <v>138</v>
      </c>
      <c r="S780" s="44" t="s">
        <v>138</v>
      </c>
      <c r="T780" s="44" t="s">
        <v>138</v>
      </c>
      <c r="U780" s="44" t="s">
        <v>138</v>
      </c>
      <c r="V780" s="44" t="s">
        <v>138</v>
      </c>
      <c r="W780" s="44" t="s">
        <v>138</v>
      </c>
      <c r="X780" s="44" t="s">
        <v>138</v>
      </c>
      <c r="Y780" s="44" t="s">
        <v>138</v>
      </c>
      <c r="Z780" s="44" t="s">
        <v>138</v>
      </c>
      <c r="AA780" s="44" t="s">
        <v>138</v>
      </c>
      <c r="AB780" s="44" t="s">
        <v>138</v>
      </c>
      <c r="AC780" s="44" t="s">
        <v>138</v>
      </c>
      <c r="AD780" s="44" t="s">
        <v>138</v>
      </c>
      <c r="AE780" s="44" t="s">
        <v>138</v>
      </c>
      <c r="AF780" s="44" t="s">
        <v>138</v>
      </c>
      <c r="AG780" s="44" t="s">
        <v>138</v>
      </c>
      <c r="AH780" s="44" t="s">
        <v>138</v>
      </c>
      <c r="AI780" s="126" t="s">
        <v>138</v>
      </c>
      <c r="AJ780" s="44" t="s">
        <v>138</v>
      </c>
      <c r="AK780" s="44" t="s">
        <v>138</v>
      </c>
      <c r="AL780" s="44" t="s">
        <v>138</v>
      </c>
      <c r="AM780" s="44" t="s">
        <v>138</v>
      </c>
      <c r="AN780" s="44" t="s">
        <v>138</v>
      </c>
      <c r="AO780" s="44">
        <v>9</v>
      </c>
      <c r="AP780" s="44">
        <v>11</v>
      </c>
      <c r="AQ780" s="83">
        <v>16</v>
      </c>
    </row>
    <row r="781" spans="1:43" ht="18" thickBot="1" x14ac:dyDescent="0.5">
      <c r="A781" s="42" t="s">
        <v>21</v>
      </c>
      <c r="C781" s="66" t="s">
        <v>82</v>
      </c>
      <c r="D781" s="69">
        <v>2114</v>
      </c>
      <c r="E781" s="69">
        <v>2061</v>
      </c>
      <c r="F781" s="69">
        <v>2113</v>
      </c>
      <c r="G781" s="69">
        <v>2186</v>
      </c>
      <c r="H781" s="69">
        <v>2150</v>
      </c>
      <c r="I781" s="69">
        <v>2199</v>
      </c>
      <c r="J781" s="69">
        <v>2252</v>
      </c>
      <c r="K781" s="69">
        <v>2325</v>
      </c>
      <c r="L781" s="69">
        <v>2360</v>
      </c>
      <c r="M781" s="69">
        <v>2416</v>
      </c>
      <c r="N781" s="69">
        <v>2458</v>
      </c>
      <c r="O781" s="69">
        <v>2484</v>
      </c>
      <c r="P781" s="69">
        <v>2583</v>
      </c>
      <c r="Q781" s="69">
        <v>2771</v>
      </c>
      <c r="R781" s="69">
        <v>2831</v>
      </c>
      <c r="S781" s="69">
        <v>2939</v>
      </c>
      <c r="T781" s="69">
        <v>3001</v>
      </c>
      <c r="U781" s="69">
        <v>3098</v>
      </c>
      <c r="V781" s="69">
        <v>3181</v>
      </c>
      <c r="W781" s="69">
        <v>3315</v>
      </c>
      <c r="X781" s="69">
        <v>3350</v>
      </c>
      <c r="Y781" s="69">
        <v>3480</v>
      </c>
      <c r="Z781" s="69">
        <v>3584</v>
      </c>
      <c r="AA781" s="69">
        <v>3702</v>
      </c>
      <c r="AB781" s="69">
        <v>3754</v>
      </c>
      <c r="AC781" s="69">
        <v>3831</v>
      </c>
      <c r="AD781" s="69">
        <v>3946</v>
      </c>
      <c r="AE781" s="69">
        <v>4108</v>
      </c>
      <c r="AF781" s="69">
        <v>4197</v>
      </c>
      <c r="AG781" s="69">
        <v>4335</v>
      </c>
      <c r="AH781" s="69">
        <v>4283</v>
      </c>
      <c r="AI781" s="136">
        <v>4311</v>
      </c>
      <c r="AJ781" s="69">
        <v>4607</v>
      </c>
      <c r="AK781" s="69">
        <v>4845</v>
      </c>
      <c r="AL781" s="69">
        <v>5073</v>
      </c>
      <c r="AM781" s="69">
        <v>5199</v>
      </c>
      <c r="AN781" s="69">
        <v>5579</v>
      </c>
      <c r="AO781" s="69">
        <v>5787</v>
      </c>
      <c r="AP781" s="69">
        <v>6037</v>
      </c>
      <c r="AQ781" s="70">
        <v>6480</v>
      </c>
    </row>
    <row r="782" spans="1:43" ht="17.649999999999999" thickBot="1" x14ac:dyDescent="0.5">
      <c r="A782" s="42" t="s">
        <v>21</v>
      </c>
      <c r="C782" s="60" t="s">
        <v>159</v>
      </c>
      <c r="D782" s="64">
        <v>4956</v>
      </c>
      <c r="E782" s="64">
        <v>4839</v>
      </c>
      <c r="F782" s="64">
        <v>5021</v>
      </c>
      <c r="G782" s="64">
        <v>5002</v>
      </c>
      <c r="H782" s="64">
        <v>5004</v>
      </c>
      <c r="I782" s="64">
        <v>4993</v>
      </c>
      <c r="J782" s="64">
        <v>5207</v>
      </c>
      <c r="K782" s="64">
        <v>5522</v>
      </c>
      <c r="L782" s="64">
        <v>5263</v>
      </c>
      <c r="M782" s="64">
        <v>5197</v>
      </c>
      <c r="N782" s="64">
        <v>5279</v>
      </c>
      <c r="O782" s="64">
        <v>7414</v>
      </c>
      <c r="P782" s="64">
        <v>5748</v>
      </c>
      <c r="Q782" s="64">
        <v>5615</v>
      </c>
      <c r="R782" s="64">
        <v>5702</v>
      </c>
      <c r="S782" s="64">
        <v>5803</v>
      </c>
      <c r="T782" s="64">
        <v>6689</v>
      </c>
      <c r="U782" s="64">
        <v>6806</v>
      </c>
      <c r="V782" s="64">
        <v>7165</v>
      </c>
      <c r="W782" s="64">
        <v>7681</v>
      </c>
      <c r="X782" s="64">
        <v>7623</v>
      </c>
      <c r="Y782" s="64">
        <v>7582</v>
      </c>
      <c r="Z782" s="64">
        <v>8201</v>
      </c>
      <c r="AA782" s="64">
        <v>8795</v>
      </c>
      <c r="AB782" s="64">
        <v>8966</v>
      </c>
      <c r="AC782" s="64">
        <v>8911</v>
      </c>
      <c r="AD782" s="64">
        <v>9358</v>
      </c>
      <c r="AE782" s="64">
        <v>9629</v>
      </c>
      <c r="AF782" s="64">
        <v>9795</v>
      </c>
      <c r="AG782" s="64">
        <v>11273</v>
      </c>
      <c r="AH782" s="64">
        <v>12280</v>
      </c>
      <c r="AI782" s="129">
        <v>13658</v>
      </c>
      <c r="AJ782" s="64">
        <v>13974</v>
      </c>
      <c r="AK782" s="64">
        <v>13400</v>
      </c>
      <c r="AL782" s="64">
        <v>14072</v>
      </c>
      <c r="AM782" s="64">
        <v>13983</v>
      </c>
      <c r="AN782" s="64">
        <v>14883</v>
      </c>
      <c r="AO782" s="64">
        <v>14806</v>
      </c>
      <c r="AP782" s="64">
        <v>15944</v>
      </c>
      <c r="AQ782" s="65">
        <v>17525</v>
      </c>
    </row>
    <row r="783" spans="1:43" ht="17.649999999999999" thickBot="1" x14ac:dyDescent="0.5">
      <c r="A783" s="42" t="s">
        <v>21</v>
      </c>
      <c r="C783" s="60" t="s">
        <v>80</v>
      </c>
      <c r="D783" s="43">
        <v>1198</v>
      </c>
      <c r="E783" s="43">
        <v>1174</v>
      </c>
      <c r="F783" s="43">
        <v>1167</v>
      </c>
      <c r="G783" s="43">
        <v>1160</v>
      </c>
      <c r="H783" s="43">
        <v>1145</v>
      </c>
      <c r="I783" s="43">
        <v>1139</v>
      </c>
      <c r="J783" s="43">
        <v>1125</v>
      </c>
      <c r="K783" s="43">
        <v>1112</v>
      </c>
      <c r="L783" s="43">
        <v>1074</v>
      </c>
      <c r="M783" s="43">
        <v>1060</v>
      </c>
      <c r="N783" s="44">
        <v>985.39</v>
      </c>
      <c r="O783" s="44">
        <v>980.74</v>
      </c>
      <c r="P783" s="44">
        <v>976.14</v>
      </c>
      <c r="Q783" s="44">
        <v>971.55</v>
      </c>
      <c r="R783" s="44">
        <v>866.96</v>
      </c>
      <c r="S783" s="44">
        <v>862.36</v>
      </c>
      <c r="T783" s="43">
        <v>1507</v>
      </c>
      <c r="U783" s="43">
        <v>1694</v>
      </c>
      <c r="V783" s="43">
        <v>1691</v>
      </c>
      <c r="W783" s="43">
        <v>1787</v>
      </c>
      <c r="X783" s="43">
        <v>1767</v>
      </c>
      <c r="Y783" s="43">
        <v>1762</v>
      </c>
      <c r="Z783" s="43">
        <v>1846</v>
      </c>
      <c r="AA783" s="43">
        <v>2324</v>
      </c>
      <c r="AB783" s="43">
        <v>2312</v>
      </c>
      <c r="AC783" s="43">
        <v>2290</v>
      </c>
      <c r="AD783" s="43">
        <v>2270</v>
      </c>
      <c r="AE783" s="43">
        <v>2260</v>
      </c>
      <c r="AF783" s="43">
        <v>2246</v>
      </c>
      <c r="AG783" s="43">
        <v>3770</v>
      </c>
      <c r="AH783" s="43">
        <v>4453</v>
      </c>
      <c r="AI783" s="125">
        <v>4346</v>
      </c>
      <c r="AJ783" s="43">
        <v>4183</v>
      </c>
      <c r="AK783" s="43">
        <v>4164</v>
      </c>
      <c r="AL783" s="43">
        <v>4048</v>
      </c>
      <c r="AM783" s="43">
        <v>3931</v>
      </c>
      <c r="AN783" s="43">
        <v>4020</v>
      </c>
      <c r="AO783" s="43">
        <v>4107</v>
      </c>
      <c r="AP783" s="43">
        <v>4341</v>
      </c>
      <c r="AQ783" s="45">
        <v>3818</v>
      </c>
    </row>
    <row r="784" spans="1:43" ht="17.649999999999999" thickBot="1" x14ac:dyDescent="0.5">
      <c r="A784" s="42" t="s">
        <v>21</v>
      </c>
      <c r="C784" s="94" t="s">
        <v>160</v>
      </c>
      <c r="D784" s="108">
        <v>-717.27</v>
      </c>
      <c r="E784" s="108">
        <v>-821.91</v>
      </c>
      <c r="F784" s="108">
        <v>-743.39</v>
      </c>
      <c r="G784" s="108">
        <v>-700.48</v>
      </c>
      <c r="H784" s="108">
        <v>-687.59</v>
      </c>
      <c r="I784" s="108">
        <v>-723.09</v>
      </c>
      <c r="J784" s="108">
        <v>-655.48</v>
      </c>
      <c r="K784" s="108">
        <v>-610.22</v>
      </c>
      <c r="L784" s="108">
        <v>-543.17999999999995</v>
      </c>
      <c r="M784" s="108">
        <v>-492.7</v>
      </c>
      <c r="N784" s="108">
        <v>-354.93</v>
      </c>
      <c r="O784" s="108">
        <v>-405.07</v>
      </c>
      <c r="P784" s="108">
        <v>-377.79</v>
      </c>
      <c r="Q784" s="108">
        <v>-392.46</v>
      </c>
      <c r="R784" s="108">
        <v>-377.87</v>
      </c>
      <c r="S784" s="108">
        <v>-426.55</v>
      </c>
      <c r="T784" s="99">
        <v>-1055</v>
      </c>
      <c r="U784" s="99">
        <v>-1361</v>
      </c>
      <c r="V784" s="99">
        <v>-1248</v>
      </c>
      <c r="W784" s="99">
        <v>-1280</v>
      </c>
      <c r="X784" s="99">
        <v>-1212</v>
      </c>
      <c r="Y784" s="99">
        <v>-1360</v>
      </c>
      <c r="Z784" s="99">
        <v>-1205</v>
      </c>
      <c r="AA784" s="99">
        <v>-1236</v>
      </c>
      <c r="AB784" s="99">
        <v>-1477</v>
      </c>
      <c r="AC784" s="99">
        <v>-1599</v>
      </c>
      <c r="AD784" s="99">
        <v>-1407</v>
      </c>
      <c r="AE784" s="99">
        <v>-1302</v>
      </c>
      <c r="AF784" s="99">
        <v>-1540</v>
      </c>
      <c r="AG784" s="99">
        <v>-2058</v>
      </c>
      <c r="AH784" s="99">
        <v>-2054</v>
      </c>
      <c r="AI784" s="131">
        <v>-3755</v>
      </c>
      <c r="AJ784" s="99">
        <v>-3521</v>
      </c>
      <c r="AK784" s="99">
        <v>-3591</v>
      </c>
      <c r="AL784" s="99">
        <v>-3410</v>
      </c>
      <c r="AM784" s="99">
        <v>-3163</v>
      </c>
      <c r="AN784" s="99">
        <v>-3308</v>
      </c>
      <c r="AO784" s="99">
        <v>-3516</v>
      </c>
      <c r="AP784" s="99">
        <v>-3225</v>
      </c>
      <c r="AQ784" s="100">
        <v>-2850</v>
      </c>
    </row>
    <row r="785" spans="1:43" ht="17.649999999999999" thickBot="1" x14ac:dyDescent="0.5">
      <c r="A785" s="42" t="s">
        <v>21</v>
      </c>
      <c r="C785" s="60" t="s">
        <v>83</v>
      </c>
      <c r="D785" s="97">
        <v>-2.52</v>
      </c>
      <c r="E785" s="97">
        <v>-2.9</v>
      </c>
      <c r="F785" s="97">
        <v>-2.66</v>
      </c>
      <c r="G785" s="97">
        <v>-2.5</v>
      </c>
      <c r="H785" s="97">
        <v>-2.4700000000000002</v>
      </c>
      <c r="I785" s="97">
        <v>-2.64</v>
      </c>
      <c r="J785" s="97">
        <v>-2.38</v>
      </c>
      <c r="K785" s="97">
        <v>-2.12</v>
      </c>
      <c r="L785" s="97">
        <v>-1.96</v>
      </c>
      <c r="M785" s="97">
        <v>-1.73</v>
      </c>
      <c r="N785" s="97">
        <v>-1.24</v>
      </c>
      <c r="O785" s="97">
        <v>-1.42</v>
      </c>
      <c r="P785" s="97">
        <v>-1.33</v>
      </c>
      <c r="Q785" s="97">
        <v>-1.39</v>
      </c>
      <c r="R785" s="97">
        <v>-1.34</v>
      </c>
      <c r="S785" s="97">
        <v>-1.51</v>
      </c>
      <c r="T785" s="97">
        <v>-3.73</v>
      </c>
      <c r="U785" s="97">
        <v>-4.8099999999999996</v>
      </c>
      <c r="V785" s="97">
        <v>-4.4000000000000004</v>
      </c>
      <c r="W785" s="97">
        <v>-4.5</v>
      </c>
      <c r="X785" s="97">
        <v>-4.28</v>
      </c>
      <c r="Y785" s="97">
        <v>-4.78</v>
      </c>
      <c r="Z785" s="97">
        <v>-4.2300000000000004</v>
      </c>
      <c r="AA785" s="97">
        <v>-4.34</v>
      </c>
      <c r="AB785" s="97">
        <v>-5.16</v>
      </c>
      <c r="AC785" s="97">
        <v>-5.77</v>
      </c>
      <c r="AD785" s="97">
        <v>-5.08</v>
      </c>
      <c r="AE785" s="97">
        <v>-4.6900000000000004</v>
      </c>
      <c r="AF785" s="97">
        <v>-5.45</v>
      </c>
      <c r="AG785" s="97">
        <v>-7.39</v>
      </c>
      <c r="AH785" s="97">
        <v>-7.38</v>
      </c>
      <c r="AI785" s="130">
        <v>-13.47</v>
      </c>
      <c r="AJ785" s="97">
        <v>-12.62</v>
      </c>
      <c r="AK785" s="97">
        <v>-12.87</v>
      </c>
      <c r="AL785" s="97">
        <v>-12.18</v>
      </c>
      <c r="AM785" s="97">
        <v>-11.25</v>
      </c>
      <c r="AN785" s="97">
        <v>-11.74</v>
      </c>
      <c r="AO785" s="97">
        <v>-12.42</v>
      </c>
      <c r="AP785" s="97">
        <v>-11.4</v>
      </c>
      <c r="AQ785" s="98">
        <v>-10.039999999999999</v>
      </c>
    </row>
    <row r="786" spans="1:43" ht="17.649999999999999" thickBot="1" x14ac:dyDescent="0.5">
      <c r="A786" s="42" t="s">
        <v>21</v>
      </c>
      <c r="C786" s="60" t="s">
        <v>162</v>
      </c>
      <c r="D786" s="44">
        <v>286.97000000000003</v>
      </c>
      <c r="E786" s="44">
        <v>281.69</v>
      </c>
      <c r="F786" s="44">
        <v>281.75</v>
      </c>
      <c r="G786" s="44">
        <v>281.93</v>
      </c>
      <c r="H786" s="44">
        <v>277.23</v>
      </c>
      <c r="I786" s="44">
        <v>280.04000000000002</v>
      </c>
      <c r="J786" s="44">
        <v>279.62</v>
      </c>
      <c r="K786" s="44">
        <v>280.42</v>
      </c>
      <c r="L786" s="44">
        <v>280.20999999999998</v>
      </c>
      <c r="M786" s="44">
        <v>280.54000000000002</v>
      </c>
      <c r="N786" s="44">
        <v>279.83999999999997</v>
      </c>
      <c r="O786" s="44">
        <v>278.81</v>
      </c>
      <c r="P786" s="44">
        <v>276.20999999999998</v>
      </c>
      <c r="Q786" s="44">
        <v>276.24</v>
      </c>
      <c r="R786" s="44">
        <v>279.27</v>
      </c>
      <c r="S786" s="44">
        <v>279.20999999999998</v>
      </c>
      <c r="T786" s="44">
        <v>279.7</v>
      </c>
      <c r="U786" s="44">
        <v>282.04000000000002</v>
      </c>
      <c r="V786" s="44">
        <v>281.27</v>
      </c>
      <c r="W786" s="44">
        <v>281.75</v>
      </c>
      <c r="X786" s="44">
        <v>281.55</v>
      </c>
      <c r="Y786" s="44">
        <v>283.39999999999998</v>
      </c>
      <c r="Z786" s="44">
        <v>282.81</v>
      </c>
      <c r="AA786" s="44">
        <v>284.06</v>
      </c>
      <c r="AB786" s="44">
        <v>282.08999999999997</v>
      </c>
      <c r="AC786" s="44">
        <v>281.85000000000002</v>
      </c>
      <c r="AD786" s="44">
        <v>281.61</v>
      </c>
      <c r="AE786" s="44">
        <v>282.43</v>
      </c>
      <c r="AF786" s="44">
        <v>282.22000000000003</v>
      </c>
      <c r="AG786" s="44">
        <v>282.27</v>
      </c>
      <c r="AH786" s="44">
        <v>282.45</v>
      </c>
      <c r="AI786" s="126">
        <v>283.22000000000003</v>
      </c>
      <c r="AJ786" s="44">
        <v>284.29000000000002</v>
      </c>
      <c r="AK786" s="44">
        <v>283.64</v>
      </c>
      <c r="AL786" s="44">
        <v>283.61</v>
      </c>
      <c r="AM786" s="44">
        <v>284.60000000000002</v>
      </c>
      <c r="AN786" s="44">
        <v>285.8</v>
      </c>
      <c r="AO786" s="44">
        <v>285.25</v>
      </c>
      <c r="AP786" s="44">
        <v>285.26</v>
      </c>
      <c r="AQ786" s="83">
        <v>285.95999999999998</v>
      </c>
    </row>
    <row r="787" spans="1:43" ht="17.649999999999999" thickBot="1" x14ac:dyDescent="0.5">
      <c r="A787" s="42" t="s">
        <v>21</v>
      </c>
      <c r="C787" s="60" t="s">
        <v>163</v>
      </c>
      <c r="D787" s="97">
        <v>286.97000000000003</v>
      </c>
      <c r="E787" s="97">
        <v>281.63</v>
      </c>
      <c r="F787" s="97">
        <v>281.64</v>
      </c>
      <c r="G787" s="97">
        <v>281.94</v>
      </c>
      <c r="H787" s="97">
        <v>277.97000000000003</v>
      </c>
      <c r="I787" s="97">
        <v>280.35000000000002</v>
      </c>
      <c r="J787" s="97">
        <v>279.8</v>
      </c>
      <c r="K787" s="97">
        <v>280.63</v>
      </c>
      <c r="L787" s="97">
        <v>280.20999999999998</v>
      </c>
      <c r="M787" s="97">
        <v>280.55</v>
      </c>
      <c r="N787" s="97">
        <v>280</v>
      </c>
      <c r="O787" s="97">
        <v>279.04000000000002</v>
      </c>
      <c r="P787" s="97">
        <v>276.20999999999998</v>
      </c>
      <c r="Q787" s="97">
        <v>276.07</v>
      </c>
      <c r="R787" s="97">
        <v>276.2</v>
      </c>
      <c r="S787" s="97">
        <v>279.22000000000003</v>
      </c>
      <c r="T787" s="97">
        <v>279.58</v>
      </c>
      <c r="U787" s="97">
        <v>282.05</v>
      </c>
      <c r="V787" s="97">
        <v>281.45999999999998</v>
      </c>
      <c r="W787" s="97">
        <v>282.5</v>
      </c>
      <c r="X787" s="97">
        <v>281.66000000000003</v>
      </c>
      <c r="Y787" s="97">
        <v>283.44</v>
      </c>
      <c r="Z787" s="97">
        <v>283.66000000000003</v>
      </c>
      <c r="AA787" s="97">
        <v>283.75</v>
      </c>
      <c r="AB787" s="97">
        <v>283</v>
      </c>
      <c r="AC787" s="97">
        <v>281.98</v>
      </c>
      <c r="AD787" s="97">
        <v>281.62</v>
      </c>
      <c r="AE787" s="97">
        <v>282.43</v>
      </c>
      <c r="AF787" s="97">
        <v>282.5</v>
      </c>
      <c r="AG787" s="97">
        <v>283.10000000000002</v>
      </c>
      <c r="AH787" s="97">
        <v>282.2</v>
      </c>
      <c r="AI787" s="130">
        <v>283.3</v>
      </c>
      <c r="AJ787" s="97">
        <v>283.2</v>
      </c>
      <c r="AK787" s="97">
        <v>283.60000000000002</v>
      </c>
      <c r="AL787" s="97">
        <v>283.60000000000002</v>
      </c>
      <c r="AM787" s="97">
        <v>284.3</v>
      </c>
      <c r="AN787" s="97">
        <v>284.60000000000002</v>
      </c>
      <c r="AO787" s="97">
        <v>285</v>
      </c>
      <c r="AP787" s="97">
        <v>285</v>
      </c>
      <c r="AQ787" s="98">
        <v>286</v>
      </c>
    </row>
    <row r="788" spans="1:43" ht="17.649999999999999" thickBot="1" x14ac:dyDescent="0.5">
      <c r="A788" s="42" t="s">
        <v>21</v>
      </c>
      <c r="C788" s="60" t="s">
        <v>93</v>
      </c>
      <c r="D788" s="44">
        <v>300.95999999999998</v>
      </c>
      <c r="E788" s="44">
        <v>223.91</v>
      </c>
      <c r="F788" s="44">
        <v>219.11</v>
      </c>
      <c r="G788" s="44">
        <v>279.3</v>
      </c>
      <c r="H788" s="44">
        <v>208.84</v>
      </c>
      <c r="I788" s="44">
        <v>213.27</v>
      </c>
      <c r="J788" s="44">
        <v>189.61</v>
      </c>
      <c r="K788" s="44">
        <v>272.94</v>
      </c>
      <c r="L788" s="44">
        <v>290.97000000000003</v>
      </c>
      <c r="M788" s="44">
        <v>359.06</v>
      </c>
      <c r="N788" s="44">
        <v>359.4</v>
      </c>
      <c r="O788" s="44">
        <v>284.87</v>
      </c>
      <c r="P788" s="44">
        <v>254.68</v>
      </c>
      <c r="Q788" s="44">
        <v>439.97</v>
      </c>
      <c r="R788" s="44">
        <v>384.5</v>
      </c>
      <c r="S788" s="44">
        <v>380.45</v>
      </c>
      <c r="T788" s="44">
        <v>384.33</v>
      </c>
      <c r="U788" s="44">
        <v>347.68</v>
      </c>
      <c r="V788" s="44">
        <v>384.44</v>
      </c>
      <c r="W788" s="44">
        <v>458.01</v>
      </c>
      <c r="X788" s="44">
        <v>449.44</v>
      </c>
      <c r="Y788" s="44">
        <v>393.22</v>
      </c>
      <c r="Z788" s="44">
        <v>446.7</v>
      </c>
      <c r="AA788" s="44">
        <v>923.3</v>
      </c>
      <c r="AB788" s="44">
        <v>603.9</v>
      </c>
      <c r="AC788" s="44">
        <v>552.04999999999995</v>
      </c>
      <c r="AD788" s="44">
        <v>390.92</v>
      </c>
      <c r="AE788" s="44">
        <v>509.14</v>
      </c>
      <c r="AF788" s="44">
        <v>662.9</v>
      </c>
      <c r="AG788" s="43">
        <v>1870</v>
      </c>
      <c r="AH788" s="43">
        <v>2431</v>
      </c>
      <c r="AI788" s="126">
        <v>612.20000000000005</v>
      </c>
      <c r="AJ788" s="44">
        <v>399.4</v>
      </c>
      <c r="AK788" s="44">
        <v>543.20000000000005</v>
      </c>
      <c r="AL788" s="44">
        <v>737.3</v>
      </c>
      <c r="AM788" s="44">
        <v>254.7</v>
      </c>
      <c r="AN788" s="44">
        <v>173</v>
      </c>
      <c r="AO788" s="44">
        <v>125</v>
      </c>
      <c r="AP788" s="44">
        <v>698</v>
      </c>
      <c r="AQ788" s="83">
        <v>954</v>
      </c>
    </row>
    <row r="789" spans="1:43" ht="17.649999999999999" thickBot="1" x14ac:dyDescent="0.5">
      <c r="A789" s="42" t="s">
        <v>21</v>
      </c>
      <c r="C789" s="60" t="s">
        <v>84</v>
      </c>
      <c r="D789" s="44">
        <v>7.37</v>
      </c>
      <c r="E789" s="44">
        <v>7.32</v>
      </c>
      <c r="F789" s="44">
        <v>7.5</v>
      </c>
      <c r="G789" s="44">
        <v>7.75</v>
      </c>
      <c r="H789" s="44">
        <v>7.73</v>
      </c>
      <c r="I789" s="44">
        <v>7.84</v>
      </c>
      <c r="J789" s="44">
        <v>8.0500000000000007</v>
      </c>
      <c r="K789" s="44">
        <v>8.2799999999999994</v>
      </c>
      <c r="L789" s="44">
        <v>8.42</v>
      </c>
      <c r="M789" s="44">
        <v>8.61</v>
      </c>
      <c r="N789" s="44">
        <v>8.7799999999999994</v>
      </c>
      <c r="O789" s="44">
        <v>8.9</v>
      </c>
      <c r="P789" s="44">
        <v>9.35</v>
      </c>
      <c r="Q789" s="44">
        <v>10.039999999999999</v>
      </c>
      <c r="R789" s="44">
        <v>10.25</v>
      </c>
      <c r="S789" s="44">
        <v>10.53</v>
      </c>
      <c r="T789" s="44">
        <v>10.73</v>
      </c>
      <c r="U789" s="44">
        <v>10.99</v>
      </c>
      <c r="V789" s="44">
        <v>11.3</v>
      </c>
      <c r="W789" s="44">
        <v>11.73</v>
      </c>
      <c r="X789" s="44">
        <v>11.89</v>
      </c>
      <c r="Y789" s="44">
        <v>12.28</v>
      </c>
      <c r="Z789" s="44">
        <v>12.63</v>
      </c>
      <c r="AA789" s="44">
        <v>13.05</v>
      </c>
      <c r="AB789" s="44">
        <v>13.27</v>
      </c>
      <c r="AC789" s="44">
        <v>13.59</v>
      </c>
      <c r="AD789" s="44">
        <v>14.01</v>
      </c>
      <c r="AE789" s="44">
        <v>14.54</v>
      </c>
      <c r="AF789" s="44">
        <v>14.86</v>
      </c>
      <c r="AG789" s="44">
        <v>15.31</v>
      </c>
      <c r="AH789" s="44">
        <v>15.18</v>
      </c>
      <c r="AI789" s="126">
        <v>15.22</v>
      </c>
      <c r="AJ789" s="44">
        <v>16.27</v>
      </c>
      <c r="AK789" s="44">
        <v>17.079999999999998</v>
      </c>
      <c r="AL789" s="44">
        <v>17.89</v>
      </c>
      <c r="AM789" s="44">
        <v>18.29</v>
      </c>
      <c r="AN789" s="44">
        <v>19.600000000000001</v>
      </c>
      <c r="AO789" s="44">
        <v>20.27</v>
      </c>
      <c r="AP789" s="44">
        <v>21.14</v>
      </c>
      <c r="AQ789" s="83">
        <v>22.6</v>
      </c>
    </row>
    <row r="790" spans="1:43" ht="17.649999999999999" thickBot="1" x14ac:dyDescent="0.5">
      <c r="A790" s="42" t="s">
        <v>21</v>
      </c>
      <c r="C790" s="60" t="s">
        <v>164</v>
      </c>
      <c r="D790" s="43">
        <v>-1132</v>
      </c>
      <c r="E790" s="43">
        <v>-1201</v>
      </c>
      <c r="F790" s="43">
        <v>-1219</v>
      </c>
      <c r="G790" s="43">
        <v>-1131</v>
      </c>
      <c r="H790" s="43">
        <v>-1182</v>
      </c>
      <c r="I790" s="43">
        <v>-1157</v>
      </c>
      <c r="J790" s="43">
        <v>-1158</v>
      </c>
      <c r="K790" s="43">
        <v>-1074</v>
      </c>
      <c r="L790" s="43">
        <v>-1023</v>
      </c>
      <c r="M790" s="44">
        <v>-945.55</v>
      </c>
      <c r="N790" s="44">
        <v>-905.75</v>
      </c>
      <c r="O790" s="44">
        <v>-873.9</v>
      </c>
      <c r="P790" s="44">
        <v>-774.39</v>
      </c>
      <c r="Q790" s="44">
        <v>-607.14</v>
      </c>
      <c r="R790" s="44">
        <v>-654.92999999999995</v>
      </c>
      <c r="S790" s="44">
        <v>-670.45</v>
      </c>
      <c r="T790" s="43">
        <v>-1331</v>
      </c>
      <c r="U790" s="43">
        <v>-1322</v>
      </c>
      <c r="V790" s="43">
        <v>-1271</v>
      </c>
      <c r="W790" s="43">
        <v>-1311</v>
      </c>
      <c r="X790" s="43">
        <v>-1313</v>
      </c>
      <c r="Y790" s="43">
        <v>-1335</v>
      </c>
      <c r="Z790" s="43">
        <v>-1405</v>
      </c>
      <c r="AA790" s="43">
        <v>-1399</v>
      </c>
      <c r="AB790" s="43">
        <v>-1691</v>
      </c>
      <c r="AC790" s="43">
        <v>-1702</v>
      </c>
      <c r="AD790" s="43">
        <v>-1613</v>
      </c>
      <c r="AE790" s="43">
        <v>-1503</v>
      </c>
      <c r="AF790" s="43">
        <v>-1621</v>
      </c>
      <c r="AG790" s="43">
        <v>-1977</v>
      </c>
      <c r="AH790" s="43">
        <v>-2011</v>
      </c>
      <c r="AI790" s="125">
        <v>-3800</v>
      </c>
      <c r="AJ790" s="43">
        <v>-3663</v>
      </c>
      <c r="AK790" s="43">
        <v>-3467</v>
      </c>
      <c r="AL790" s="43">
        <v>-3355</v>
      </c>
      <c r="AM790" s="43">
        <v>-3179</v>
      </c>
      <c r="AN790" s="43">
        <v>-3383</v>
      </c>
      <c r="AO790" s="43">
        <v>-3200</v>
      </c>
      <c r="AP790" s="43">
        <v>-2970</v>
      </c>
      <c r="AQ790" s="45">
        <v>-2695</v>
      </c>
    </row>
    <row r="791" spans="1:43" ht="17.649999999999999" thickBot="1" x14ac:dyDescent="0.5">
      <c r="A791" s="42" t="s">
        <v>21</v>
      </c>
      <c r="C791" s="60" t="s">
        <v>165</v>
      </c>
      <c r="D791" s="97">
        <v>-3.94</v>
      </c>
      <c r="E791" s="97">
        <v>-4.2699999999999996</v>
      </c>
      <c r="F791" s="97">
        <v>-4.33</v>
      </c>
      <c r="G791" s="97">
        <v>-4.01</v>
      </c>
      <c r="H791" s="97">
        <v>-4.25</v>
      </c>
      <c r="I791" s="97">
        <v>-4.13</v>
      </c>
      <c r="J791" s="97">
        <v>-4.1399999999999997</v>
      </c>
      <c r="K791" s="97">
        <v>-3.83</v>
      </c>
      <c r="L791" s="97">
        <v>-3.65</v>
      </c>
      <c r="M791" s="97">
        <v>-3.37</v>
      </c>
      <c r="N791" s="97">
        <v>-3.23</v>
      </c>
      <c r="O791" s="97">
        <v>-3.13</v>
      </c>
      <c r="P791" s="97">
        <v>-2.8</v>
      </c>
      <c r="Q791" s="97">
        <v>-2.2000000000000002</v>
      </c>
      <c r="R791" s="97">
        <v>-2.37</v>
      </c>
      <c r="S791" s="97">
        <v>-2.4</v>
      </c>
      <c r="T791" s="97">
        <v>-4.76</v>
      </c>
      <c r="U791" s="97">
        <v>-4.6900000000000004</v>
      </c>
      <c r="V791" s="97">
        <v>-4.51</v>
      </c>
      <c r="W791" s="97">
        <v>-4.6399999999999997</v>
      </c>
      <c r="X791" s="97">
        <v>-4.66</v>
      </c>
      <c r="Y791" s="97">
        <v>-4.71</v>
      </c>
      <c r="Z791" s="97">
        <v>-4.95</v>
      </c>
      <c r="AA791" s="97">
        <v>-4.93</v>
      </c>
      <c r="AB791" s="97">
        <v>-5.98</v>
      </c>
      <c r="AC791" s="97">
        <v>-6.04</v>
      </c>
      <c r="AD791" s="97">
        <v>-5.73</v>
      </c>
      <c r="AE791" s="97">
        <v>-5.32</v>
      </c>
      <c r="AF791" s="97">
        <v>-5.74</v>
      </c>
      <c r="AG791" s="97">
        <v>-6.98</v>
      </c>
      <c r="AH791" s="97">
        <v>-7.13</v>
      </c>
      <c r="AI791" s="130">
        <v>-13.41</v>
      </c>
      <c r="AJ791" s="97">
        <v>-12.93</v>
      </c>
      <c r="AK791" s="97">
        <v>-12.22</v>
      </c>
      <c r="AL791" s="97">
        <v>-11.83</v>
      </c>
      <c r="AM791" s="97">
        <v>-11.18</v>
      </c>
      <c r="AN791" s="97">
        <v>-11.89</v>
      </c>
      <c r="AO791" s="97">
        <v>-11.23</v>
      </c>
      <c r="AP791" s="97">
        <v>-10.42</v>
      </c>
      <c r="AQ791" s="98">
        <v>-9.42</v>
      </c>
    </row>
    <row r="792" spans="1:43" ht="18" thickBot="1" x14ac:dyDescent="0.5">
      <c r="A792" s="42" t="s">
        <v>21</v>
      </c>
      <c r="C792" s="66" t="s">
        <v>93</v>
      </c>
      <c r="D792" s="88">
        <f>SUM(D745,D746,D749,D750,D751,D752)-SUM(D761:D766)</f>
        <v>275.51999999999975</v>
      </c>
      <c r="E792" s="88">
        <f t="shared" ref="E792:AQ792" si="10">SUM(E745,E746,E749,E750,E751,E752)-SUM(E761:E766)</f>
        <v>210.01</v>
      </c>
      <c r="F792" s="88">
        <f t="shared" si="10"/>
        <v>203.05000000000018</v>
      </c>
      <c r="G792" s="88">
        <f t="shared" si="10"/>
        <v>262.16000000000008</v>
      </c>
      <c r="H792" s="88">
        <f t="shared" si="10"/>
        <v>184.17999999999984</v>
      </c>
      <c r="I792" s="88">
        <f t="shared" si="10"/>
        <v>199.13999999999965</v>
      </c>
      <c r="J792" s="88">
        <f t="shared" si="10"/>
        <v>174.0799999999997</v>
      </c>
      <c r="K792" s="88">
        <f t="shared" si="10"/>
        <v>255.98000000000002</v>
      </c>
      <c r="L792" s="88">
        <f t="shared" si="10"/>
        <v>290.98000000000025</v>
      </c>
      <c r="M792" s="88">
        <f t="shared" si="10"/>
        <v>359.0499999999995</v>
      </c>
      <c r="N792" s="88">
        <f t="shared" si="10"/>
        <v>359.38999999999987</v>
      </c>
      <c r="O792" s="88">
        <f t="shared" si="10"/>
        <v>284.86000000000013</v>
      </c>
      <c r="P792" s="88">
        <f t="shared" si="10"/>
        <v>254.46000000000004</v>
      </c>
      <c r="Q792" s="88">
        <f t="shared" si="10"/>
        <v>439.98</v>
      </c>
      <c r="R792" s="88">
        <f t="shared" si="10"/>
        <v>384.50000000000023</v>
      </c>
      <c r="S792" s="88">
        <f t="shared" si="10"/>
        <v>380.45000000000005</v>
      </c>
      <c r="T792" s="88">
        <f t="shared" si="10"/>
        <v>384.3299999999997</v>
      </c>
      <c r="U792" s="88">
        <f t="shared" si="10"/>
        <v>347.68000000000006</v>
      </c>
      <c r="V792" s="88">
        <f t="shared" si="10"/>
        <v>384.72999999999979</v>
      </c>
      <c r="W792" s="88">
        <f t="shared" si="10"/>
        <v>457.67000000000053</v>
      </c>
      <c r="X792" s="88">
        <f t="shared" si="10"/>
        <v>449.37000000000012</v>
      </c>
      <c r="Y792" s="88">
        <f t="shared" si="10"/>
        <v>393.52000000000021</v>
      </c>
      <c r="Z792" s="88">
        <f t="shared" si="10"/>
        <v>446.98999999999978</v>
      </c>
      <c r="AA792" s="88">
        <f t="shared" si="10"/>
        <v>922.79000000000042</v>
      </c>
      <c r="AB792" s="88">
        <f t="shared" si="10"/>
        <v>604.21</v>
      </c>
      <c r="AC792" s="88">
        <f t="shared" si="10"/>
        <v>552.01999999999953</v>
      </c>
      <c r="AD792" s="88">
        <f t="shared" si="10"/>
        <v>390.58000000000038</v>
      </c>
      <c r="AE792" s="88">
        <f t="shared" si="10"/>
        <v>509.02</v>
      </c>
      <c r="AF792" s="88">
        <f t="shared" si="10"/>
        <v>662.09999999999991</v>
      </c>
      <c r="AG792" s="88">
        <f t="shared" si="10"/>
        <v>1871.0999999999995</v>
      </c>
      <c r="AH792" s="88">
        <f t="shared" si="10"/>
        <v>2431.2000000000003</v>
      </c>
      <c r="AI792" s="132">
        <v>612.20000000000073</v>
      </c>
      <c r="AJ792" s="88">
        <f t="shared" si="10"/>
        <v>399.69999999999982</v>
      </c>
      <c r="AK792" s="88">
        <f t="shared" si="10"/>
        <v>543.60000000000036</v>
      </c>
      <c r="AL792" s="88">
        <f t="shared" si="10"/>
        <v>737.80000000000018</v>
      </c>
      <c r="AM792" s="88">
        <f t="shared" si="10"/>
        <v>255.19999999999982</v>
      </c>
      <c r="AN792" s="88">
        <f t="shared" si="10"/>
        <v>172.69999999999982</v>
      </c>
      <c r="AO792" s="88">
        <f t="shared" si="10"/>
        <v>125</v>
      </c>
      <c r="AP792" s="88">
        <f t="shared" si="10"/>
        <v>698</v>
      </c>
      <c r="AQ792" s="88">
        <f t="shared" si="10"/>
        <v>954</v>
      </c>
    </row>
    <row r="793" spans="1:43" ht="17.25" x14ac:dyDescent="0.45">
      <c r="A793" s="42" t="s">
        <v>21</v>
      </c>
      <c r="C793" s="60" t="s">
        <v>173</v>
      </c>
      <c r="D793" s="108">
        <v>96.4</v>
      </c>
      <c r="E793" s="108">
        <v>104.22</v>
      </c>
      <c r="F793" s="108">
        <v>108.41</v>
      </c>
      <c r="G793" s="108">
        <v>122.21</v>
      </c>
      <c r="H793" s="108">
        <v>105.8</v>
      </c>
      <c r="I793" s="108">
        <v>107.74</v>
      </c>
      <c r="J793" s="108">
        <v>121.31</v>
      </c>
      <c r="K793" s="108">
        <v>129.57</v>
      </c>
      <c r="L793" s="108">
        <v>108.42</v>
      </c>
      <c r="M793" s="108">
        <v>104.06</v>
      </c>
      <c r="N793" s="108">
        <v>121.89</v>
      </c>
      <c r="O793" s="108">
        <v>129.57</v>
      </c>
      <c r="P793" s="108">
        <v>115.48</v>
      </c>
      <c r="Q793" s="108">
        <v>127.04</v>
      </c>
      <c r="R793" s="108">
        <v>110.03</v>
      </c>
      <c r="S793" s="108">
        <v>151.18</v>
      </c>
      <c r="T793" s="108">
        <v>111.21</v>
      </c>
      <c r="U793" s="108">
        <v>164.35</v>
      </c>
      <c r="V793" s="108">
        <v>134.41</v>
      </c>
      <c r="W793" s="108">
        <v>157.4</v>
      </c>
      <c r="X793" s="108">
        <v>116.26</v>
      </c>
      <c r="Y793" s="108">
        <v>208.17</v>
      </c>
      <c r="Z793" s="108">
        <v>143.47999999999999</v>
      </c>
      <c r="AA793" s="108">
        <v>185.74</v>
      </c>
      <c r="AB793" s="108">
        <v>136.03</v>
      </c>
      <c r="AC793" s="108">
        <v>254.1</v>
      </c>
      <c r="AD793" s="108">
        <v>196.9</v>
      </c>
      <c r="AE793" s="108">
        <v>235.1</v>
      </c>
      <c r="AF793" s="108">
        <v>171.3</v>
      </c>
      <c r="AG793" s="108">
        <v>283.89999999999998</v>
      </c>
      <c r="AH793" s="108">
        <v>231.8</v>
      </c>
      <c r="AI793" s="133">
        <v>233.8</v>
      </c>
      <c r="AJ793" s="108">
        <v>229.2</v>
      </c>
      <c r="AK793" s="108">
        <v>329</v>
      </c>
      <c r="AL793" s="108">
        <v>297</v>
      </c>
      <c r="AM793" s="108">
        <v>302</v>
      </c>
      <c r="AN793" s="108">
        <v>247.3</v>
      </c>
      <c r="AO793" s="108">
        <v>394</v>
      </c>
      <c r="AP793" s="108">
        <v>343</v>
      </c>
      <c r="AQ793" s="108">
        <v>327</v>
      </c>
    </row>
    <row r="794" spans="1:43" ht="15" x14ac:dyDescent="0.45">
      <c r="A794" s="42" t="s">
        <v>21</v>
      </c>
      <c r="C794" s="30" t="s">
        <v>170</v>
      </c>
      <c r="D794" s="47" cm="1">
        <f t="array" ref="D794">_xlfn.XLOOKUP("WORKING CAPITAL"&amp;D$799,$C:$C&amp;$A:$A,D:D)/_xlfn.XLOOKUP("Total Assets"&amp;D$799,$C:$C&amp;$A:$A,D:D)</f>
        <v>6.0726392251815975E-2</v>
      </c>
      <c r="E794" s="48">
        <v>4.6271957015912378E-2</v>
      </c>
      <c r="F794" s="48">
        <v>4.363871738697471E-2</v>
      </c>
      <c r="G794" s="48">
        <v>5.5837664934026393E-2</v>
      </c>
      <c r="H794" s="48">
        <v>4.1734612310151881E-2</v>
      </c>
      <c r="I794" s="48">
        <v>4.2713799319046668E-2</v>
      </c>
      <c r="J794" s="48">
        <v>3.6414442097176883E-2</v>
      </c>
      <c r="K794" s="48">
        <v>4.9427743571169865E-2</v>
      </c>
      <c r="L794" s="48">
        <v>5.5285958578757365E-2</v>
      </c>
      <c r="M794" s="48">
        <v>6.9089859534346737E-2</v>
      </c>
      <c r="N794" s="48">
        <v>6.8081075961356319E-2</v>
      </c>
      <c r="O794" s="48">
        <v>3.8423253304558945E-2</v>
      </c>
      <c r="P794" s="48">
        <v>4.4307585247042452E-2</v>
      </c>
      <c r="Q794" s="48">
        <v>7.8356188780053432E-2</v>
      </c>
      <c r="R794" s="48">
        <v>6.7432479831638026E-2</v>
      </c>
      <c r="S794" s="48">
        <v>6.5560916767189378E-2</v>
      </c>
      <c r="T794" s="48">
        <v>5.7457018986395575E-2</v>
      </c>
      <c r="U794" s="48">
        <v>5.1084337349397595E-2</v>
      </c>
      <c r="V794" s="48">
        <v>5.365526866713189E-2</v>
      </c>
      <c r="W794" s="48">
        <v>5.9628954563207916E-2</v>
      </c>
      <c r="X794" s="48">
        <v>5.8958415322051684E-2</v>
      </c>
      <c r="Y794" s="48">
        <v>5.1862305460300719E-2</v>
      </c>
      <c r="Z794" s="48">
        <v>5.4468967199122059E-2</v>
      </c>
      <c r="AA794" s="48">
        <v>0.10498010233086981</v>
      </c>
      <c r="AB794" s="48">
        <v>6.7354450144992195E-2</v>
      </c>
      <c r="AC794" s="48">
        <v>6.1951520592526087E-2</v>
      </c>
      <c r="AD794" s="48">
        <v>4.1773883308399234E-2</v>
      </c>
      <c r="AE794" s="48">
        <v>5.2875688025755527E-2</v>
      </c>
      <c r="AF794" s="48">
        <v>6.7677386421643698E-2</v>
      </c>
      <c r="AG794" s="48">
        <v>0.16588308347378691</v>
      </c>
      <c r="AH794" s="48">
        <v>0.1979641693811075</v>
      </c>
      <c r="AI794" s="48">
        <v>4.482354663933226E-2</v>
      </c>
      <c r="AJ794" s="48">
        <v>2.8581651638757692E-2</v>
      </c>
      <c r="AK794" s="48">
        <v>4.0537313432835821E-2</v>
      </c>
      <c r="AL794" s="48">
        <v>5.2394826606026151E-2</v>
      </c>
      <c r="AM794" s="48">
        <v>1.8214975327183008E-2</v>
      </c>
      <c r="AN794" s="48">
        <v>1.1624000537526036E-2</v>
      </c>
      <c r="AO794" s="48">
        <v>8.4425233013643124E-3</v>
      </c>
      <c r="AP794" s="48">
        <v>4.3778223783241345E-2</v>
      </c>
      <c r="AQ794" s="48">
        <v>5.4436519258202566E-2</v>
      </c>
    </row>
    <row r="795" spans="1:43" ht="15" x14ac:dyDescent="0.45">
      <c r="A795" s="42" t="s">
        <v>21</v>
      </c>
      <c r="C795" s="30" t="s">
        <v>171</v>
      </c>
      <c r="D795" s="47" cm="1">
        <f t="array" ref="D795">_xlfn.XLOOKUP("Retained Earnings"&amp;D$799,$C:$C&amp;$A:$A,D:D)/_xlfn.XLOOKUP("Total Assets"&amp;D$799,$C:$C&amp;$A:$A,D:D)</f>
        <v>0.35673930589184827</v>
      </c>
      <c r="E795" s="48">
        <v>0.37383756974581522</v>
      </c>
      <c r="F795" s="48">
        <v>0.3694483170683131</v>
      </c>
      <c r="G795" s="48">
        <v>0.38124750099960014</v>
      </c>
      <c r="H795" s="48">
        <v>0.38908872901678659</v>
      </c>
      <c r="I795" s="48">
        <v>0.3991588223512918</v>
      </c>
      <c r="J795" s="48">
        <v>0.39216439408488574</v>
      </c>
      <c r="K795" s="48">
        <v>0.37957261861644331</v>
      </c>
      <c r="L795" s="48">
        <v>0.40566216986509596</v>
      </c>
      <c r="M795" s="48">
        <v>0.42062728497209928</v>
      </c>
      <c r="N795" s="48">
        <v>0.42299677969312371</v>
      </c>
      <c r="O795" s="48">
        <v>0.30887510115996764</v>
      </c>
      <c r="P795" s="48">
        <v>0.42745302713987476</v>
      </c>
      <c r="Q795" s="48">
        <v>0.47088156723063224</v>
      </c>
      <c r="R795" s="48">
        <v>0.47299193265520872</v>
      </c>
      <c r="S795" s="48">
        <v>0.47957952783043256</v>
      </c>
      <c r="T795" s="48">
        <v>0.42368066975631635</v>
      </c>
      <c r="U795" s="48">
        <v>0.42976785189538641</v>
      </c>
      <c r="V795" s="48">
        <v>0.41800418702023728</v>
      </c>
      <c r="W795" s="48">
        <v>0.40203098554875666</v>
      </c>
      <c r="X795" s="48">
        <v>0.41204250295159384</v>
      </c>
      <c r="Y795" s="48">
        <v>0.4311527301503561</v>
      </c>
      <c r="Z795" s="48">
        <v>0.40751127911230339</v>
      </c>
      <c r="AA795" s="48">
        <v>0.39249573621375783</v>
      </c>
      <c r="AB795" s="48">
        <v>0.39270577738121792</v>
      </c>
      <c r="AC795" s="48">
        <v>0.41454382224217262</v>
      </c>
      <c r="AD795" s="48">
        <v>0.40692455652917292</v>
      </c>
      <c r="AE795" s="48">
        <v>0.40793436493924601</v>
      </c>
      <c r="AF795" s="48">
        <v>0.40847371107708014</v>
      </c>
      <c r="AG795" s="48">
        <v>0.37186197108134483</v>
      </c>
      <c r="AH795" s="48">
        <v>0.35081433224755698</v>
      </c>
      <c r="AI795" s="48">
        <v>0.32508419973641822</v>
      </c>
      <c r="AJ795" s="48">
        <v>0.32581937884642909</v>
      </c>
      <c r="AK795" s="48">
        <v>0.35492537313432837</v>
      </c>
      <c r="AL795" s="48">
        <v>0.34920409323479251</v>
      </c>
      <c r="AM795" s="48">
        <v>0.36165343631552599</v>
      </c>
      <c r="AN795" s="48">
        <v>0.35537190082644626</v>
      </c>
      <c r="AO795" s="48">
        <v>0.37444279346210996</v>
      </c>
      <c r="AP795" s="48">
        <v>0.36151530356246864</v>
      </c>
      <c r="AQ795" s="48">
        <v>0.34014265335235377</v>
      </c>
    </row>
    <row r="796" spans="1:43" ht="15" x14ac:dyDescent="0.45">
      <c r="A796" s="42" t="s">
        <v>21</v>
      </c>
      <c r="C796" s="30" t="s">
        <v>172</v>
      </c>
      <c r="D796" s="47" cm="1">
        <f t="array" ref="D796">_xlfn.XLOOKUP("ebit"&amp;D$799,$C:$C&amp;$A:$A,D:D)/_xlfn.XLOOKUP("Total Assets"&amp;D$799,$C:$C&amp;$A:$A,D:D)</f>
        <v>1.9451170298627928E-2</v>
      </c>
      <c r="E796" s="48">
        <v>2.1537507749535029E-2</v>
      </c>
      <c r="F796" s="48">
        <v>2.1591316470822543E-2</v>
      </c>
      <c r="G796" s="48">
        <v>2.4432227109156338E-2</v>
      </c>
      <c r="H796" s="48">
        <v>2.1143085531574738E-2</v>
      </c>
      <c r="I796" s="48">
        <v>2.1578209493290607E-2</v>
      </c>
      <c r="J796" s="48">
        <v>2.3297484155943921E-2</v>
      </c>
      <c r="K796" s="48">
        <v>2.3464324520101412E-2</v>
      </c>
      <c r="L796" s="48">
        <v>2.0600418012540377E-2</v>
      </c>
      <c r="M796" s="48">
        <v>2.0023090244371752E-2</v>
      </c>
      <c r="N796" s="48">
        <v>2.3089600303087706E-2</v>
      </c>
      <c r="O796" s="48">
        <v>1.7476396007553276E-2</v>
      </c>
      <c r="P796" s="48">
        <v>2.0090466249130134E-2</v>
      </c>
      <c r="Q796" s="48">
        <v>2.2625111308993768E-2</v>
      </c>
      <c r="R796" s="48">
        <v>1.9296737986671343E-2</v>
      </c>
      <c r="S796" s="48">
        <v>2.6052042047216957E-2</v>
      </c>
      <c r="T796" s="48">
        <v>1.6625803558080431E-2</v>
      </c>
      <c r="U796" s="48">
        <v>2.4147810755215986E-2</v>
      </c>
      <c r="V796" s="48">
        <v>1.8759246336357293E-2</v>
      </c>
      <c r="W796" s="48">
        <v>2.0492123421429503E-2</v>
      </c>
      <c r="X796" s="48">
        <v>1.5251213433031615E-2</v>
      </c>
      <c r="Y796" s="48">
        <v>2.7455816407280398E-2</v>
      </c>
      <c r="Z796" s="48">
        <v>1.7495427386904034E-2</v>
      </c>
      <c r="AA796" s="48">
        <v>2.1118817509948835E-2</v>
      </c>
      <c r="AB796" s="48">
        <v>1.5171759982154807E-2</v>
      </c>
      <c r="AC796" s="48">
        <v>2.8515318146111548E-2</v>
      </c>
      <c r="AD796" s="48">
        <v>2.1040820688181236E-2</v>
      </c>
      <c r="AE796" s="48">
        <v>2.4415827188700799E-2</v>
      </c>
      <c r="AF796" s="48">
        <v>1.7488514548238899E-2</v>
      </c>
      <c r="AG796" s="48">
        <v>2.5184068127384013E-2</v>
      </c>
      <c r="AH796" s="48">
        <v>1.8876221498371336E-2</v>
      </c>
      <c r="AI796" s="48">
        <v>1.7118172499633915E-2</v>
      </c>
      <c r="AJ796" s="48">
        <v>1.6401889222842421E-2</v>
      </c>
      <c r="AK796" s="48">
        <v>2.4552238805970149E-2</v>
      </c>
      <c r="AL796" s="48">
        <v>2.1105741898806141E-2</v>
      </c>
      <c r="AM796" s="48">
        <v>2.1597654294500467E-2</v>
      </c>
      <c r="AN796" s="48">
        <v>1.6616273600752539E-2</v>
      </c>
      <c r="AO796" s="48">
        <v>2.661083344590031E-2</v>
      </c>
      <c r="AP796" s="48">
        <v>2.1512794781736077E-2</v>
      </c>
      <c r="AQ796" s="48">
        <v>1.8659058487874466E-2</v>
      </c>
    </row>
    <row r="797" spans="1:43" ht="15" x14ac:dyDescent="0.45">
      <c r="A797" s="42" t="s">
        <v>21</v>
      </c>
      <c r="C797" s="30" t="s">
        <v>174</v>
      </c>
      <c r="D797" s="47" cm="1">
        <f t="array" ref="D797">_xlfn.XLOOKUP("Shareholders' Equity"&amp;D$799,$C:$C&amp;$A:$A,D:D)/_xlfn.XLOOKUP("Total Liabilities"&amp;D$799,$C:$C&amp;$A:$A,D:D)</f>
        <v>0.74358072458670421</v>
      </c>
      <c r="E797" s="48">
        <v>0.74216780698595608</v>
      </c>
      <c r="F797" s="48">
        <v>0.72661623108665752</v>
      </c>
      <c r="G797" s="48">
        <v>0.77627840909090906</v>
      </c>
      <c r="H797" s="48">
        <v>0.75306479859894926</v>
      </c>
      <c r="I797" s="48">
        <v>0.78704366499642087</v>
      </c>
      <c r="J797" s="48">
        <v>0.7620981387478849</v>
      </c>
      <c r="K797" s="48">
        <v>0.72724429152330305</v>
      </c>
      <c r="L797" s="48">
        <v>0.81295211849810545</v>
      </c>
      <c r="M797" s="48">
        <v>0.86843997124370953</v>
      </c>
      <c r="N797" s="48">
        <v>0.8713222261609358</v>
      </c>
      <c r="O797" s="48">
        <v>0.50375177448793351</v>
      </c>
      <c r="P797" s="48">
        <v>0.81611374407582937</v>
      </c>
      <c r="Q797" s="48">
        <v>0.9743319268635724</v>
      </c>
      <c r="R797" s="48">
        <v>0.98641114982578393</v>
      </c>
      <c r="S797" s="48">
        <v>1.0265455815578064</v>
      </c>
      <c r="T797" s="48">
        <v>0.81372017353579174</v>
      </c>
      <c r="U797" s="48">
        <v>0.83549083063646168</v>
      </c>
      <c r="V797" s="48">
        <v>0.79844377510040165</v>
      </c>
      <c r="W797" s="48">
        <v>0.75927622537792028</v>
      </c>
      <c r="X797" s="48">
        <v>0.78399251111631174</v>
      </c>
      <c r="Y797" s="48">
        <v>0.84815988301242995</v>
      </c>
      <c r="Z797" s="48">
        <v>0.77609354699003896</v>
      </c>
      <c r="AA797" s="48">
        <v>0.72688003141566859</v>
      </c>
      <c r="AB797" s="48">
        <v>0.7202609363008442</v>
      </c>
      <c r="AC797" s="48">
        <v>0.75413385826771651</v>
      </c>
      <c r="AD797" s="48">
        <v>0.72912047302291205</v>
      </c>
      <c r="AE797" s="48">
        <v>0.74393335747917422</v>
      </c>
      <c r="AF797" s="48">
        <v>0.74959814252545098</v>
      </c>
      <c r="AG797" s="48">
        <v>0.62481983280484288</v>
      </c>
      <c r="AH797" s="48">
        <v>0.5355758409403526</v>
      </c>
      <c r="AI797" s="48">
        <v>0.46116816431322211</v>
      </c>
      <c r="AJ797" s="48">
        <v>0.49183303085299457</v>
      </c>
      <c r="AK797" s="48">
        <v>0.56633547632963177</v>
      </c>
      <c r="AL797" s="48">
        <v>0.5637293032559173</v>
      </c>
      <c r="AM797" s="48">
        <v>0.59187158469945356</v>
      </c>
      <c r="AN797" s="48">
        <v>0.59957012358946804</v>
      </c>
      <c r="AO797" s="48">
        <v>0.64164541523450491</v>
      </c>
      <c r="AP797" s="48">
        <v>0.60936711416170386</v>
      </c>
      <c r="AQ797" s="48">
        <v>0.58669081032141246</v>
      </c>
    </row>
    <row r="798" spans="1:43" ht="15" x14ac:dyDescent="0.45">
      <c r="A798" s="42" t="s">
        <v>21</v>
      </c>
      <c r="C798" s="30" t="s">
        <v>175</v>
      </c>
      <c r="D798" s="49">
        <f>(D794*$B$63)+(D795*$B$64)+(D796*$B$65)+(D797*$B$66)</f>
        <v>2.4728068956021572</v>
      </c>
      <c r="E798" s="50">
        <v>2.4462627648078721</v>
      </c>
      <c r="F798" s="50">
        <v>2.3987121890261727</v>
      </c>
      <c r="G798" s="50">
        <v>2.5884388309448947</v>
      </c>
      <c r="H798" s="50">
        <v>2.4750078866503995</v>
      </c>
      <c r="I798" s="50">
        <v>2.5528617004393119</v>
      </c>
      <c r="J798" s="50">
        <v>2.4740968040874298</v>
      </c>
      <c r="K798" s="50">
        <v>2.4829395013910291</v>
      </c>
      <c r="L798" s="50">
        <v>2.6771690955041429</v>
      </c>
      <c r="M798" s="50">
        <v>2.8708915638024313</v>
      </c>
      <c r="N798" s="50">
        <v>2.8956318116118127</v>
      </c>
      <c r="O798" s="50">
        <v>1.9053701158424892</v>
      </c>
      <c r="P798" s="50">
        <v>2.6760819921703654</v>
      </c>
      <c r="Q798" s="50">
        <v>3.2241797787722004</v>
      </c>
      <c r="R798" s="50">
        <v>3.1497165547390304</v>
      </c>
      <c r="S798" s="50">
        <v>3.2464514579129675</v>
      </c>
      <c r="T798" s="50">
        <v>2.7242486100792282</v>
      </c>
      <c r="U798" s="50">
        <v>2.7756951106343442</v>
      </c>
      <c r="V798" s="50">
        <v>2.6791003113781011</v>
      </c>
      <c r="W798" s="50">
        <v>2.636734060862413</v>
      </c>
      <c r="X798" s="50">
        <v>2.6557060550769549</v>
      </c>
      <c r="Y798" s="50">
        <v>2.8208455875297096</v>
      </c>
      <c r="Z798" s="50">
        <v>2.6182706911118858</v>
      </c>
      <c r="AA798" s="50">
        <v>2.8733480580006643</v>
      </c>
      <c r="AB798" s="50">
        <v>2.5802942374098858</v>
      </c>
      <c r="AC798" s="50">
        <v>2.7412783247194259</v>
      </c>
      <c r="AD798" s="50">
        <v>2.5075815404868385</v>
      </c>
      <c r="AE798" s="50">
        <v>2.6219349272121004</v>
      </c>
      <c r="AF798" s="50">
        <v>2.6801888204531528</v>
      </c>
      <c r="AG798" s="50">
        <v>3.1257608155743322</v>
      </c>
      <c r="AH798" s="50">
        <v>3.1315025157235263</v>
      </c>
      <c r="AI798" s="50">
        <v>1.9530776488211663</v>
      </c>
      <c r="AJ798" s="50">
        <v>1.8763121877627547</v>
      </c>
      <c r="AK798" s="50">
        <v>2.1826247874595461</v>
      </c>
      <c r="AL798" s="50">
        <v>2.2158617604596458</v>
      </c>
      <c r="AM798" s="50">
        <v>2.0650818413284049</v>
      </c>
      <c r="AN798" s="50">
        <v>1.9759758285863842</v>
      </c>
      <c r="AO798" s="50">
        <v>2.1286189462961085</v>
      </c>
      <c r="AP798" s="50">
        <v>2.2501264884347663</v>
      </c>
      <c r="AQ798" s="50">
        <v>2.2073828401384814</v>
      </c>
    </row>
    <row r="799" spans="1:43" x14ac:dyDescent="0.45">
      <c r="A799" s="42" t="s">
        <v>21</v>
      </c>
      <c r="B799" s="42" t="s">
        <v>21</v>
      </c>
      <c r="C799" s="42" t="s">
        <v>21</v>
      </c>
      <c r="D799" s="42" t="s">
        <v>21</v>
      </c>
      <c r="E799" s="42" t="s">
        <v>21</v>
      </c>
      <c r="F799" s="42" t="s">
        <v>21</v>
      </c>
      <c r="G799" s="42" t="s">
        <v>21</v>
      </c>
      <c r="H799" s="42" t="s">
        <v>21</v>
      </c>
      <c r="I799" s="42" t="s">
        <v>21</v>
      </c>
      <c r="J799" s="42" t="s">
        <v>21</v>
      </c>
      <c r="K799" s="42" t="s">
        <v>21</v>
      </c>
      <c r="L799" s="42" t="s">
        <v>21</v>
      </c>
      <c r="M799" s="42" t="s">
        <v>21</v>
      </c>
      <c r="N799" s="42" t="s">
        <v>21</v>
      </c>
      <c r="O799" s="42" t="s">
        <v>21</v>
      </c>
      <c r="P799" s="42" t="s">
        <v>21</v>
      </c>
      <c r="Q799" s="42" t="s">
        <v>21</v>
      </c>
      <c r="R799" s="42" t="s">
        <v>21</v>
      </c>
      <c r="S799" s="42" t="s">
        <v>21</v>
      </c>
      <c r="T799" s="42" t="s">
        <v>21</v>
      </c>
      <c r="U799" s="42" t="s">
        <v>21</v>
      </c>
      <c r="V799" s="42" t="s">
        <v>21</v>
      </c>
      <c r="W799" s="42" t="s">
        <v>21</v>
      </c>
      <c r="X799" s="42" t="s">
        <v>21</v>
      </c>
      <c r="Y799" s="42" t="s">
        <v>21</v>
      </c>
      <c r="Z799" s="42" t="s">
        <v>21</v>
      </c>
      <c r="AA799" s="42" t="s">
        <v>21</v>
      </c>
      <c r="AB799" s="42" t="s">
        <v>21</v>
      </c>
      <c r="AC799" s="42" t="s">
        <v>21</v>
      </c>
      <c r="AD799" s="42" t="s">
        <v>21</v>
      </c>
      <c r="AE799" s="42" t="s">
        <v>21</v>
      </c>
      <c r="AF799" s="42" t="s">
        <v>21</v>
      </c>
      <c r="AG799" s="42" t="s">
        <v>21</v>
      </c>
      <c r="AH799" s="42" t="s">
        <v>21</v>
      </c>
      <c r="AI799" s="119" t="s">
        <v>21</v>
      </c>
      <c r="AJ799" s="42" t="s">
        <v>21</v>
      </c>
      <c r="AK799" s="42" t="s">
        <v>21</v>
      </c>
      <c r="AL799" s="42" t="s">
        <v>21</v>
      </c>
      <c r="AM799" s="42" t="s">
        <v>21</v>
      </c>
      <c r="AN799" s="42" t="s">
        <v>21</v>
      </c>
      <c r="AO799" s="42" t="s">
        <v>21</v>
      </c>
      <c r="AP799" s="42" t="s">
        <v>21</v>
      </c>
      <c r="AQ799" s="42" t="s">
        <v>21</v>
      </c>
    </row>
    <row r="800" spans="1:43" ht="17.649999999999999" thickBot="1" x14ac:dyDescent="0.5">
      <c r="A800" s="42" t="s">
        <v>22</v>
      </c>
      <c r="C800" s="89" t="s">
        <v>95</v>
      </c>
      <c r="D800" s="90" t="s">
        <v>96</v>
      </c>
      <c r="E800" s="90" t="s">
        <v>97</v>
      </c>
      <c r="F800" s="90" t="s">
        <v>98</v>
      </c>
      <c r="G800" s="90" t="s">
        <v>99</v>
      </c>
      <c r="H800" s="90" t="s">
        <v>100</v>
      </c>
      <c r="I800" s="90" t="s">
        <v>101</v>
      </c>
      <c r="J800" s="90" t="s">
        <v>102</v>
      </c>
      <c r="K800" s="90" t="s">
        <v>103</v>
      </c>
      <c r="L800" s="90" t="s">
        <v>104</v>
      </c>
      <c r="M800" s="90" t="s">
        <v>105</v>
      </c>
      <c r="N800" s="90" t="s">
        <v>106</v>
      </c>
      <c r="O800" s="90" t="s">
        <v>107</v>
      </c>
      <c r="P800" s="90" t="s">
        <v>108</v>
      </c>
      <c r="Q800" s="90" t="s">
        <v>109</v>
      </c>
      <c r="R800" s="90" t="s">
        <v>110</v>
      </c>
      <c r="S800" s="90" t="s">
        <v>111</v>
      </c>
      <c r="T800" s="90" t="s">
        <v>112</v>
      </c>
      <c r="U800" s="90" t="s">
        <v>113</v>
      </c>
      <c r="V800" s="90" t="s">
        <v>114</v>
      </c>
      <c r="W800" s="90" t="s">
        <v>115</v>
      </c>
      <c r="X800" s="90" t="s">
        <v>116</v>
      </c>
      <c r="Y800" s="90" t="s">
        <v>117</v>
      </c>
      <c r="Z800" s="90" t="s">
        <v>118</v>
      </c>
      <c r="AA800" s="90" t="s">
        <v>119</v>
      </c>
      <c r="AB800" s="90" t="s">
        <v>120</v>
      </c>
      <c r="AC800" s="90" t="s">
        <v>121</v>
      </c>
      <c r="AD800" s="90" t="s">
        <v>122</v>
      </c>
      <c r="AE800" s="90" t="s">
        <v>123</v>
      </c>
      <c r="AF800" s="90" t="s">
        <v>124</v>
      </c>
      <c r="AG800" s="90" t="s">
        <v>125</v>
      </c>
      <c r="AH800" s="90" t="s">
        <v>126</v>
      </c>
      <c r="AI800" s="123" t="s">
        <v>127</v>
      </c>
      <c r="AJ800" s="90" t="s">
        <v>128</v>
      </c>
      <c r="AK800" s="90" t="s">
        <v>129</v>
      </c>
      <c r="AL800" s="90" t="s">
        <v>130</v>
      </c>
      <c r="AM800" s="90" t="s">
        <v>131</v>
      </c>
      <c r="AN800" s="90" t="s">
        <v>132</v>
      </c>
      <c r="AO800" s="90" t="s">
        <v>133</v>
      </c>
      <c r="AP800" s="90" t="s">
        <v>134</v>
      </c>
      <c r="AQ800" s="91" t="s">
        <v>135</v>
      </c>
    </row>
    <row r="801" spans="1:43" ht="17.649999999999999" thickBot="1" x14ac:dyDescent="0.5">
      <c r="A801" s="42" t="s">
        <v>22</v>
      </c>
      <c r="C801" s="89" t="s">
        <v>136</v>
      </c>
      <c r="D801" s="92">
        <v>41912</v>
      </c>
      <c r="E801" s="92">
        <v>42004</v>
      </c>
      <c r="F801" s="92">
        <v>42094</v>
      </c>
      <c r="G801" s="92">
        <v>42185</v>
      </c>
      <c r="H801" s="92">
        <v>42277</v>
      </c>
      <c r="I801" s="92">
        <v>42369</v>
      </c>
      <c r="J801" s="92">
        <v>42460</v>
      </c>
      <c r="K801" s="92">
        <v>42551</v>
      </c>
      <c r="L801" s="92">
        <v>42643</v>
      </c>
      <c r="M801" s="92">
        <v>42735</v>
      </c>
      <c r="N801" s="92">
        <v>42825</v>
      </c>
      <c r="O801" s="92">
        <v>42916</v>
      </c>
      <c r="P801" s="92">
        <v>43008</v>
      </c>
      <c r="Q801" s="92">
        <v>43100</v>
      </c>
      <c r="R801" s="92">
        <v>43190</v>
      </c>
      <c r="S801" s="92">
        <v>43281</v>
      </c>
      <c r="T801" s="92">
        <v>43373</v>
      </c>
      <c r="U801" s="92">
        <v>43465</v>
      </c>
      <c r="V801" s="92">
        <v>43555</v>
      </c>
      <c r="W801" s="92">
        <v>43646</v>
      </c>
      <c r="X801" s="92">
        <v>43738</v>
      </c>
      <c r="Y801" s="92">
        <v>43830</v>
      </c>
      <c r="Z801" s="92">
        <v>43921</v>
      </c>
      <c r="AA801" s="92">
        <v>44012</v>
      </c>
      <c r="AB801" s="92">
        <v>44104</v>
      </c>
      <c r="AC801" s="92">
        <v>44196</v>
      </c>
      <c r="AD801" s="92">
        <v>44286</v>
      </c>
      <c r="AE801" s="92">
        <v>44377</v>
      </c>
      <c r="AF801" s="92">
        <v>44469</v>
      </c>
      <c r="AG801" s="92">
        <v>44561</v>
      </c>
      <c r="AH801" s="92">
        <v>44651</v>
      </c>
      <c r="AI801" s="124">
        <v>44742</v>
      </c>
      <c r="AJ801" s="92">
        <v>44834</v>
      </c>
      <c r="AK801" s="92">
        <v>44926</v>
      </c>
      <c r="AL801" s="92">
        <v>45016</v>
      </c>
      <c r="AM801" s="92">
        <v>45107</v>
      </c>
      <c r="AN801" s="92">
        <v>45199</v>
      </c>
      <c r="AO801" s="92">
        <v>45291</v>
      </c>
      <c r="AP801" s="92">
        <v>45382</v>
      </c>
      <c r="AQ801" s="93">
        <v>45473</v>
      </c>
    </row>
    <row r="802" spans="1:43" ht="17.649999999999999" thickBot="1" x14ac:dyDescent="0.5">
      <c r="A802" s="42" t="s">
        <v>22</v>
      </c>
      <c r="C802" s="60" t="s">
        <v>181</v>
      </c>
      <c r="D802" s="43">
        <v>11624</v>
      </c>
      <c r="E802" s="43">
        <v>11263</v>
      </c>
      <c r="F802" s="43">
        <v>11387</v>
      </c>
      <c r="G802" s="43">
        <v>10746</v>
      </c>
      <c r="H802" s="43">
        <v>10314</v>
      </c>
      <c r="I802" s="43">
        <v>10215</v>
      </c>
      <c r="J802" s="43">
        <v>9040</v>
      </c>
      <c r="K802" s="43">
        <v>9744</v>
      </c>
      <c r="L802" s="43">
        <v>9920</v>
      </c>
      <c r="M802" s="43">
        <v>9572</v>
      </c>
      <c r="N802" s="43">
        <v>9491</v>
      </c>
      <c r="O802" s="43">
        <v>9579</v>
      </c>
      <c r="P802" s="43">
        <v>9732</v>
      </c>
      <c r="Q802" s="43">
        <v>9663</v>
      </c>
      <c r="R802" s="43">
        <v>9194</v>
      </c>
      <c r="S802" s="43">
        <v>11298</v>
      </c>
      <c r="T802" s="43">
        <v>11117</v>
      </c>
      <c r="U802" s="43">
        <v>11257</v>
      </c>
      <c r="V802" s="43">
        <v>11835</v>
      </c>
      <c r="W802" s="43">
        <v>12229</v>
      </c>
      <c r="X802" s="43">
        <v>12421</v>
      </c>
      <c r="Y802" s="43">
        <v>12322</v>
      </c>
      <c r="Z802" s="43">
        <v>11671</v>
      </c>
      <c r="AA802" s="43">
        <v>12640</v>
      </c>
      <c r="AB802" s="43">
        <v>13095</v>
      </c>
      <c r="AC802" s="43">
        <v>6816</v>
      </c>
      <c r="AD802" s="43">
        <v>6576</v>
      </c>
      <c r="AE802" s="43">
        <v>6574</v>
      </c>
      <c r="AF802" s="43">
        <v>7650</v>
      </c>
      <c r="AG802" s="43">
        <v>7215</v>
      </c>
      <c r="AH802" s="43">
        <v>6888</v>
      </c>
      <c r="AI802" s="125">
        <v>6309</v>
      </c>
      <c r="AJ802" s="43">
        <v>6138</v>
      </c>
      <c r="AK802" s="43">
        <v>6284</v>
      </c>
      <c r="AL802" s="43">
        <v>6558</v>
      </c>
      <c r="AM802" s="43">
        <v>6618</v>
      </c>
      <c r="AN802" s="43">
        <v>6531</v>
      </c>
      <c r="AO802" s="43">
        <v>6912</v>
      </c>
      <c r="AP802" s="43">
        <v>7214</v>
      </c>
      <c r="AQ802" s="45">
        <v>7209</v>
      </c>
    </row>
    <row r="803" spans="1:43" ht="17.649999999999999" thickBot="1" x14ac:dyDescent="0.5">
      <c r="A803" s="42" t="s">
        <v>22</v>
      </c>
      <c r="C803" s="60" t="s">
        <v>182</v>
      </c>
      <c r="D803" s="44">
        <v>521.71</v>
      </c>
      <c r="E803" s="44">
        <v>499.41</v>
      </c>
      <c r="F803" s="44">
        <v>530.51</v>
      </c>
      <c r="G803" s="44">
        <v>523.79</v>
      </c>
      <c r="H803" s="44">
        <v>522.9</v>
      </c>
      <c r="I803" s="44">
        <v>500.06</v>
      </c>
      <c r="J803" s="44">
        <v>403.7</v>
      </c>
      <c r="K803" s="44">
        <v>434.51</v>
      </c>
      <c r="L803" s="44">
        <v>450.62</v>
      </c>
      <c r="M803" s="44">
        <v>421.4</v>
      </c>
      <c r="N803" s="44">
        <v>415.9</v>
      </c>
      <c r="O803" s="44">
        <v>413.9</v>
      </c>
      <c r="P803" s="44">
        <v>403.3</v>
      </c>
      <c r="Q803" s="44">
        <v>404.1</v>
      </c>
      <c r="R803" s="44">
        <v>358.5</v>
      </c>
      <c r="S803" s="44">
        <v>385.8</v>
      </c>
      <c r="T803" s="44">
        <v>385.4</v>
      </c>
      <c r="U803" s="44">
        <v>456.4</v>
      </c>
      <c r="V803" s="44">
        <v>388.4</v>
      </c>
      <c r="W803" s="44">
        <v>392.2</v>
      </c>
      <c r="X803" s="44">
        <v>406.9</v>
      </c>
      <c r="Y803" s="44">
        <v>478.6</v>
      </c>
      <c r="Z803" s="44">
        <v>349.3</v>
      </c>
      <c r="AA803" s="44">
        <v>376.3</v>
      </c>
      <c r="AB803" s="44">
        <v>384.4</v>
      </c>
      <c r="AC803" s="44">
        <v>437</v>
      </c>
      <c r="AD803" s="44">
        <v>396.5</v>
      </c>
      <c r="AE803" s="44">
        <v>415.5</v>
      </c>
      <c r="AF803" s="44">
        <v>534.29999999999995</v>
      </c>
      <c r="AG803" s="44">
        <v>547.4</v>
      </c>
      <c r="AH803" s="44">
        <v>491.5</v>
      </c>
      <c r="AI803" s="126">
        <v>437.3</v>
      </c>
      <c r="AJ803" s="44">
        <v>431.8</v>
      </c>
      <c r="AK803" s="44">
        <v>408.8</v>
      </c>
      <c r="AL803" s="44">
        <v>405.2</v>
      </c>
      <c r="AM803" s="44">
        <v>384.5</v>
      </c>
      <c r="AN803" s="44">
        <v>382.5</v>
      </c>
      <c r="AO803" s="44">
        <v>343</v>
      </c>
      <c r="AP803" s="44">
        <v>359.7</v>
      </c>
      <c r="AQ803" s="83">
        <v>342.5</v>
      </c>
    </row>
    <row r="804" spans="1:43" ht="17.649999999999999" thickBot="1" x14ac:dyDescent="0.5">
      <c r="A804" s="42" t="s">
        <v>22</v>
      </c>
      <c r="C804" s="60" t="s">
        <v>191</v>
      </c>
      <c r="D804" s="44">
        <v>48.98</v>
      </c>
      <c r="E804" s="44">
        <v>48.27</v>
      </c>
      <c r="F804" s="44">
        <v>46.56</v>
      </c>
      <c r="G804" s="44">
        <v>45.45</v>
      </c>
      <c r="H804" s="44">
        <v>44.74</v>
      </c>
      <c r="I804" s="44">
        <v>43.86</v>
      </c>
      <c r="J804" s="44">
        <v>41.12</v>
      </c>
      <c r="K804" s="44">
        <v>40.35</v>
      </c>
      <c r="L804" s="44">
        <v>40.11</v>
      </c>
      <c r="M804" s="44" t="s">
        <v>138</v>
      </c>
      <c r="N804" s="44">
        <v>37.9</v>
      </c>
      <c r="O804" s="44">
        <v>37.700000000000003</v>
      </c>
      <c r="P804" s="44">
        <v>36.9</v>
      </c>
      <c r="Q804" s="44" t="s">
        <v>138</v>
      </c>
      <c r="R804" s="44" t="s">
        <v>138</v>
      </c>
      <c r="S804" s="44" t="s">
        <v>138</v>
      </c>
      <c r="T804" s="44" t="s">
        <v>138</v>
      </c>
      <c r="U804" s="44" t="s">
        <v>138</v>
      </c>
      <c r="V804" s="44" t="s">
        <v>138</v>
      </c>
      <c r="W804" s="44" t="s">
        <v>138</v>
      </c>
      <c r="X804" s="44" t="s">
        <v>138</v>
      </c>
      <c r="Y804" s="44" t="s">
        <v>138</v>
      </c>
      <c r="Z804" s="44" t="s">
        <v>138</v>
      </c>
      <c r="AA804" s="44" t="s">
        <v>138</v>
      </c>
      <c r="AB804" s="44" t="s">
        <v>138</v>
      </c>
      <c r="AC804" s="44" t="s">
        <v>138</v>
      </c>
      <c r="AD804" s="44" t="s">
        <v>138</v>
      </c>
      <c r="AE804" s="44" t="s">
        <v>138</v>
      </c>
      <c r="AF804" s="44" t="s">
        <v>138</v>
      </c>
      <c r="AG804" s="44" t="s">
        <v>138</v>
      </c>
      <c r="AH804" s="44" t="s">
        <v>138</v>
      </c>
      <c r="AI804" s="126" t="s">
        <v>138</v>
      </c>
      <c r="AJ804" s="44" t="s">
        <v>138</v>
      </c>
      <c r="AK804" s="44" t="s">
        <v>138</v>
      </c>
      <c r="AL804" s="44" t="s">
        <v>138</v>
      </c>
      <c r="AM804" s="44" t="s">
        <v>138</v>
      </c>
      <c r="AN804" s="44" t="s">
        <v>138</v>
      </c>
      <c r="AO804" s="44" t="s">
        <v>138</v>
      </c>
      <c r="AP804" s="44" t="s">
        <v>138</v>
      </c>
      <c r="AQ804" s="83" t="s">
        <v>138</v>
      </c>
    </row>
    <row r="805" spans="1:43" ht="17.649999999999999" thickBot="1" x14ac:dyDescent="0.5">
      <c r="A805" s="42" t="s">
        <v>22</v>
      </c>
      <c r="C805" s="60" t="s">
        <v>183</v>
      </c>
      <c r="D805" s="43">
        <v>1065</v>
      </c>
      <c r="E805" s="44">
        <v>952</v>
      </c>
      <c r="F805" s="44">
        <v>859.45</v>
      </c>
      <c r="G805" s="43">
        <v>1028</v>
      </c>
      <c r="H805" s="43">
        <v>1334</v>
      </c>
      <c r="I805" s="43">
        <v>1084</v>
      </c>
      <c r="J805" s="43">
        <v>1068</v>
      </c>
      <c r="K805" s="43">
        <v>1122</v>
      </c>
      <c r="L805" s="43">
        <v>1028</v>
      </c>
      <c r="M805" s="44">
        <v>861.5</v>
      </c>
      <c r="N805" s="44">
        <v>905.3</v>
      </c>
      <c r="O805" s="44">
        <v>985.2</v>
      </c>
      <c r="P805" s="44">
        <v>855.9</v>
      </c>
      <c r="Q805" s="43">
        <v>1472</v>
      </c>
      <c r="R805" s="43">
        <v>1713</v>
      </c>
      <c r="S805" s="43">
        <v>2187</v>
      </c>
      <c r="T805" s="43">
        <v>2689</v>
      </c>
      <c r="U805" s="43">
        <v>2507</v>
      </c>
      <c r="V805" s="43">
        <v>2912</v>
      </c>
      <c r="W805" s="43">
        <v>3003</v>
      </c>
      <c r="X805" s="43">
        <v>2916</v>
      </c>
      <c r="Y805" s="43">
        <v>2909</v>
      </c>
      <c r="Z805" s="43">
        <v>2647</v>
      </c>
      <c r="AA805" s="43">
        <v>2476</v>
      </c>
      <c r="AB805" s="44">
        <v>955.9</v>
      </c>
      <c r="AC805" s="44">
        <v>832</v>
      </c>
      <c r="AD805" s="44">
        <v>749.7</v>
      </c>
      <c r="AE805" s="44">
        <v>726.6</v>
      </c>
      <c r="AF805" s="44">
        <v>784.7</v>
      </c>
      <c r="AG805" s="44">
        <v>652.4</v>
      </c>
      <c r="AH805" s="44">
        <v>559</v>
      </c>
      <c r="AI805" s="126">
        <v>568.4</v>
      </c>
      <c r="AJ805" s="44">
        <v>642</v>
      </c>
      <c r="AK805" s="44">
        <v>536.4</v>
      </c>
      <c r="AL805" s="44">
        <v>552.29999999999995</v>
      </c>
      <c r="AM805" s="44">
        <v>683.6</v>
      </c>
      <c r="AN805" s="44">
        <v>687.7</v>
      </c>
      <c r="AO805" s="44">
        <v>637.1</v>
      </c>
      <c r="AP805" s="44">
        <v>563.79999999999995</v>
      </c>
      <c r="AQ805" s="83">
        <v>643.70000000000005</v>
      </c>
    </row>
    <row r="806" spans="1:43" ht="17.649999999999999" thickBot="1" x14ac:dyDescent="0.5">
      <c r="A806" s="42" t="s">
        <v>22</v>
      </c>
      <c r="C806" s="94" t="s">
        <v>184</v>
      </c>
      <c r="D806" s="95">
        <v>14513</v>
      </c>
      <c r="E806" s="95">
        <v>14035</v>
      </c>
      <c r="F806" s="95">
        <v>14079</v>
      </c>
      <c r="G806" s="95">
        <v>13610</v>
      </c>
      <c r="H806" s="95">
        <v>13449</v>
      </c>
      <c r="I806" s="95">
        <v>12995</v>
      </c>
      <c r="J806" s="95">
        <v>11425</v>
      </c>
      <c r="K806" s="95">
        <v>11961</v>
      </c>
      <c r="L806" s="95">
        <v>12033</v>
      </c>
      <c r="M806" s="95">
        <v>11479</v>
      </c>
      <c r="N806" s="95">
        <v>11454</v>
      </c>
      <c r="O806" s="95">
        <v>11640</v>
      </c>
      <c r="P806" s="95">
        <v>11677</v>
      </c>
      <c r="Q806" s="95">
        <v>12209</v>
      </c>
      <c r="R806" s="95">
        <v>11948</v>
      </c>
      <c r="S806" s="95">
        <v>14590</v>
      </c>
      <c r="T806" s="95">
        <v>14949</v>
      </c>
      <c r="U806" s="95">
        <v>14980</v>
      </c>
      <c r="V806" s="95">
        <v>15893</v>
      </c>
      <c r="W806" s="95">
        <v>16407</v>
      </c>
      <c r="X806" s="95">
        <v>16548</v>
      </c>
      <c r="Y806" s="95">
        <v>16525</v>
      </c>
      <c r="Z806" s="95">
        <v>15462</v>
      </c>
      <c r="AA806" s="95">
        <v>16282</v>
      </c>
      <c r="AB806" s="95">
        <v>15206</v>
      </c>
      <c r="AC806" s="95">
        <v>8223</v>
      </c>
      <c r="AD806" s="95">
        <v>7870</v>
      </c>
      <c r="AE806" s="95">
        <v>7894</v>
      </c>
      <c r="AF806" s="95">
        <v>9197</v>
      </c>
      <c r="AG806" s="95">
        <v>8672</v>
      </c>
      <c r="AH806" s="95">
        <v>8219</v>
      </c>
      <c r="AI806" s="127">
        <v>7608</v>
      </c>
      <c r="AJ806" s="95">
        <v>7516</v>
      </c>
      <c r="AK806" s="95">
        <v>7525</v>
      </c>
      <c r="AL806" s="95">
        <v>7821</v>
      </c>
      <c r="AM806" s="95">
        <v>7989</v>
      </c>
      <c r="AN806" s="95">
        <v>7923</v>
      </c>
      <c r="AO806" s="95">
        <v>8221</v>
      </c>
      <c r="AP806" s="95">
        <v>8470</v>
      </c>
      <c r="AQ806" s="96">
        <v>8525</v>
      </c>
    </row>
    <row r="807" spans="1:43" ht="17.649999999999999" thickBot="1" x14ac:dyDescent="0.5">
      <c r="A807" s="42" t="s">
        <v>22</v>
      </c>
      <c r="C807" s="60" t="s">
        <v>72</v>
      </c>
      <c r="D807" s="43">
        <v>1411</v>
      </c>
      <c r="E807" s="43">
        <v>1319</v>
      </c>
      <c r="F807" s="43">
        <v>1065</v>
      </c>
      <c r="G807" s="43">
        <v>1297</v>
      </c>
      <c r="H807" s="43">
        <v>1544</v>
      </c>
      <c r="I807" s="43">
        <v>1288</v>
      </c>
      <c r="J807" s="43">
        <v>2061</v>
      </c>
      <c r="K807" s="43">
        <v>1233</v>
      </c>
      <c r="L807" s="43">
        <v>1117</v>
      </c>
      <c r="M807" s="43">
        <v>1032</v>
      </c>
      <c r="N807" s="44">
        <v>874.5</v>
      </c>
      <c r="O807" s="44">
        <v>848.2</v>
      </c>
      <c r="P807" s="44">
        <v>992.8</v>
      </c>
      <c r="Q807" s="43">
        <v>1067</v>
      </c>
      <c r="R807" s="43">
        <v>2372</v>
      </c>
      <c r="S807" s="43">
        <v>1289</v>
      </c>
      <c r="T807" s="43">
        <v>1432</v>
      </c>
      <c r="U807" s="43">
        <v>1317</v>
      </c>
      <c r="V807" s="43">
        <v>1385</v>
      </c>
      <c r="W807" s="43">
        <v>1575</v>
      </c>
      <c r="X807" s="43">
        <v>1814</v>
      </c>
      <c r="Y807" s="43">
        <v>1900</v>
      </c>
      <c r="Z807" s="43">
        <v>2035</v>
      </c>
      <c r="AA807" s="43">
        <v>2152</v>
      </c>
      <c r="AB807" s="43">
        <v>2203</v>
      </c>
      <c r="AC807" s="43">
        <v>2208</v>
      </c>
      <c r="AD807" s="43">
        <v>1651</v>
      </c>
      <c r="AE807" s="43">
        <v>2746</v>
      </c>
      <c r="AF807" s="43">
        <v>2028</v>
      </c>
      <c r="AG807" s="43">
        <v>2041</v>
      </c>
      <c r="AH807" s="43">
        <v>1251</v>
      </c>
      <c r="AI807" s="125">
        <v>1182</v>
      </c>
      <c r="AJ807" s="43">
        <v>1430</v>
      </c>
      <c r="AK807" s="43">
        <v>1537</v>
      </c>
      <c r="AL807" s="43">
        <v>1526</v>
      </c>
      <c r="AM807" s="43">
        <v>1402</v>
      </c>
      <c r="AN807" s="43">
        <v>1425</v>
      </c>
      <c r="AO807" s="43">
        <v>1627</v>
      </c>
      <c r="AP807" s="43">
        <v>1282</v>
      </c>
      <c r="AQ807" s="45">
        <v>1713</v>
      </c>
    </row>
    <row r="808" spans="1:43" ht="17.649999999999999" thickBot="1" x14ac:dyDescent="0.5">
      <c r="A808" s="42" t="s">
        <v>22</v>
      </c>
      <c r="C808" s="60" t="s">
        <v>185</v>
      </c>
      <c r="D808" s="43">
        <v>6150</v>
      </c>
      <c r="E808" s="43">
        <v>7255</v>
      </c>
      <c r="F808" s="43">
        <v>7205</v>
      </c>
      <c r="G808" s="43">
        <v>7377</v>
      </c>
      <c r="H808" s="43">
        <v>7280</v>
      </c>
      <c r="I808" s="43">
        <v>7470</v>
      </c>
      <c r="J808" s="43">
        <v>8690</v>
      </c>
      <c r="K808" s="43">
        <v>8727</v>
      </c>
      <c r="L808" s="43">
        <v>9060</v>
      </c>
      <c r="M808" s="43">
        <v>9083</v>
      </c>
      <c r="N808" s="43">
        <v>8869</v>
      </c>
      <c r="O808" s="43">
        <v>8953</v>
      </c>
      <c r="P808" s="43">
        <v>10578</v>
      </c>
      <c r="Q808" s="43">
        <v>9790</v>
      </c>
      <c r="R808" s="43">
        <v>9278</v>
      </c>
      <c r="S808" s="43">
        <v>10978</v>
      </c>
      <c r="T808" s="43">
        <v>11257</v>
      </c>
      <c r="U808" s="43">
        <v>9166</v>
      </c>
      <c r="V808" s="43">
        <v>9062</v>
      </c>
      <c r="W808" s="43">
        <v>9163</v>
      </c>
      <c r="X808" s="43">
        <v>9511</v>
      </c>
      <c r="Y808" s="43">
        <v>9593</v>
      </c>
      <c r="Z808" s="43">
        <v>9540</v>
      </c>
      <c r="AA808" s="43">
        <v>9582</v>
      </c>
      <c r="AB808" s="43">
        <v>9796</v>
      </c>
      <c r="AC808" s="43">
        <v>6605</v>
      </c>
      <c r="AD808" s="43">
        <v>6528</v>
      </c>
      <c r="AE808" s="43">
        <v>6709</v>
      </c>
      <c r="AF808" s="43">
        <v>7135</v>
      </c>
      <c r="AG808" s="43">
        <v>6181</v>
      </c>
      <c r="AH808" s="43">
        <v>6068</v>
      </c>
      <c r="AI808" s="125">
        <v>6095</v>
      </c>
      <c r="AJ808" s="43">
        <v>7562</v>
      </c>
      <c r="AK808" s="43">
        <v>6999</v>
      </c>
      <c r="AL808" s="43">
        <v>6655</v>
      </c>
      <c r="AM808" s="43">
        <v>6637</v>
      </c>
      <c r="AN808" s="43">
        <v>6684</v>
      </c>
      <c r="AO808" s="43">
        <v>6649</v>
      </c>
      <c r="AP808" s="43">
        <v>6589</v>
      </c>
      <c r="AQ808" s="45">
        <v>6728</v>
      </c>
    </row>
    <row r="809" spans="1:43" ht="17.649999999999999" thickBot="1" x14ac:dyDescent="0.5">
      <c r="A809" s="42" t="s">
        <v>22</v>
      </c>
      <c r="C809" s="60" t="s">
        <v>141</v>
      </c>
      <c r="D809" s="43">
        <v>1491</v>
      </c>
      <c r="E809" s="43">
        <v>1600</v>
      </c>
      <c r="F809" s="43">
        <v>1719</v>
      </c>
      <c r="G809" s="43">
        <v>1560</v>
      </c>
      <c r="H809" s="43">
        <v>1441</v>
      </c>
      <c r="I809" s="43">
        <v>1415</v>
      </c>
      <c r="J809" s="43">
        <v>1446</v>
      </c>
      <c r="K809" s="43">
        <v>1330</v>
      </c>
      <c r="L809" s="43">
        <v>1430</v>
      </c>
      <c r="M809" s="43">
        <v>1349</v>
      </c>
      <c r="N809" s="43">
        <v>1366</v>
      </c>
      <c r="O809" s="43">
        <v>1479</v>
      </c>
      <c r="P809" s="43">
        <v>1518</v>
      </c>
      <c r="Q809" s="43">
        <v>1491</v>
      </c>
      <c r="R809" s="43">
        <v>1419</v>
      </c>
      <c r="S809" s="43">
        <v>1773</v>
      </c>
      <c r="T809" s="43">
        <v>1801</v>
      </c>
      <c r="U809" s="43">
        <v>1816</v>
      </c>
      <c r="V809" s="43">
        <v>1875</v>
      </c>
      <c r="W809" s="43">
        <v>1897</v>
      </c>
      <c r="X809" s="43">
        <v>1911</v>
      </c>
      <c r="Y809" s="43">
        <v>1853</v>
      </c>
      <c r="Z809" s="43">
        <v>1847</v>
      </c>
      <c r="AA809" s="43">
        <v>1639</v>
      </c>
      <c r="AB809" s="43">
        <v>1710</v>
      </c>
      <c r="AC809" s="43">
        <v>1616</v>
      </c>
      <c r="AD809" s="43">
        <v>1998</v>
      </c>
      <c r="AE809" s="43">
        <v>1756</v>
      </c>
      <c r="AF809" s="43">
        <v>1766</v>
      </c>
      <c r="AG809" s="43">
        <v>2005</v>
      </c>
      <c r="AH809" s="43">
        <v>2357</v>
      </c>
      <c r="AI809" s="125">
        <v>2471</v>
      </c>
      <c r="AJ809" s="43">
        <v>2374</v>
      </c>
      <c r="AK809" s="43">
        <v>2492</v>
      </c>
      <c r="AL809" s="43">
        <v>2427</v>
      </c>
      <c r="AM809" s="43">
        <v>2433</v>
      </c>
      <c r="AN809" s="43">
        <v>2504</v>
      </c>
      <c r="AO809" s="43">
        <v>2363</v>
      </c>
      <c r="AP809" s="43">
        <v>2099</v>
      </c>
      <c r="AQ809" s="45">
        <v>1935</v>
      </c>
    </row>
    <row r="810" spans="1:43" ht="17.649999999999999" thickBot="1" x14ac:dyDescent="0.5">
      <c r="A810" s="42" t="s">
        <v>22</v>
      </c>
      <c r="C810" s="60" t="s">
        <v>186</v>
      </c>
      <c r="D810" s="43">
        <v>3278</v>
      </c>
      <c r="E810" s="43">
        <v>2958</v>
      </c>
      <c r="F810" s="43">
        <v>2827</v>
      </c>
      <c r="G810" s="43">
        <v>3078</v>
      </c>
      <c r="H810" s="43">
        <v>3126</v>
      </c>
      <c r="I810" s="43">
        <v>3151</v>
      </c>
      <c r="J810" s="43">
        <v>3080</v>
      </c>
      <c r="K810" s="43">
        <v>3002</v>
      </c>
      <c r="L810" s="43">
        <v>3034</v>
      </c>
      <c r="M810" s="43">
        <v>3267</v>
      </c>
      <c r="N810" s="43">
        <v>3290</v>
      </c>
      <c r="O810" s="43">
        <v>3327</v>
      </c>
      <c r="P810" s="43">
        <v>3483</v>
      </c>
      <c r="Q810" s="43">
        <v>3485</v>
      </c>
      <c r="R810" s="43">
        <v>3646</v>
      </c>
      <c r="S810" s="43">
        <v>3883</v>
      </c>
      <c r="T810" s="43">
        <v>4270</v>
      </c>
      <c r="U810" s="43">
        <v>5103</v>
      </c>
      <c r="V810" s="43">
        <v>5372</v>
      </c>
      <c r="W810" s="43">
        <v>5768</v>
      </c>
      <c r="X810" s="43">
        <v>6161</v>
      </c>
      <c r="Y810" s="43">
        <v>6668</v>
      </c>
      <c r="Z810" s="43">
        <v>7202</v>
      </c>
      <c r="AA810" s="43">
        <v>7003</v>
      </c>
      <c r="AB810" s="43">
        <v>7406</v>
      </c>
      <c r="AC810" s="43">
        <v>7388</v>
      </c>
      <c r="AD810" s="43">
        <v>7650</v>
      </c>
      <c r="AE810" s="43">
        <v>8137</v>
      </c>
      <c r="AF810" s="43">
        <v>8548</v>
      </c>
      <c r="AG810" s="43">
        <v>8811</v>
      </c>
      <c r="AH810" s="43">
        <v>9025</v>
      </c>
      <c r="AI810" s="125">
        <v>9359</v>
      </c>
      <c r="AJ810" s="43">
        <v>9578</v>
      </c>
      <c r="AK810" s="43">
        <v>9677</v>
      </c>
      <c r="AL810" s="43">
        <v>9683</v>
      </c>
      <c r="AM810" s="43">
        <v>9819</v>
      </c>
      <c r="AN810" s="43">
        <v>9904</v>
      </c>
      <c r="AO810" s="43">
        <v>9967</v>
      </c>
      <c r="AP810" s="43">
        <v>9979</v>
      </c>
      <c r="AQ810" s="45">
        <v>10041</v>
      </c>
    </row>
    <row r="811" spans="1:43" ht="17.649999999999999" thickBot="1" x14ac:dyDescent="0.5">
      <c r="A811" s="42" t="s">
        <v>22</v>
      </c>
      <c r="C811" s="60" t="s">
        <v>192</v>
      </c>
      <c r="D811" s="43">
        <v>1872</v>
      </c>
      <c r="E811" s="43">
        <v>1906</v>
      </c>
      <c r="F811" s="43">
        <v>1934</v>
      </c>
      <c r="G811" s="43">
        <v>1920</v>
      </c>
      <c r="H811" s="43">
        <v>1754</v>
      </c>
      <c r="I811" s="43">
        <v>1798</v>
      </c>
      <c r="J811" s="43">
        <v>1719</v>
      </c>
      <c r="K811" s="43">
        <v>1714</v>
      </c>
      <c r="L811" s="43">
        <v>1739</v>
      </c>
      <c r="M811" s="43">
        <v>1692</v>
      </c>
      <c r="N811" s="43">
        <v>1750</v>
      </c>
      <c r="O811" s="43">
        <v>1779</v>
      </c>
      <c r="P811" s="43">
        <v>1800</v>
      </c>
      <c r="Q811" s="43">
        <v>1837</v>
      </c>
      <c r="R811" s="43">
        <v>1817</v>
      </c>
      <c r="S811" s="43">
        <v>1858</v>
      </c>
      <c r="T811" s="43">
        <v>1904</v>
      </c>
      <c r="U811" s="43">
        <v>1610</v>
      </c>
      <c r="V811" s="43">
        <v>1801</v>
      </c>
      <c r="W811" s="43">
        <v>1831</v>
      </c>
      <c r="X811" s="43">
        <v>1747</v>
      </c>
      <c r="Y811" s="43">
        <v>1840</v>
      </c>
      <c r="Z811" s="43">
        <v>1524</v>
      </c>
      <c r="AA811" s="43">
        <v>1854</v>
      </c>
      <c r="AB811" s="43">
        <v>2006</v>
      </c>
      <c r="AC811" s="44">
        <v>11.5</v>
      </c>
      <c r="AD811" s="44">
        <v>11.3</v>
      </c>
      <c r="AE811" s="44">
        <v>11.6</v>
      </c>
      <c r="AF811" s="44">
        <v>11.5</v>
      </c>
      <c r="AG811" s="44" t="s">
        <v>138</v>
      </c>
      <c r="AH811" s="44">
        <v>11.1</v>
      </c>
      <c r="AI811" s="126" t="s">
        <v>138</v>
      </c>
      <c r="AJ811" s="44" t="s">
        <v>138</v>
      </c>
      <c r="AK811" s="44" t="s">
        <v>138</v>
      </c>
      <c r="AL811" s="44" t="s">
        <v>138</v>
      </c>
      <c r="AM811" s="44" t="s">
        <v>138</v>
      </c>
      <c r="AN811" s="44" t="s">
        <v>138</v>
      </c>
      <c r="AO811" s="44" t="s">
        <v>138</v>
      </c>
      <c r="AP811" s="44" t="s">
        <v>138</v>
      </c>
      <c r="AQ811" s="83" t="s">
        <v>138</v>
      </c>
    </row>
    <row r="812" spans="1:43" ht="17.649999999999999" thickBot="1" x14ac:dyDescent="0.5">
      <c r="A812" s="42" t="s">
        <v>22</v>
      </c>
      <c r="C812" s="60" t="s">
        <v>76</v>
      </c>
      <c r="D812" s="44">
        <v>274.42</v>
      </c>
      <c r="E812" s="44">
        <v>277.64999999999998</v>
      </c>
      <c r="F812" s="44">
        <v>286.19</v>
      </c>
      <c r="G812" s="44">
        <v>289.42</v>
      </c>
      <c r="H812" s="44">
        <v>286.75</v>
      </c>
      <c r="I812" s="44">
        <v>298.41000000000003</v>
      </c>
      <c r="J812" s="44">
        <v>312.32</v>
      </c>
      <c r="K812" s="44">
        <v>327.86</v>
      </c>
      <c r="L812" s="44">
        <v>337.1</v>
      </c>
      <c r="M812" s="44">
        <v>343.6</v>
      </c>
      <c r="N812" s="44">
        <v>348.8</v>
      </c>
      <c r="O812" s="44">
        <v>355.5</v>
      </c>
      <c r="P812" s="44">
        <v>358.4</v>
      </c>
      <c r="Q812" s="44">
        <v>347.6</v>
      </c>
      <c r="R812" s="44">
        <v>355.2</v>
      </c>
      <c r="S812" s="44">
        <v>370.6</v>
      </c>
      <c r="T812" s="44">
        <v>381.7</v>
      </c>
      <c r="U812" s="44">
        <v>392.5</v>
      </c>
      <c r="V812" s="44">
        <v>482.8</v>
      </c>
      <c r="W812" s="44">
        <v>495.9</v>
      </c>
      <c r="X812" s="44">
        <v>494.6</v>
      </c>
      <c r="Y812" s="44">
        <v>503.2</v>
      </c>
      <c r="Z812" s="44">
        <v>438.1</v>
      </c>
      <c r="AA812" s="44">
        <v>450.1</v>
      </c>
      <c r="AB812" s="44">
        <v>468.4</v>
      </c>
      <c r="AC812" s="44">
        <v>513.1</v>
      </c>
      <c r="AD812" s="44">
        <v>469.1</v>
      </c>
      <c r="AE812" s="44">
        <v>495.2</v>
      </c>
      <c r="AF812" s="44">
        <v>529</v>
      </c>
      <c r="AG812" s="44">
        <v>609.1</v>
      </c>
      <c r="AH812" s="44">
        <v>585.29999999999995</v>
      </c>
      <c r="AI812" s="126">
        <v>608.79999999999995</v>
      </c>
      <c r="AJ812" s="44">
        <v>617.6</v>
      </c>
      <c r="AK812" s="44">
        <v>674.7</v>
      </c>
      <c r="AL812" s="44">
        <v>671.2</v>
      </c>
      <c r="AM812" s="44">
        <v>642.70000000000005</v>
      </c>
      <c r="AN812" s="44">
        <v>664.4</v>
      </c>
      <c r="AO812" s="44">
        <v>708.8</v>
      </c>
      <c r="AP812" s="44">
        <v>706.1</v>
      </c>
      <c r="AQ812" s="83">
        <v>732.6</v>
      </c>
    </row>
    <row r="813" spans="1:43" ht="17.649999999999999" thickBot="1" x14ac:dyDescent="0.5">
      <c r="A813" s="42" t="s">
        <v>22</v>
      </c>
      <c r="C813" s="60" t="s">
        <v>143</v>
      </c>
      <c r="D813" s="44">
        <v>816.82</v>
      </c>
      <c r="E813" s="44">
        <v>841.24</v>
      </c>
      <c r="F813" s="44">
        <v>828.56</v>
      </c>
      <c r="G813" s="44">
        <v>842.2</v>
      </c>
      <c r="H813" s="44">
        <v>841.18</v>
      </c>
      <c r="I813" s="44">
        <v>833.51</v>
      </c>
      <c r="J813" s="44">
        <v>839.77</v>
      </c>
      <c r="K813" s="44">
        <v>834.17</v>
      </c>
      <c r="L813" s="44">
        <v>839.68</v>
      </c>
      <c r="M813" s="44">
        <v>830.9</v>
      </c>
      <c r="N813" s="44">
        <v>894.5</v>
      </c>
      <c r="O813" s="44">
        <v>905.5</v>
      </c>
      <c r="P813" s="44">
        <v>916</v>
      </c>
      <c r="Q813" s="44">
        <v>917.7</v>
      </c>
      <c r="R813" s="44">
        <v>923.1</v>
      </c>
      <c r="S813" s="43">
        <v>2369</v>
      </c>
      <c r="T813" s="43">
        <v>2313</v>
      </c>
      <c r="U813" s="43">
        <v>2322</v>
      </c>
      <c r="V813" s="43">
        <v>2331</v>
      </c>
      <c r="W813" s="43">
        <v>2338</v>
      </c>
      <c r="X813" s="43">
        <v>2331</v>
      </c>
      <c r="Y813" s="43">
        <v>2343</v>
      </c>
      <c r="Z813" s="43">
        <v>2336</v>
      </c>
      <c r="AA813" s="43">
        <v>2441</v>
      </c>
      <c r="AB813" s="43">
        <v>2326</v>
      </c>
      <c r="AC813" s="43">
        <v>2589</v>
      </c>
      <c r="AD813" s="43">
        <v>2586</v>
      </c>
      <c r="AE813" s="43">
        <v>2589</v>
      </c>
      <c r="AF813" s="43">
        <v>2580</v>
      </c>
      <c r="AG813" s="43">
        <v>2572</v>
      </c>
      <c r="AH813" s="43">
        <v>2569</v>
      </c>
      <c r="AI813" s="125">
        <v>2558</v>
      </c>
      <c r="AJ813" s="43">
        <v>2547</v>
      </c>
      <c r="AK813" s="43">
        <v>2603</v>
      </c>
      <c r="AL813" s="43">
        <v>2604</v>
      </c>
      <c r="AM813" s="43">
        <v>2606</v>
      </c>
      <c r="AN813" s="43">
        <v>2605</v>
      </c>
      <c r="AO813" s="43">
        <v>2609</v>
      </c>
      <c r="AP813" s="43">
        <v>2609</v>
      </c>
      <c r="AQ813" s="45">
        <v>2618</v>
      </c>
    </row>
    <row r="814" spans="1:43" ht="17.649999999999999" thickBot="1" x14ac:dyDescent="0.5">
      <c r="A814" s="42" t="s">
        <v>22</v>
      </c>
      <c r="C814" s="60" t="s">
        <v>144</v>
      </c>
      <c r="D814" s="44">
        <v>369.02</v>
      </c>
      <c r="E814" s="44">
        <v>381.96</v>
      </c>
      <c r="F814" s="44">
        <v>331.34</v>
      </c>
      <c r="G814" s="44">
        <v>332.37</v>
      </c>
      <c r="H814" s="44">
        <v>300.77999999999997</v>
      </c>
      <c r="I814" s="44">
        <v>277.16000000000003</v>
      </c>
      <c r="J814" s="44">
        <v>274.13</v>
      </c>
      <c r="K814" s="44">
        <v>250.42</v>
      </c>
      <c r="L814" s="44">
        <v>263.27999999999997</v>
      </c>
      <c r="M814" s="44">
        <v>240.3</v>
      </c>
      <c r="N814" s="44">
        <v>330</v>
      </c>
      <c r="O814" s="44">
        <v>316.5</v>
      </c>
      <c r="P814" s="44">
        <v>306.60000000000002</v>
      </c>
      <c r="Q814" s="44">
        <v>288.60000000000002</v>
      </c>
      <c r="R814" s="44">
        <v>275.8</v>
      </c>
      <c r="S814" s="44">
        <v>664.8</v>
      </c>
      <c r="T814" s="44">
        <v>642.79999999999995</v>
      </c>
      <c r="U814" s="44">
        <v>622.4</v>
      </c>
      <c r="V814" s="44">
        <v>606.5</v>
      </c>
      <c r="W814" s="44">
        <v>564.1</v>
      </c>
      <c r="X814" s="44">
        <v>547.79999999999995</v>
      </c>
      <c r="Y814" s="44">
        <v>540.20000000000005</v>
      </c>
      <c r="Z814" s="44">
        <v>521</v>
      </c>
      <c r="AA814" s="44">
        <v>582.1</v>
      </c>
      <c r="AB814" s="44">
        <v>581.79999999999995</v>
      </c>
      <c r="AC814" s="44">
        <v>696.2</v>
      </c>
      <c r="AD814" s="44">
        <v>672.7</v>
      </c>
      <c r="AE814" s="44">
        <v>654.4</v>
      </c>
      <c r="AF814" s="44">
        <v>638.4</v>
      </c>
      <c r="AG814" s="44">
        <v>719.2</v>
      </c>
      <c r="AH814" s="44">
        <v>695.1</v>
      </c>
      <c r="AI814" s="126">
        <v>676.2</v>
      </c>
      <c r="AJ814" s="44">
        <v>631</v>
      </c>
      <c r="AK814" s="44">
        <v>638.9</v>
      </c>
      <c r="AL814" s="44">
        <v>615.9</v>
      </c>
      <c r="AM814" s="44">
        <v>608.4</v>
      </c>
      <c r="AN814" s="44">
        <v>589.9</v>
      </c>
      <c r="AO814" s="44">
        <v>567.1</v>
      </c>
      <c r="AP814" s="44">
        <v>562.6</v>
      </c>
      <c r="AQ814" s="83">
        <v>555.1</v>
      </c>
    </row>
    <row r="815" spans="1:43" ht="17.649999999999999" thickBot="1" x14ac:dyDescent="0.5">
      <c r="A815" s="42" t="s">
        <v>22</v>
      </c>
      <c r="C815" s="60" t="s">
        <v>85</v>
      </c>
      <c r="D815" s="44" t="s">
        <v>138</v>
      </c>
      <c r="E815" s="44" t="s">
        <v>138</v>
      </c>
      <c r="F815" s="44" t="s">
        <v>138</v>
      </c>
      <c r="G815" s="44" t="s">
        <v>138</v>
      </c>
      <c r="H815" s="44" t="s">
        <v>138</v>
      </c>
      <c r="I815" s="44" t="s">
        <v>138</v>
      </c>
      <c r="J815" s="44" t="s">
        <v>138</v>
      </c>
      <c r="K815" s="44" t="s">
        <v>138</v>
      </c>
      <c r="L815" s="44" t="s">
        <v>138</v>
      </c>
      <c r="M815" s="44" t="s">
        <v>138</v>
      </c>
      <c r="N815" s="44" t="s">
        <v>138</v>
      </c>
      <c r="O815" s="44" t="s">
        <v>138</v>
      </c>
      <c r="P815" s="44">
        <v>3.8</v>
      </c>
      <c r="Q815" s="44" t="s">
        <v>138</v>
      </c>
      <c r="R815" s="44" t="s">
        <v>138</v>
      </c>
      <c r="S815" s="44" t="s">
        <v>138</v>
      </c>
      <c r="T815" s="44" t="s">
        <v>138</v>
      </c>
      <c r="U815" s="44" t="s">
        <v>138</v>
      </c>
      <c r="V815" s="44" t="s">
        <v>138</v>
      </c>
      <c r="W815" s="44" t="s">
        <v>138</v>
      </c>
      <c r="X815" s="44" t="s">
        <v>138</v>
      </c>
      <c r="Y815" s="44" t="s">
        <v>138</v>
      </c>
      <c r="Z815" s="44" t="s">
        <v>138</v>
      </c>
      <c r="AA815" s="44" t="s">
        <v>138</v>
      </c>
      <c r="AB815" s="44" t="s">
        <v>138</v>
      </c>
      <c r="AC815" s="43">
        <v>13219</v>
      </c>
      <c r="AD815" s="43">
        <v>13492</v>
      </c>
      <c r="AE815" s="43">
        <v>13648</v>
      </c>
      <c r="AF815" s="44" t="s">
        <v>138</v>
      </c>
      <c r="AG815" s="43">
        <v>1077</v>
      </c>
      <c r="AH815" s="43">
        <v>1051</v>
      </c>
      <c r="AI815" s="126" t="s">
        <v>138</v>
      </c>
      <c r="AJ815" s="44" t="s">
        <v>138</v>
      </c>
      <c r="AK815" s="44" t="s">
        <v>138</v>
      </c>
      <c r="AL815" s="44" t="s">
        <v>138</v>
      </c>
      <c r="AM815" s="44" t="s">
        <v>138</v>
      </c>
      <c r="AN815" s="44" t="s">
        <v>138</v>
      </c>
      <c r="AO815" s="44" t="s">
        <v>138</v>
      </c>
      <c r="AP815" s="44" t="s">
        <v>138</v>
      </c>
      <c r="AQ815" s="83" t="s">
        <v>138</v>
      </c>
    </row>
    <row r="816" spans="1:43" ht="17.649999999999999" thickBot="1" x14ac:dyDescent="0.5">
      <c r="A816" s="42" t="s">
        <v>22</v>
      </c>
      <c r="C816" s="60" t="s">
        <v>145</v>
      </c>
      <c r="D816" s="44">
        <v>6.43</v>
      </c>
      <c r="E816" s="44" t="s">
        <v>138</v>
      </c>
      <c r="F816" s="44" t="s">
        <v>138</v>
      </c>
      <c r="G816" s="44" t="s">
        <v>138</v>
      </c>
      <c r="H816" s="44" t="s">
        <v>138</v>
      </c>
      <c r="I816" s="44" t="s">
        <v>138</v>
      </c>
      <c r="J816" s="44" t="s">
        <v>138</v>
      </c>
      <c r="K816" s="44" t="s">
        <v>138</v>
      </c>
      <c r="L816" s="44" t="s">
        <v>138</v>
      </c>
      <c r="M816" s="44" t="s">
        <v>138</v>
      </c>
      <c r="N816" s="44" t="s">
        <v>138</v>
      </c>
      <c r="O816" s="44" t="s">
        <v>138</v>
      </c>
      <c r="P816" s="44" t="s">
        <v>138</v>
      </c>
      <c r="Q816" s="44" t="s">
        <v>138</v>
      </c>
      <c r="R816" s="44" t="s">
        <v>138</v>
      </c>
      <c r="S816" s="44" t="s">
        <v>138</v>
      </c>
      <c r="T816" s="44" t="s">
        <v>138</v>
      </c>
      <c r="U816" s="44" t="s">
        <v>138</v>
      </c>
      <c r="V816" s="44" t="s">
        <v>138</v>
      </c>
      <c r="W816" s="44" t="s">
        <v>138</v>
      </c>
      <c r="X816" s="44" t="s">
        <v>138</v>
      </c>
      <c r="Y816" s="44" t="s">
        <v>138</v>
      </c>
      <c r="Z816" s="44" t="s">
        <v>138</v>
      </c>
      <c r="AA816" s="44" t="s">
        <v>138</v>
      </c>
      <c r="AB816" s="44" t="s">
        <v>138</v>
      </c>
      <c r="AC816" s="44" t="s">
        <v>138</v>
      </c>
      <c r="AD816" s="44" t="s">
        <v>138</v>
      </c>
      <c r="AE816" s="44" t="s">
        <v>138</v>
      </c>
      <c r="AF816" s="44" t="s">
        <v>138</v>
      </c>
      <c r="AG816" s="44" t="s">
        <v>138</v>
      </c>
      <c r="AH816" s="44" t="s">
        <v>138</v>
      </c>
      <c r="AI816" s="126" t="s">
        <v>138</v>
      </c>
      <c r="AJ816" s="44" t="s">
        <v>138</v>
      </c>
      <c r="AK816" s="44" t="s">
        <v>138</v>
      </c>
      <c r="AL816" s="44" t="s">
        <v>138</v>
      </c>
      <c r="AM816" s="44" t="s">
        <v>138</v>
      </c>
      <c r="AN816" s="44" t="s">
        <v>138</v>
      </c>
      <c r="AO816" s="44" t="s">
        <v>138</v>
      </c>
      <c r="AP816" s="44" t="s">
        <v>138</v>
      </c>
      <c r="AQ816" s="83" t="s">
        <v>138</v>
      </c>
    </row>
    <row r="817" spans="1:43" ht="17.649999999999999" thickBot="1" x14ac:dyDescent="0.5">
      <c r="A817" s="42" t="s">
        <v>22</v>
      </c>
      <c r="C817" s="60" t="s">
        <v>88</v>
      </c>
      <c r="D817" s="44">
        <v>491.42</v>
      </c>
      <c r="E817" s="44">
        <v>989.31</v>
      </c>
      <c r="F817" s="44">
        <v>524.89</v>
      </c>
      <c r="G817" s="44">
        <v>536</v>
      </c>
      <c r="H817" s="44">
        <v>563.64</v>
      </c>
      <c r="I817" s="44">
        <v>510.16</v>
      </c>
      <c r="J817" s="44">
        <v>440.06</v>
      </c>
      <c r="K817" s="44">
        <v>423.92</v>
      </c>
      <c r="L817" s="44">
        <v>431.52</v>
      </c>
      <c r="M817" s="44">
        <v>391.8</v>
      </c>
      <c r="N817" s="44">
        <v>391.6</v>
      </c>
      <c r="O817" s="44">
        <v>455</v>
      </c>
      <c r="P817" s="44">
        <v>771.9</v>
      </c>
      <c r="Q817" s="44">
        <v>411.5</v>
      </c>
      <c r="R817" s="44">
        <v>393.5</v>
      </c>
      <c r="S817" s="43">
        <v>4586</v>
      </c>
      <c r="T817" s="43">
        <v>4493</v>
      </c>
      <c r="U817" s="43">
        <v>3762</v>
      </c>
      <c r="V817" s="43">
        <v>3430</v>
      </c>
      <c r="W817" s="43">
        <v>3101</v>
      </c>
      <c r="X817" s="43">
        <v>2687</v>
      </c>
      <c r="Y817" s="43">
        <v>2525</v>
      </c>
      <c r="Z817" s="43">
        <v>2518</v>
      </c>
      <c r="AA817" s="43">
        <v>2248</v>
      </c>
      <c r="AB817" s="43">
        <v>1880</v>
      </c>
      <c r="AC817" s="43">
        <v>1581</v>
      </c>
      <c r="AD817" s="43">
        <v>1483</v>
      </c>
      <c r="AE817" s="43">
        <v>1355</v>
      </c>
      <c r="AF817" s="43">
        <v>1192</v>
      </c>
      <c r="AG817" s="43">
        <v>1235</v>
      </c>
      <c r="AH817" s="43">
        <v>1191</v>
      </c>
      <c r="AI817" s="125">
        <v>1171</v>
      </c>
      <c r="AJ817" s="44">
        <v>990.2</v>
      </c>
      <c r="AK817" s="44">
        <v>971.5</v>
      </c>
      <c r="AL817" s="44">
        <v>913.6</v>
      </c>
      <c r="AM817" s="44">
        <v>968.9</v>
      </c>
      <c r="AN817" s="44">
        <v>910</v>
      </c>
      <c r="AO817" s="44">
        <v>923.2</v>
      </c>
      <c r="AP817" s="44">
        <v>928.9</v>
      </c>
      <c r="AQ817" s="83">
        <v>925.3</v>
      </c>
    </row>
    <row r="818" spans="1:43" ht="18" thickBot="1" x14ac:dyDescent="0.5">
      <c r="A818" s="42" t="s">
        <v>22</v>
      </c>
      <c r="C818" s="66" t="s">
        <v>77</v>
      </c>
      <c r="D818" s="67">
        <v>30673</v>
      </c>
      <c r="E818" s="67">
        <v>31562</v>
      </c>
      <c r="F818" s="67">
        <v>30800</v>
      </c>
      <c r="G818" s="67">
        <v>30842</v>
      </c>
      <c r="H818" s="67">
        <v>30586</v>
      </c>
      <c r="I818" s="67">
        <v>30036</v>
      </c>
      <c r="J818" s="67">
        <v>30287</v>
      </c>
      <c r="K818" s="67">
        <v>29804</v>
      </c>
      <c r="L818" s="67">
        <v>30284</v>
      </c>
      <c r="M818" s="67">
        <v>29709</v>
      </c>
      <c r="N818" s="67">
        <v>29568</v>
      </c>
      <c r="O818" s="67">
        <v>30059</v>
      </c>
      <c r="P818" s="67">
        <v>32405</v>
      </c>
      <c r="Q818" s="67">
        <v>31843</v>
      </c>
      <c r="R818" s="67">
        <v>32428</v>
      </c>
      <c r="S818" s="67">
        <v>42361</v>
      </c>
      <c r="T818" s="67">
        <v>43443</v>
      </c>
      <c r="U818" s="67">
        <v>41089</v>
      </c>
      <c r="V818" s="67">
        <v>42237</v>
      </c>
      <c r="W818" s="67">
        <v>43140</v>
      </c>
      <c r="X818" s="67">
        <v>43752</v>
      </c>
      <c r="Y818" s="67">
        <v>44291</v>
      </c>
      <c r="Z818" s="67">
        <v>43423</v>
      </c>
      <c r="AA818" s="67">
        <v>44233</v>
      </c>
      <c r="AB818" s="67">
        <v>43583</v>
      </c>
      <c r="AC818" s="67">
        <v>44650</v>
      </c>
      <c r="AD818" s="67">
        <v>44411</v>
      </c>
      <c r="AE818" s="67">
        <v>45995</v>
      </c>
      <c r="AF818" s="67">
        <v>33625</v>
      </c>
      <c r="AG818" s="67">
        <v>33921</v>
      </c>
      <c r="AH818" s="67">
        <v>33023</v>
      </c>
      <c r="AI818" s="128">
        <v>31729</v>
      </c>
      <c r="AJ818" s="67">
        <v>33246</v>
      </c>
      <c r="AK818" s="67">
        <v>33117</v>
      </c>
      <c r="AL818" s="67">
        <v>32915</v>
      </c>
      <c r="AM818" s="67">
        <v>33105</v>
      </c>
      <c r="AN818" s="67">
        <v>33209</v>
      </c>
      <c r="AO818" s="67">
        <v>33635</v>
      </c>
      <c r="AP818" s="67">
        <v>33225</v>
      </c>
      <c r="AQ818" s="68">
        <v>33773</v>
      </c>
    </row>
    <row r="819" spans="1:43" ht="18" thickTop="1" thickBot="1" x14ac:dyDescent="0.5">
      <c r="A819" s="42" t="s">
        <v>22</v>
      </c>
      <c r="C819" s="60" t="s">
        <v>78</v>
      </c>
      <c r="D819" s="43">
        <v>1794</v>
      </c>
      <c r="E819" s="43">
        <v>2354</v>
      </c>
      <c r="F819" s="43">
        <v>2241</v>
      </c>
      <c r="G819" s="43">
        <v>2201</v>
      </c>
      <c r="H819" s="43">
        <v>2165</v>
      </c>
      <c r="I819" s="43">
        <v>2050</v>
      </c>
      <c r="J819" s="43">
        <v>1826</v>
      </c>
      <c r="K819" s="43">
        <v>1876</v>
      </c>
      <c r="L819" s="43">
        <v>2009</v>
      </c>
      <c r="M819" s="43">
        <v>1952</v>
      </c>
      <c r="N819" s="43">
        <v>1893</v>
      </c>
      <c r="O819" s="43">
        <v>1955</v>
      </c>
      <c r="P819" s="43">
        <v>2083</v>
      </c>
      <c r="Q819" s="43">
        <v>2040</v>
      </c>
      <c r="R819" s="43">
        <v>1833</v>
      </c>
      <c r="S819" s="43">
        <v>2578</v>
      </c>
      <c r="T819" s="43">
        <v>2121</v>
      </c>
      <c r="U819" s="43">
        <v>2139</v>
      </c>
      <c r="V819" s="43">
        <v>2285</v>
      </c>
      <c r="W819" s="43">
        <v>2420</v>
      </c>
      <c r="X819" s="43">
        <v>2466</v>
      </c>
      <c r="Y819" s="43">
        <v>2581</v>
      </c>
      <c r="Z819" s="43">
        <v>2348</v>
      </c>
      <c r="AA819" s="43">
        <v>2334</v>
      </c>
      <c r="AB819" s="43">
        <v>2416</v>
      </c>
      <c r="AC819" s="43">
        <v>2455</v>
      </c>
      <c r="AD819" s="43">
        <v>2297</v>
      </c>
      <c r="AE819" s="43">
        <v>2347</v>
      </c>
      <c r="AF819" s="43">
        <v>2426</v>
      </c>
      <c r="AG819" s="43">
        <v>2773</v>
      </c>
      <c r="AH819" s="43">
        <v>2500</v>
      </c>
      <c r="AI819" s="125">
        <v>2343</v>
      </c>
      <c r="AJ819" s="43">
        <v>2294</v>
      </c>
      <c r="AK819" s="43">
        <v>2490</v>
      </c>
      <c r="AL819" s="43">
        <v>2469</v>
      </c>
      <c r="AM819" s="43">
        <v>2316</v>
      </c>
      <c r="AN819" s="43">
        <v>2358</v>
      </c>
      <c r="AO819" s="43">
        <v>2575</v>
      </c>
      <c r="AP819" s="43">
        <v>2306</v>
      </c>
      <c r="AQ819" s="45">
        <v>2356</v>
      </c>
    </row>
    <row r="820" spans="1:43" ht="17.649999999999999" thickBot="1" x14ac:dyDescent="0.5">
      <c r="A820" s="42" t="s">
        <v>22</v>
      </c>
      <c r="C820" s="60" t="s">
        <v>177</v>
      </c>
      <c r="D820" s="44">
        <v>596.99</v>
      </c>
      <c r="E820" s="44">
        <v>487.32</v>
      </c>
      <c r="F820" s="44">
        <v>451.24</v>
      </c>
      <c r="G820" s="44">
        <v>380.21</v>
      </c>
      <c r="H820" s="44">
        <v>435.77</v>
      </c>
      <c r="I820" s="44">
        <v>393.26</v>
      </c>
      <c r="J820" s="44">
        <v>354.97</v>
      </c>
      <c r="K820" s="44">
        <v>357.91</v>
      </c>
      <c r="L820" s="44">
        <v>382.78</v>
      </c>
      <c r="M820" s="44">
        <v>386.2</v>
      </c>
      <c r="N820" s="44">
        <v>391.7</v>
      </c>
      <c r="O820" s="44">
        <v>374.4</v>
      </c>
      <c r="P820" s="44">
        <v>377.5</v>
      </c>
      <c r="Q820" s="44">
        <v>365.1</v>
      </c>
      <c r="R820" s="44">
        <v>344.9</v>
      </c>
      <c r="S820" s="44">
        <v>308.10000000000002</v>
      </c>
      <c r="T820" s="44">
        <v>316.89999999999998</v>
      </c>
      <c r="U820" s="44">
        <v>338.6</v>
      </c>
      <c r="V820" s="44">
        <v>336.4</v>
      </c>
      <c r="W820" s="44">
        <v>447.8</v>
      </c>
      <c r="X820" s="44">
        <v>511.2</v>
      </c>
      <c r="Y820" s="44">
        <v>540.5</v>
      </c>
      <c r="Z820" s="44">
        <v>417.5</v>
      </c>
      <c r="AA820" s="44">
        <v>473.7</v>
      </c>
      <c r="AB820" s="44">
        <v>547</v>
      </c>
      <c r="AC820" s="44">
        <v>699.1</v>
      </c>
      <c r="AD820" s="44">
        <v>599</v>
      </c>
      <c r="AE820" s="44">
        <v>742.3</v>
      </c>
      <c r="AF820" s="44">
        <v>664.6</v>
      </c>
      <c r="AG820" s="44">
        <v>692.7</v>
      </c>
      <c r="AH820" s="44">
        <v>629.4</v>
      </c>
      <c r="AI820" s="126">
        <v>648.6</v>
      </c>
      <c r="AJ820" s="44">
        <v>670.9</v>
      </c>
      <c r="AK820" s="44">
        <v>647.5</v>
      </c>
      <c r="AL820" s="44">
        <v>560.29999999999995</v>
      </c>
      <c r="AM820" s="44">
        <v>626.70000000000005</v>
      </c>
      <c r="AN820" s="44">
        <v>602</v>
      </c>
      <c r="AO820" s="44">
        <v>542.79999999999995</v>
      </c>
      <c r="AP820" s="44">
        <v>499</v>
      </c>
      <c r="AQ820" s="83">
        <v>511.7</v>
      </c>
    </row>
    <row r="821" spans="1:43" ht="17.649999999999999" thickBot="1" x14ac:dyDescent="0.5">
      <c r="A821" s="42" t="s">
        <v>22</v>
      </c>
      <c r="C821" s="60" t="s">
        <v>187</v>
      </c>
      <c r="D821" s="43">
        <v>8814</v>
      </c>
      <c r="E821" s="43">
        <v>9484</v>
      </c>
      <c r="F821" s="43">
        <v>9418</v>
      </c>
      <c r="G821" s="43">
        <v>9490</v>
      </c>
      <c r="H821" s="43">
        <v>9466</v>
      </c>
      <c r="I821" s="43">
        <v>9467</v>
      </c>
      <c r="J821" s="43">
        <v>9723</v>
      </c>
      <c r="K821" s="43">
        <v>9748</v>
      </c>
      <c r="L821" s="43">
        <v>10043</v>
      </c>
      <c r="M821" s="43">
        <v>10113</v>
      </c>
      <c r="N821" s="43">
        <v>10164</v>
      </c>
      <c r="O821" s="43">
        <v>10278</v>
      </c>
      <c r="P821" s="43">
        <v>10437</v>
      </c>
      <c r="Q821" s="43">
        <v>10397</v>
      </c>
      <c r="R821" s="43">
        <v>10385</v>
      </c>
      <c r="S821" s="43">
        <v>10386</v>
      </c>
      <c r="T821" s="43">
        <v>10465</v>
      </c>
      <c r="U821" s="43">
        <v>9241</v>
      </c>
      <c r="V821" s="43">
        <v>9311</v>
      </c>
      <c r="W821" s="43">
        <v>9446</v>
      </c>
      <c r="X821" s="43">
        <v>9565</v>
      </c>
      <c r="Y821" s="43">
        <v>9807</v>
      </c>
      <c r="Z821" s="43">
        <v>9711</v>
      </c>
      <c r="AA821" s="43">
        <v>9817</v>
      </c>
      <c r="AB821" s="43">
        <v>9907</v>
      </c>
      <c r="AC821" s="43">
        <v>1359</v>
      </c>
      <c r="AD821" s="43">
        <v>1357</v>
      </c>
      <c r="AE821" s="43">
        <v>1338</v>
      </c>
      <c r="AF821" s="43">
        <v>1334</v>
      </c>
      <c r="AG821" s="44">
        <v>413.2</v>
      </c>
      <c r="AH821" s="44">
        <v>408.4</v>
      </c>
      <c r="AI821" s="126">
        <v>401.5</v>
      </c>
      <c r="AJ821" s="44">
        <v>406.7</v>
      </c>
      <c r="AK821" s="44">
        <v>507.9</v>
      </c>
      <c r="AL821" s="44">
        <v>517.6</v>
      </c>
      <c r="AM821" s="44">
        <v>523.4</v>
      </c>
      <c r="AN821" s="44">
        <v>511</v>
      </c>
      <c r="AO821" s="44">
        <v>487.2</v>
      </c>
      <c r="AP821" s="44">
        <v>521.5</v>
      </c>
      <c r="AQ821" s="83">
        <v>511.5</v>
      </c>
    </row>
    <row r="822" spans="1:43" ht="17.649999999999999" thickBot="1" x14ac:dyDescent="0.5">
      <c r="A822" s="42" t="s">
        <v>22</v>
      </c>
      <c r="C822" s="60" t="s">
        <v>188</v>
      </c>
      <c r="D822" s="43">
        <v>3578</v>
      </c>
      <c r="E822" s="43">
        <v>3699</v>
      </c>
      <c r="F822" s="43">
        <v>3784</v>
      </c>
      <c r="G822" s="43">
        <v>4011</v>
      </c>
      <c r="H822" s="43">
        <v>4080</v>
      </c>
      <c r="I822" s="43">
        <v>3897</v>
      </c>
      <c r="J822" s="43">
        <v>3342</v>
      </c>
      <c r="K822" s="43">
        <v>3277</v>
      </c>
      <c r="L822" s="43">
        <v>3397</v>
      </c>
      <c r="M822" s="43">
        <v>3301</v>
      </c>
      <c r="N822" s="43">
        <v>3075</v>
      </c>
      <c r="O822" s="43">
        <v>3093</v>
      </c>
      <c r="P822" s="43">
        <v>4794</v>
      </c>
      <c r="Q822" s="43">
        <v>3782</v>
      </c>
      <c r="R822" s="43">
        <v>3195</v>
      </c>
      <c r="S822" s="43">
        <v>3503</v>
      </c>
      <c r="T822" s="43">
        <v>3765</v>
      </c>
      <c r="U822" s="43">
        <v>2814</v>
      </c>
      <c r="V822" s="43">
        <v>2751</v>
      </c>
      <c r="W822" s="43">
        <v>2722</v>
      </c>
      <c r="X822" s="43">
        <v>2871</v>
      </c>
      <c r="Y822" s="43">
        <v>2688</v>
      </c>
      <c r="Z822" s="43">
        <v>2669</v>
      </c>
      <c r="AA822" s="43">
        <v>2669</v>
      </c>
      <c r="AB822" s="43">
        <v>2758</v>
      </c>
      <c r="AC822" s="43">
        <v>1610</v>
      </c>
      <c r="AD822" s="43">
        <v>1578</v>
      </c>
      <c r="AE822" s="43">
        <v>1603</v>
      </c>
      <c r="AF822" s="43">
        <v>1897</v>
      </c>
      <c r="AG822" s="43">
        <v>1605</v>
      </c>
      <c r="AH822" s="43">
        <v>1536</v>
      </c>
      <c r="AI822" s="125">
        <v>1543</v>
      </c>
      <c r="AJ822" s="43">
        <v>3022</v>
      </c>
      <c r="AK822" s="43">
        <v>2210</v>
      </c>
      <c r="AL822" s="43">
        <v>2081</v>
      </c>
      <c r="AM822" s="43">
        <v>2020</v>
      </c>
      <c r="AN822" s="43">
        <v>2011</v>
      </c>
      <c r="AO822" s="43">
        <v>1989</v>
      </c>
      <c r="AP822" s="43">
        <v>2015</v>
      </c>
      <c r="AQ822" s="45">
        <v>2115</v>
      </c>
    </row>
    <row r="823" spans="1:43" ht="17.649999999999999" thickBot="1" x14ac:dyDescent="0.5">
      <c r="A823" s="42" t="s">
        <v>22</v>
      </c>
      <c r="C823" s="60" t="s">
        <v>189</v>
      </c>
      <c r="D823" s="43">
        <v>6784</v>
      </c>
      <c r="E823" s="43">
        <v>6530</v>
      </c>
      <c r="F823" s="43">
        <v>6259</v>
      </c>
      <c r="G823" s="43">
        <v>6430</v>
      </c>
      <c r="H823" s="43">
        <v>6449</v>
      </c>
      <c r="I823" s="43">
        <v>6424</v>
      </c>
      <c r="J823" s="43">
        <v>6309</v>
      </c>
      <c r="K823" s="43">
        <v>6298</v>
      </c>
      <c r="L823" s="43">
        <v>6443</v>
      </c>
      <c r="M823" s="43">
        <v>6627</v>
      </c>
      <c r="N823" s="43">
        <v>6602</v>
      </c>
      <c r="O823" s="43">
        <v>6718</v>
      </c>
      <c r="P823" s="43">
        <v>6963</v>
      </c>
      <c r="Q823" s="43">
        <v>7039</v>
      </c>
      <c r="R823" s="43">
        <v>7085</v>
      </c>
      <c r="S823" s="43">
        <v>14505</v>
      </c>
      <c r="T823" s="43">
        <v>15497</v>
      </c>
      <c r="U823" s="43">
        <v>15648</v>
      </c>
      <c r="V823" s="43">
        <v>15639</v>
      </c>
      <c r="W823" s="43">
        <v>15935</v>
      </c>
      <c r="X823" s="43">
        <v>16383</v>
      </c>
      <c r="Y823" s="43">
        <v>16604</v>
      </c>
      <c r="Z823" s="43">
        <v>16674</v>
      </c>
      <c r="AA823" s="43">
        <v>16557</v>
      </c>
      <c r="AB823" s="43">
        <v>17117</v>
      </c>
      <c r="AC823" s="43">
        <v>17293</v>
      </c>
      <c r="AD823" s="43">
        <v>17301</v>
      </c>
      <c r="AE823" s="43">
        <v>17948</v>
      </c>
      <c r="AF823" s="43">
        <v>18457</v>
      </c>
      <c r="AG823" s="43">
        <v>18624</v>
      </c>
      <c r="AH823" s="43">
        <v>18703</v>
      </c>
      <c r="AI823" s="125">
        <v>19220</v>
      </c>
      <c r="AJ823" s="43">
        <v>19555</v>
      </c>
      <c r="AK823" s="43">
        <v>19802</v>
      </c>
      <c r="AL823" s="43">
        <v>19672</v>
      </c>
      <c r="AM823" s="43">
        <v>19931</v>
      </c>
      <c r="AN823" s="43">
        <v>20120</v>
      </c>
      <c r="AO823" s="43">
        <v>20110</v>
      </c>
      <c r="AP823" s="43">
        <v>20031</v>
      </c>
      <c r="AQ823" s="45">
        <v>20245</v>
      </c>
    </row>
    <row r="824" spans="1:43" ht="17.649999999999999" thickBot="1" x14ac:dyDescent="0.5">
      <c r="A824" s="42" t="s">
        <v>22</v>
      </c>
      <c r="C824" s="60" t="s">
        <v>200</v>
      </c>
      <c r="D824" s="44">
        <v>189.21</v>
      </c>
      <c r="E824" s="44">
        <v>232.25</v>
      </c>
      <c r="F824" s="44">
        <v>191.71</v>
      </c>
      <c r="G824" s="44">
        <v>194.86</v>
      </c>
      <c r="H824" s="44">
        <v>215.13</v>
      </c>
      <c r="I824" s="44">
        <v>227.15</v>
      </c>
      <c r="J824" s="44">
        <v>211.46</v>
      </c>
      <c r="K824" s="44">
        <v>238.35</v>
      </c>
      <c r="L824" s="44">
        <v>223.16</v>
      </c>
      <c r="M824" s="44">
        <v>207</v>
      </c>
      <c r="N824" s="44">
        <v>271.2</v>
      </c>
      <c r="O824" s="44">
        <v>272.10000000000002</v>
      </c>
      <c r="P824" s="44">
        <v>316.10000000000002</v>
      </c>
      <c r="Q824" s="44">
        <v>325.10000000000002</v>
      </c>
      <c r="R824" s="44">
        <v>300</v>
      </c>
      <c r="S824" s="44">
        <v>671.2</v>
      </c>
      <c r="T824" s="44">
        <v>581.70000000000005</v>
      </c>
      <c r="U824" s="44">
        <v>602.9</v>
      </c>
      <c r="V824" s="44">
        <v>613.29999999999995</v>
      </c>
      <c r="W824" s="44">
        <v>629.79999999999995</v>
      </c>
      <c r="X824" s="44">
        <v>633.1</v>
      </c>
      <c r="Y824" s="44">
        <v>677.9</v>
      </c>
      <c r="Z824" s="44">
        <v>692.5</v>
      </c>
      <c r="AA824" s="44">
        <v>711.6</v>
      </c>
      <c r="AB824" s="44">
        <v>796.6</v>
      </c>
      <c r="AC824" s="44">
        <v>717.9</v>
      </c>
      <c r="AD824" s="44">
        <v>782</v>
      </c>
      <c r="AE824" s="44">
        <v>803.4</v>
      </c>
      <c r="AF824" s="44">
        <v>739.3</v>
      </c>
      <c r="AG824" s="44">
        <v>810.4</v>
      </c>
      <c r="AH824" s="44">
        <v>780.7</v>
      </c>
      <c r="AI824" s="126">
        <v>808.5</v>
      </c>
      <c r="AJ824" s="44">
        <v>895.4</v>
      </c>
      <c r="AK824" s="44">
        <v>859.4</v>
      </c>
      <c r="AL824" s="44">
        <v>920.4</v>
      </c>
      <c r="AM824" s="44">
        <v>858.8</v>
      </c>
      <c r="AN824" s="44">
        <v>823</v>
      </c>
      <c r="AO824" s="44">
        <v>822.8</v>
      </c>
      <c r="AP824" s="44">
        <v>701.8</v>
      </c>
      <c r="AQ824" s="83">
        <v>791</v>
      </c>
    </row>
    <row r="825" spans="1:43" ht="17.649999999999999" thickBot="1" x14ac:dyDescent="0.5">
      <c r="A825" s="42" t="s">
        <v>22</v>
      </c>
      <c r="C825" s="60" t="s">
        <v>147</v>
      </c>
      <c r="D825" s="44" t="s">
        <v>138</v>
      </c>
      <c r="E825" s="44" t="s">
        <v>138</v>
      </c>
      <c r="F825" s="44" t="s">
        <v>138</v>
      </c>
      <c r="G825" s="44" t="s">
        <v>138</v>
      </c>
      <c r="H825" s="44" t="s">
        <v>138</v>
      </c>
      <c r="I825" s="44" t="s">
        <v>138</v>
      </c>
      <c r="J825" s="44" t="s">
        <v>138</v>
      </c>
      <c r="K825" s="44" t="s">
        <v>138</v>
      </c>
      <c r="L825" s="44" t="s">
        <v>138</v>
      </c>
      <c r="M825" s="44" t="s">
        <v>138</v>
      </c>
      <c r="N825" s="44" t="s">
        <v>138</v>
      </c>
      <c r="O825" s="44" t="s">
        <v>138</v>
      </c>
      <c r="P825" s="44" t="s">
        <v>138</v>
      </c>
      <c r="Q825" s="44">
        <v>349.8</v>
      </c>
      <c r="R825" s="44" t="s">
        <v>138</v>
      </c>
      <c r="S825" s="44" t="s">
        <v>138</v>
      </c>
      <c r="T825" s="44" t="s">
        <v>138</v>
      </c>
      <c r="U825" s="44" t="s">
        <v>138</v>
      </c>
      <c r="V825" s="44" t="s">
        <v>138</v>
      </c>
      <c r="W825" s="44" t="s">
        <v>138</v>
      </c>
      <c r="X825" s="44" t="s">
        <v>138</v>
      </c>
      <c r="Y825" s="44" t="s">
        <v>138</v>
      </c>
      <c r="Z825" s="44">
        <v>49.9</v>
      </c>
      <c r="AA825" s="44">
        <v>49.9</v>
      </c>
      <c r="AB825" s="44">
        <v>50</v>
      </c>
      <c r="AC825" s="44">
        <v>50</v>
      </c>
      <c r="AD825" s="44" t="s">
        <v>138</v>
      </c>
      <c r="AE825" s="44" t="s">
        <v>138</v>
      </c>
      <c r="AF825" s="44" t="s">
        <v>138</v>
      </c>
      <c r="AG825" s="44">
        <v>299</v>
      </c>
      <c r="AH825" s="44" t="s">
        <v>138</v>
      </c>
      <c r="AI825" s="126" t="s">
        <v>138</v>
      </c>
      <c r="AJ825" s="44">
        <v>224.5</v>
      </c>
      <c r="AK825" s="44">
        <v>224.7</v>
      </c>
      <c r="AL825" s="44">
        <v>50</v>
      </c>
      <c r="AM825" s="44">
        <v>50</v>
      </c>
      <c r="AN825" s="44" t="s">
        <v>138</v>
      </c>
      <c r="AO825" s="44" t="s">
        <v>138</v>
      </c>
      <c r="AP825" s="44" t="s">
        <v>138</v>
      </c>
      <c r="AQ825" s="83" t="s">
        <v>138</v>
      </c>
    </row>
    <row r="826" spans="1:43" ht="17.649999999999999" thickBot="1" x14ac:dyDescent="0.5">
      <c r="A826" s="42" t="s">
        <v>22</v>
      </c>
      <c r="C826" s="60" t="s">
        <v>148</v>
      </c>
      <c r="D826" s="44" t="s">
        <v>138</v>
      </c>
      <c r="E826" s="44" t="s">
        <v>138</v>
      </c>
      <c r="F826" s="44" t="s">
        <v>138</v>
      </c>
      <c r="G826" s="44" t="s">
        <v>138</v>
      </c>
      <c r="H826" s="44" t="s">
        <v>138</v>
      </c>
      <c r="I826" s="44" t="s">
        <v>138</v>
      </c>
      <c r="J826" s="44" t="s">
        <v>138</v>
      </c>
      <c r="K826" s="44" t="s">
        <v>138</v>
      </c>
      <c r="L826" s="44" t="s">
        <v>138</v>
      </c>
      <c r="M826" s="44" t="s">
        <v>138</v>
      </c>
      <c r="N826" s="44" t="s">
        <v>138</v>
      </c>
      <c r="O826" s="44" t="s">
        <v>138</v>
      </c>
      <c r="P826" s="44" t="s">
        <v>138</v>
      </c>
      <c r="Q826" s="44" t="s">
        <v>138</v>
      </c>
      <c r="R826" s="44" t="s">
        <v>138</v>
      </c>
      <c r="S826" s="44" t="s">
        <v>138</v>
      </c>
      <c r="T826" s="44" t="s">
        <v>138</v>
      </c>
      <c r="U826" s="44" t="s">
        <v>138</v>
      </c>
      <c r="V826" s="44" t="s">
        <v>138</v>
      </c>
      <c r="W826" s="44" t="s">
        <v>138</v>
      </c>
      <c r="X826" s="44" t="s">
        <v>138</v>
      </c>
      <c r="Y826" s="44" t="s">
        <v>138</v>
      </c>
      <c r="Z826" s="44" t="s">
        <v>138</v>
      </c>
      <c r="AA826" s="44" t="s">
        <v>138</v>
      </c>
      <c r="AB826" s="44" t="s">
        <v>138</v>
      </c>
      <c r="AC826" s="44" t="s">
        <v>138</v>
      </c>
      <c r="AD826" s="44" t="s">
        <v>138</v>
      </c>
      <c r="AE826" s="44" t="s">
        <v>138</v>
      </c>
      <c r="AF826" s="44" t="s">
        <v>138</v>
      </c>
      <c r="AG826" s="44" t="s">
        <v>138</v>
      </c>
      <c r="AH826" s="44" t="s">
        <v>138</v>
      </c>
      <c r="AI826" s="126" t="s">
        <v>138</v>
      </c>
      <c r="AJ826" s="44" t="s">
        <v>138</v>
      </c>
      <c r="AK826" s="44" t="s">
        <v>138</v>
      </c>
      <c r="AL826" s="44" t="s">
        <v>138</v>
      </c>
      <c r="AM826" s="44" t="s">
        <v>138</v>
      </c>
      <c r="AN826" s="44" t="s">
        <v>138</v>
      </c>
      <c r="AO826" s="44">
        <v>15.8</v>
      </c>
      <c r="AP826" s="44" t="s">
        <v>138</v>
      </c>
      <c r="AQ826" s="83" t="s">
        <v>138</v>
      </c>
    </row>
    <row r="827" spans="1:43" ht="17.649999999999999" thickBot="1" x14ac:dyDescent="0.5">
      <c r="A827" s="42" t="s">
        <v>22</v>
      </c>
      <c r="C827" s="60" t="s">
        <v>146</v>
      </c>
      <c r="D827" s="44">
        <v>95.97</v>
      </c>
      <c r="E827" s="44">
        <v>95.99</v>
      </c>
      <c r="F827" s="44">
        <v>93.24</v>
      </c>
      <c r="G827" s="44">
        <v>95.29</v>
      </c>
      <c r="H827" s="44">
        <v>51.03</v>
      </c>
      <c r="I827" s="44" t="s">
        <v>138</v>
      </c>
      <c r="J827" s="44" t="s">
        <v>138</v>
      </c>
      <c r="K827" s="44" t="s">
        <v>138</v>
      </c>
      <c r="L827" s="44" t="s">
        <v>138</v>
      </c>
      <c r="M827" s="44" t="s">
        <v>138</v>
      </c>
      <c r="N827" s="44" t="s">
        <v>138</v>
      </c>
      <c r="O827" s="44" t="s">
        <v>138</v>
      </c>
      <c r="P827" s="44">
        <v>157.69999999999999</v>
      </c>
      <c r="Q827" s="44" t="s">
        <v>138</v>
      </c>
      <c r="R827" s="44" t="s">
        <v>138</v>
      </c>
      <c r="S827" s="44" t="s">
        <v>138</v>
      </c>
      <c r="T827" s="44" t="s">
        <v>138</v>
      </c>
      <c r="U827" s="44" t="s">
        <v>138</v>
      </c>
      <c r="V827" s="44" t="s">
        <v>138</v>
      </c>
      <c r="W827" s="44" t="s">
        <v>138</v>
      </c>
      <c r="X827" s="44" t="s">
        <v>138</v>
      </c>
      <c r="Y827" s="44" t="s">
        <v>138</v>
      </c>
      <c r="Z827" s="44" t="s">
        <v>138</v>
      </c>
      <c r="AA827" s="44" t="s">
        <v>138</v>
      </c>
      <c r="AB827" s="44" t="s">
        <v>138</v>
      </c>
      <c r="AC827" s="44" t="s">
        <v>138</v>
      </c>
      <c r="AD827" s="44" t="s">
        <v>138</v>
      </c>
      <c r="AE827" s="44" t="s">
        <v>138</v>
      </c>
      <c r="AF827" s="44" t="s">
        <v>138</v>
      </c>
      <c r="AG827" s="44" t="s">
        <v>138</v>
      </c>
      <c r="AH827" s="44" t="s">
        <v>138</v>
      </c>
      <c r="AI827" s="126" t="s">
        <v>138</v>
      </c>
      <c r="AJ827" s="44" t="s">
        <v>138</v>
      </c>
      <c r="AK827" s="44" t="s">
        <v>138</v>
      </c>
      <c r="AL827" s="44" t="s">
        <v>138</v>
      </c>
      <c r="AM827" s="44" t="s">
        <v>138</v>
      </c>
      <c r="AN827" s="44" t="s">
        <v>138</v>
      </c>
      <c r="AO827" s="44" t="s">
        <v>138</v>
      </c>
      <c r="AP827" s="44" t="s">
        <v>138</v>
      </c>
      <c r="AQ827" s="83" t="s">
        <v>138</v>
      </c>
    </row>
    <row r="828" spans="1:43" ht="17.649999999999999" thickBot="1" x14ac:dyDescent="0.5">
      <c r="A828" s="42" t="s">
        <v>22</v>
      </c>
      <c r="C828" s="60" t="s">
        <v>149</v>
      </c>
      <c r="D828" s="44">
        <v>24.59</v>
      </c>
      <c r="E828" s="44" t="s">
        <v>138</v>
      </c>
      <c r="F828" s="44">
        <v>31.19</v>
      </c>
      <c r="G828" s="44">
        <v>26.95</v>
      </c>
      <c r="H828" s="44" t="s">
        <v>138</v>
      </c>
      <c r="I828" s="44" t="s">
        <v>138</v>
      </c>
      <c r="J828" s="44">
        <v>258.08999999999997</v>
      </c>
      <c r="K828" s="44">
        <v>81.3</v>
      </c>
      <c r="L828" s="44">
        <v>57.08</v>
      </c>
      <c r="M828" s="44" t="s">
        <v>138</v>
      </c>
      <c r="N828" s="44" t="s">
        <v>138</v>
      </c>
      <c r="O828" s="44" t="s">
        <v>138</v>
      </c>
      <c r="P828" s="44" t="s">
        <v>138</v>
      </c>
      <c r="Q828" s="44" t="s">
        <v>138</v>
      </c>
      <c r="R828" s="44" t="s">
        <v>138</v>
      </c>
      <c r="S828" s="44" t="s">
        <v>138</v>
      </c>
      <c r="T828" s="44" t="s">
        <v>138</v>
      </c>
      <c r="U828" s="44" t="s">
        <v>138</v>
      </c>
      <c r="V828" s="44" t="s">
        <v>138</v>
      </c>
      <c r="W828" s="44" t="s">
        <v>138</v>
      </c>
      <c r="X828" s="44" t="s">
        <v>138</v>
      </c>
      <c r="Y828" s="44" t="s">
        <v>138</v>
      </c>
      <c r="Z828" s="44" t="s">
        <v>138</v>
      </c>
      <c r="AA828" s="44" t="s">
        <v>138</v>
      </c>
      <c r="AB828" s="44" t="s">
        <v>138</v>
      </c>
      <c r="AC828" s="44" t="s">
        <v>138</v>
      </c>
      <c r="AD828" s="44" t="s">
        <v>138</v>
      </c>
      <c r="AE828" s="44" t="s">
        <v>138</v>
      </c>
      <c r="AF828" s="44" t="s">
        <v>138</v>
      </c>
      <c r="AG828" s="44" t="s">
        <v>138</v>
      </c>
      <c r="AH828" s="44" t="s">
        <v>138</v>
      </c>
      <c r="AI828" s="126" t="s">
        <v>138</v>
      </c>
      <c r="AJ828" s="44" t="s">
        <v>138</v>
      </c>
      <c r="AK828" s="44" t="s">
        <v>138</v>
      </c>
      <c r="AL828" s="44" t="s">
        <v>138</v>
      </c>
      <c r="AM828" s="44" t="s">
        <v>138</v>
      </c>
      <c r="AN828" s="44" t="s">
        <v>138</v>
      </c>
      <c r="AO828" s="44" t="s">
        <v>138</v>
      </c>
      <c r="AP828" s="44" t="s">
        <v>138</v>
      </c>
      <c r="AQ828" s="83" t="s">
        <v>138</v>
      </c>
    </row>
    <row r="829" spans="1:43" ht="17.649999999999999" thickBot="1" x14ac:dyDescent="0.5">
      <c r="A829" s="42" t="s">
        <v>22</v>
      </c>
      <c r="C829" s="60" t="s">
        <v>91</v>
      </c>
      <c r="D829" s="43">
        <v>1171</v>
      </c>
      <c r="E829" s="43">
        <v>1171</v>
      </c>
      <c r="F829" s="43">
        <v>1171</v>
      </c>
      <c r="G829" s="43">
        <v>1171</v>
      </c>
      <c r="H829" s="43">
        <v>1171</v>
      </c>
      <c r="I829" s="43">
        <v>1165</v>
      </c>
      <c r="J829" s="43">
        <v>1415</v>
      </c>
      <c r="K829" s="43">
        <v>1165</v>
      </c>
      <c r="L829" s="43">
        <v>1166</v>
      </c>
      <c r="M829" s="43">
        <v>1067</v>
      </c>
      <c r="N829" s="43">
        <v>1067</v>
      </c>
      <c r="O829" s="43">
        <v>1137</v>
      </c>
      <c r="P829" s="43">
        <v>1068</v>
      </c>
      <c r="Q829" s="43">
        <v>1169</v>
      </c>
      <c r="R829" s="43">
        <v>2004</v>
      </c>
      <c r="S829" s="43">
        <v>2005</v>
      </c>
      <c r="T829" s="43">
        <v>2005</v>
      </c>
      <c r="U829" s="43">
        <v>3323</v>
      </c>
      <c r="V829" s="43">
        <v>3610</v>
      </c>
      <c r="W829" s="43">
        <v>3624</v>
      </c>
      <c r="X829" s="43">
        <v>3617</v>
      </c>
      <c r="Y829" s="43">
        <v>3610</v>
      </c>
      <c r="Z829" s="43">
        <v>3772</v>
      </c>
      <c r="AA829" s="43">
        <v>3663</v>
      </c>
      <c r="AB829" s="43">
        <v>1959</v>
      </c>
      <c r="AC829" s="43">
        <v>2203</v>
      </c>
      <c r="AD829" s="43">
        <v>2204</v>
      </c>
      <c r="AE829" s="43">
        <v>2551</v>
      </c>
      <c r="AF829" s="43">
        <v>2202</v>
      </c>
      <c r="AG829" s="43">
        <v>1904</v>
      </c>
      <c r="AH829" s="43">
        <v>2203</v>
      </c>
      <c r="AI829" s="125">
        <v>2129</v>
      </c>
      <c r="AJ829" s="43">
        <v>1905</v>
      </c>
      <c r="AK829" s="43">
        <v>1905</v>
      </c>
      <c r="AL829" s="43">
        <v>2079</v>
      </c>
      <c r="AM829" s="43">
        <v>2079</v>
      </c>
      <c r="AN829" s="43">
        <v>2080</v>
      </c>
      <c r="AO829" s="43">
        <v>2081</v>
      </c>
      <c r="AP829" s="43">
        <v>2081</v>
      </c>
      <c r="AQ829" s="45">
        <v>2082</v>
      </c>
    </row>
    <row r="830" spans="1:43" ht="17.649999999999999" thickBot="1" x14ac:dyDescent="0.5">
      <c r="A830" s="42" t="s">
        <v>22</v>
      </c>
      <c r="C830" s="60" t="s">
        <v>150</v>
      </c>
      <c r="D830" s="44" t="s">
        <v>138</v>
      </c>
      <c r="E830" s="44" t="s">
        <v>138</v>
      </c>
      <c r="F830" s="44" t="s">
        <v>138</v>
      </c>
      <c r="G830" s="44" t="s">
        <v>138</v>
      </c>
      <c r="H830" s="44" t="s">
        <v>138</v>
      </c>
      <c r="I830" s="44" t="s">
        <v>138</v>
      </c>
      <c r="J830" s="44" t="s">
        <v>138</v>
      </c>
      <c r="K830" s="44" t="s">
        <v>138</v>
      </c>
      <c r="L830" s="44" t="s">
        <v>138</v>
      </c>
      <c r="M830" s="44" t="s">
        <v>138</v>
      </c>
      <c r="N830" s="44" t="s">
        <v>138</v>
      </c>
      <c r="O830" s="44" t="s">
        <v>138</v>
      </c>
      <c r="P830" s="44" t="s">
        <v>138</v>
      </c>
      <c r="Q830" s="44" t="s">
        <v>138</v>
      </c>
      <c r="R830" s="44" t="s">
        <v>138</v>
      </c>
      <c r="S830" s="44" t="s">
        <v>138</v>
      </c>
      <c r="T830" s="44" t="s">
        <v>138</v>
      </c>
      <c r="U830" s="44" t="s">
        <v>138</v>
      </c>
      <c r="V830" s="44">
        <v>81.3</v>
      </c>
      <c r="W830" s="44">
        <v>84.7</v>
      </c>
      <c r="X830" s="44">
        <v>83</v>
      </c>
      <c r="Y830" s="44">
        <v>76.400000000000006</v>
      </c>
      <c r="Z830" s="44" t="s">
        <v>138</v>
      </c>
      <c r="AA830" s="44" t="s">
        <v>138</v>
      </c>
      <c r="AB830" s="44" t="s">
        <v>138</v>
      </c>
      <c r="AC830" s="44">
        <v>77.7</v>
      </c>
      <c r="AD830" s="44" t="s">
        <v>138</v>
      </c>
      <c r="AE830" s="44" t="s">
        <v>138</v>
      </c>
      <c r="AF830" s="44" t="s">
        <v>138</v>
      </c>
      <c r="AG830" s="44">
        <v>60.5</v>
      </c>
      <c r="AH830" s="44" t="s">
        <v>138</v>
      </c>
      <c r="AI830" s="126" t="s">
        <v>138</v>
      </c>
      <c r="AJ830" s="44" t="s">
        <v>138</v>
      </c>
      <c r="AK830" s="44">
        <v>39.700000000000003</v>
      </c>
      <c r="AL830" s="44" t="s">
        <v>138</v>
      </c>
      <c r="AM830" s="44" t="s">
        <v>138</v>
      </c>
      <c r="AN830" s="44" t="s">
        <v>138</v>
      </c>
      <c r="AO830" s="44">
        <v>19.5</v>
      </c>
      <c r="AP830" s="44" t="s">
        <v>138</v>
      </c>
      <c r="AQ830" s="83" t="s">
        <v>138</v>
      </c>
    </row>
    <row r="831" spans="1:43" ht="17.649999999999999" thickBot="1" x14ac:dyDescent="0.5">
      <c r="A831" s="42" t="s">
        <v>22</v>
      </c>
      <c r="C831" s="60" t="s">
        <v>152</v>
      </c>
      <c r="D831" s="44">
        <v>323.07</v>
      </c>
      <c r="E831" s="44" t="s">
        <v>138</v>
      </c>
      <c r="F831" s="44" t="s">
        <v>138</v>
      </c>
      <c r="G831" s="44" t="s">
        <v>138</v>
      </c>
      <c r="H831" s="44" t="s">
        <v>138</v>
      </c>
      <c r="I831" s="44" t="s">
        <v>138</v>
      </c>
      <c r="J831" s="44" t="s">
        <v>138</v>
      </c>
      <c r="K831" s="44" t="s">
        <v>138</v>
      </c>
      <c r="L831" s="44" t="s">
        <v>138</v>
      </c>
      <c r="M831" s="44" t="s">
        <v>138</v>
      </c>
      <c r="N831" s="44" t="s">
        <v>138</v>
      </c>
      <c r="O831" s="44" t="s">
        <v>138</v>
      </c>
      <c r="P831" s="44" t="s">
        <v>138</v>
      </c>
      <c r="Q831" s="44" t="s">
        <v>138</v>
      </c>
      <c r="R831" s="44" t="s">
        <v>138</v>
      </c>
      <c r="S831" s="44" t="s">
        <v>138</v>
      </c>
      <c r="T831" s="44" t="s">
        <v>138</v>
      </c>
      <c r="U831" s="44" t="s">
        <v>138</v>
      </c>
      <c r="V831" s="44" t="s">
        <v>138</v>
      </c>
      <c r="W831" s="44" t="s">
        <v>138</v>
      </c>
      <c r="X831" s="44" t="s">
        <v>138</v>
      </c>
      <c r="Y831" s="44" t="s">
        <v>138</v>
      </c>
      <c r="Z831" s="44" t="s">
        <v>138</v>
      </c>
      <c r="AA831" s="44" t="s">
        <v>138</v>
      </c>
      <c r="AB831" s="44" t="s">
        <v>138</v>
      </c>
      <c r="AC831" s="44" t="s">
        <v>138</v>
      </c>
      <c r="AD831" s="44" t="s">
        <v>138</v>
      </c>
      <c r="AE831" s="44" t="s">
        <v>138</v>
      </c>
      <c r="AF831" s="44" t="s">
        <v>138</v>
      </c>
      <c r="AG831" s="44" t="s">
        <v>138</v>
      </c>
      <c r="AH831" s="44" t="s">
        <v>138</v>
      </c>
      <c r="AI831" s="126" t="s">
        <v>138</v>
      </c>
      <c r="AJ831" s="44" t="s">
        <v>138</v>
      </c>
      <c r="AK831" s="44" t="s">
        <v>138</v>
      </c>
      <c r="AL831" s="44" t="s">
        <v>138</v>
      </c>
      <c r="AM831" s="44" t="s">
        <v>138</v>
      </c>
      <c r="AN831" s="44" t="s">
        <v>138</v>
      </c>
      <c r="AO831" s="44" t="s">
        <v>138</v>
      </c>
      <c r="AP831" s="44" t="s">
        <v>138</v>
      </c>
      <c r="AQ831" s="83" t="s">
        <v>138</v>
      </c>
    </row>
    <row r="832" spans="1:43" ht="17.649999999999999" thickBot="1" x14ac:dyDescent="0.5">
      <c r="A832" s="42" t="s">
        <v>22</v>
      </c>
      <c r="C832" s="60" t="s">
        <v>193</v>
      </c>
      <c r="D832" s="43">
        <v>1872</v>
      </c>
      <c r="E832" s="43">
        <v>1906</v>
      </c>
      <c r="F832" s="43">
        <v>1934</v>
      </c>
      <c r="G832" s="43">
        <v>1920</v>
      </c>
      <c r="H832" s="43">
        <v>1754</v>
      </c>
      <c r="I832" s="43">
        <v>1798</v>
      </c>
      <c r="J832" s="43">
        <v>1719</v>
      </c>
      <c r="K832" s="43">
        <v>1714</v>
      </c>
      <c r="L832" s="43">
        <v>1739</v>
      </c>
      <c r="M832" s="43">
        <v>1692</v>
      </c>
      <c r="N832" s="43">
        <v>1750</v>
      </c>
      <c r="O832" s="43">
        <v>1779</v>
      </c>
      <c r="P832" s="43">
        <v>1800</v>
      </c>
      <c r="Q832" s="43">
        <v>1837</v>
      </c>
      <c r="R832" s="43">
        <v>1817</v>
      </c>
      <c r="S832" s="43">
        <v>1858</v>
      </c>
      <c r="T832" s="43">
        <v>1904</v>
      </c>
      <c r="U832" s="43">
        <v>1610</v>
      </c>
      <c r="V832" s="43">
        <v>1801</v>
      </c>
      <c r="W832" s="43">
        <v>1831</v>
      </c>
      <c r="X832" s="43">
        <v>1747</v>
      </c>
      <c r="Y832" s="43">
        <v>1840</v>
      </c>
      <c r="Z832" s="43">
        <v>1524</v>
      </c>
      <c r="AA832" s="43">
        <v>1854</v>
      </c>
      <c r="AB832" s="43">
        <v>2006</v>
      </c>
      <c r="AC832" s="44">
        <v>11.5</v>
      </c>
      <c r="AD832" s="44">
        <v>11.3</v>
      </c>
      <c r="AE832" s="44">
        <v>11.6</v>
      </c>
      <c r="AF832" s="44">
        <v>11.5</v>
      </c>
      <c r="AG832" s="44" t="s">
        <v>138</v>
      </c>
      <c r="AH832" s="44">
        <v>11.1</v>
      </c>
      <c r="AI832" s="126" t="s">
        <v>138</v>
      </c>
      <c r="AJ832" s="44" t="s">
        <v>138</v>
      </c>
      <c r="AK832" s="44" t="s">
        <v>138</v>
      </c>
      <c r="AL832" s="44" t="s">
        <v>138</v>
      </c>
      <c r="AM832" s="44" t="s">
        <v>138</v>
      </c>
      <c r="AN832" s="44" t="s">
        <v>138</v>
      </c>
      <c r="AO832" s="44" t="s">
        <v>138</v>
      </c>
      <c r="AP832" s="44" t="s">
        <v>138</v>
      </c>
      <c r="AQ832" s="83" t="s">
        <v>138</v>
      </c>
    </row>
    <row r="833" spans="1:43" ht="17.649999999999999" thickBot="1" x14ac:dyDescent="0.5">
      <c r="A833" s="42" t="s">
        <v>22</v>
      </c>
      <c r="C833" s="60" t="s">
        <v>90</v>
      </c>
      <c r="D833" s="44" t="s">
        <v>138</v>
      </c>
      <c r="E833" s="44">
        <v>321.82</v>
      </c>
      <c r="F833" s="44" t="s">
        <v>138</v>
      </c>
      <c r="G833" s="44" t="s">
        <v>138</v>
      </c>
      <c r="H833" s="44">
        <v>24.1</v>
      </c>
      <c r="I833" s="44" t="s">
        <v>138</v>
      </c>
      <c r="J833" s="44" t="s">
        <v>138</v>
      </c>
      <c r="K833" s="44" t="s">
        <v>138</v>
      </c>
      <c r="L833" s="44" t="s">
        <v>138</v>
      </c>
      <c r="M833" s="44" t="s">
        <v>138</v>
      </c>
      <c r="N833" s="44" t="s">
        <v>138</v>
      </c>
      <c r="O833" s="44" t="s">
        <v>138</v>
      </c>
      <c r="P833" s="44" t="s">
        <v>138</v>
      </c>
      <c r="Q833" s="44" t="s">
        <v>138</v>
      </c>
      <c r="R833" s="44" t="s">
        <v>138</v>
      </c>
      <c r="S833" s="44" t="s">
        <v>138</v>
      </c>
      <c r="T833" s="44" t="s">
        <v>138</v>
      </c>
      <c r="U833" s="44" t="s">
        <v>138</v>
      </c>
      <c r="V833" s="44" t="s">
        <v>138</v>
      </c>
      <c r="W833" s="44" t="s">
        <v>138</v>
      </c>
      <c r="X833" s="44" t="s">
        <v>138</v>
      </c>
      <c r="Y833" s="44" t="s">
        <v>138</v>
      </c>
      <c r="Z833" s="44" t="s">
        <v>138</v>
      </c>
      <c r="AA833" s="44" t="s">
        <v>138</v>
      </c>
      <c r="AB833" s="44" t="s">
        <v>138</v>
      </c>
      <c r="AC833" s="43">
        <v>12111</v>
      </c>
      <c r="AD833" s="43">
        <v>12365</v>
      </c>
      <c r="AE833" s="43">
        <v>12485</v>
      </c>
      <c r="AF833" s="44" t="s">
        <v>138</v>
      </c>
      <c r="AG833" s="43">
        <v>1065</v>
      </c>
      <c r="AH833" s="43">
        <v>1037</v>
      </c>
      <c r="AI833" s="126" t="s">
        <v>138</v>
      </c>
      <c r="AJ833" s="44" t="s">
        <v>138</v>
      </c>
      <c r="AK833" s="44" t="s">
        <v>138</v>
      </c>
      <c r="AL833" s="44" t="s">
        <v>138</v>
      </c>
      <c r="AM833" s="44" t="s">
        <v>138</v>
      </c>
      <c r="AN833" s="44" t="s">
        <v>138</v>
      </c>
      <c r="AO833" s="44" t="s">
        <v>138</v>
      </c>
      <c r="AP833" s="44" t="s">
        <v>138</v>
      </c>
      <c r="AQ833" s="83" t="s">
        <v>138</v>
      </c>
    </row>
    <row r="834" spans="1:43" ht="17.649999999999999" thickBot="1" x14ac:dyDescent="0.5">
      <c r="A834" s="42" t="s">
        <v>22</v>
      </c>
      <c r="C834" s="60" t="s">
        <v>92</v>
      </c>
      <c r="D834" s="44" t="s">
        <v>138</v>
      </c>
      <c r="E834" s="44" t="s">
        <v>138</v>
      </c>
      <c r="F834" s="44" t="s">
        <v>138</v>
      </c>
      <c r="G834" s="44" t="s">
        <v>138</v>
      </c>
      <c r="H834" s="44" t="s">
        <v>138</v>
      </c>
      <c r="I834" s="44" t="s">
        <v>138</v>
      </c>
      <c r="J834" s="44" t="s">
        <v>138</v>
      </c>
      <c r="K834" s="44" t="s">
        <v>138</v>
      </c>
      <c r="L834" s="44" t="s">
        <v>138</v>
      </c>
      <c r="M834" s="44">
        <v>34.200000000000003</v>
      </c>
      <c r="N834" s="44" t="s">
        <v>138</v>
      </c>
      <c r="O834" s="44">
        <v>57.7</v>
      </c>
      <c r="P834" s="44">
        <v>122</v>
      </c>
      <c r="Q834" s="44">
        <v>129.4</v>
      </c>
      <c r="R834" s="44">
        <v>830.9</v>
      </c>
      <c r="S834" s="43">
        <v>1087</v>
      </c>
      <c r="T834" s="43">
        <v>1374</v>
      </c>
      <c r="U834" s="44">
        <v>151.4</v>
      </c>
      <c r="V834" s="44">
        <v>197.6</v>
      </c>
      <c r="W834" s="44">
        <v>145.30000000000001</v>
      </c>
      <c r="X834" s="44">
        <v>96.1</v>
      </c>
      <c r="Y834" s="44">
        <v>97.9</v>
      </c>
      <c r="Z834" s="44">
        <v>91.5</v>
      </c>
      <c r="AA834" s="44">
        <v>35.799999999999997</v>
      </c>
      <c r="AB834" s="44" t="s">
        <v>138</v>
      </c>
      <c r="AC834" s="44">
        <v>17.899999999999999</v>
      </c>
      <c r="AD834" s="44" t="s">
        <v>138</v>
      </c>
      <c r="AE834" s="44" t="s">
        <v>138</v>
      </c>
      <c r="AF834" s="44" t="s">
        <v>138</v>
      </c>
      <c r="AG834" s="44">
        <v>19.899999999999999</v>
      </c>
      <c r="AH834" s="44" t="s">
        <v>138</v>
      </c>
      <c r="AI834" s="126" t="s">
        <v>138</v>
      </c>
      <c r="AJ834" s="44" t="s">
        <v>138</v>
      </c>
      <c r="AK834" s="44">
        <v>30.7</v>
      </c>
      <c r="AL834" s="44" t="s">
        <v>138</v>
      </c>
      <c r="AM834" s="44">
        <v>45.3</v>
      </c>
      <c r="AN834" s="44">
        <v>52.3</v>
      </c>
      <c r="AO834" s="44">
        <v>27.5</v>
      </c>
      <c r="AP834" s="44" t="s">
        <v>138</v>
      </c>
      <c r="AQ834" s="83">
        <v>5.2</v>
      </c>
    </row>
    <row r="835" spans="1:43" ht="18" thickBot="1" x14ac:dyDescent="0.5">
      <c r="A835" s="42" t="s">
        <v>22</v>
      </c>
      <c r="C835" s="66" t="s">
        <v>79</v>
      </c>
      <c r="D835" s="67">
        <v>25331</v>
      </c>
      <c r="E835" s="67">
        <v>26381</v>
      </c>
      <c r="F835" s="67">
        <v>25672</v>
      </c>
      <c r="G835" s="67">
        <v>26014</v>
      </c>
      <c r="H835" s="67">
        <v>25902</v>
      </c>
      <c r="I835" s="67">
        <v>25512</v>
      </c>
      <c r="J835" s="67">
        <v>25723</v>
      </c>
      <c r="K835" s="67">
        <v>25196</v>
      </c>
      <c r="L835" s="67">
        <v>25779</v>
      </c>
      <c r="M835" s="67">
        <v>25611</v>
      </c>
      <c r="N835" s="67">
        <v>25409</v>
      </c>
      <c r="O835" s="67">
        <v>25834</v>
      </c>
      <c r="P835" s="67">
        <v>28267</v>
      </c>
      <c r="Q835" s="67">
        <v>27562</v>
      </c>
      <c r="R835" s="67">
        <v>27927</v>
      </c>
      <c r="S835" s="67">
        <v>37028</v>
      </c>
      <c r="T835" s="67">
        <v>38203</v>
      </c>
      <c r="U835" s="67">
        <v>35955</v>
      </c>
      <c r="V835" s="67">
        <v>36765</v>
      </c>
      <c r="W835" s="67">
        <v>37379</v>
      </c>
      <c r="X835" s="67">
        <v>38061</v>
      </c>
      <c r="Y835" s="67">
        <v>38609</v>
      </c>
      <c r="Z835" s="67">
        <v>38037</v>
      </c>
      <c r="AA835" s="67">
        <v>38249</v>
      </c>
      <c r="AB835" s="67">
        <v>37643</v>
      </c>
      <c r="AC835" s="67">
        <v>38695</v>
      </c>
      <c r="AD835" s="67">
        <v>38585</v>
      </c>
      <c r="AE835" s="67">
        <v>40086</v>
      </c>
      <c r="AF835" s="67">
        <v>27880</v>
      </c>
      <c r="AG835" s="67">
        <v>28457</v>
      </c>
      <c r="AH835" s="67">
        <v>28002</v>
      </c>
      <c r="AI835" s="128">
        <v>27269</v>
      </c>
      <c r="AJ835" s="67">
        <v>29147</v>
      </c>
      <c r="AK835" s="67">
        <v>28889</v>
      </c>
      <c r="AL835" s="67">
        <v>28519</v>
      </c>
      <c r="AM835" s="67">
        <v>28619</v>
      </c>
      <c r="AN835" s="67">
        <v>28718</v>
      </c>
      <c r="AO835" s="67">
        <v>28826</v>
      </c>
      <c r="AP835" s="67">
        <v>28305</v>
      </c>
      <c r="AQ835" s="68">
        <v>28769</v>
      </c>
    </row>
    <row r="836" spans="1:43" ht="18" thickTop="1" thickBot="1" x14ac:dyDescent="0.5">
      <c r="A836" s="42" t="s">
        <v>22</v>
      </c>
      <c r="C836" s="60" t="s">
        <v>206</v>
      </c>
      <c r="D836" s="44" t="s">
        <v>138</v>
      </c>
      <c r="E836" s="44" t="s">
        <v>138</v>
      </c>
      <c r="F836" s="44" t="s">
        <v>138</v>
      </c>
      <c r="G836" s="44" t="s">
        <v>138</v>
      </c>
      <c r="H836" s="44" t="s">
        <v>138</v>
      </c>
      <c r="I836" s="44" t="s">
        <v>138</v>
      </c>
      <c r="J836" s="44" t="s">
        <v>138</v>
      </c>
      <c r="K836" s="44" t="s">
        <v>138</v>
      </c>
      <c r="L836" s="44" t="s">
        <v>138</v>
      </c>
      <c r="M836" s="44" t="s">
        <v>138</v>
      </c>
      <c r="N836" s="44" t="s">
        <v>138</v>
      </c>
      <c r="O836" s="44" t="s">
        <v>138</v>
      </c>
      <c r="P836" s="44" t="s">
        <v>138</v>
      </c>
      <c r="Q836" s="44" t="s">
        <v>138</v>
      </c>
      <c r="R836" s="44">
        <v>2.9</v>
      </c>
      <c r="S836" s="44">
        <v>2.9</v>
      </c>
      <c r="T836" s="44">
        <v>2.9</v>
      </c>
      <c r="U836" s="44">
        <v>2.9</v>
      </c>
      <c r="V836" s="44">
        <v>2.9</v>
      </c>
      <c r="W836" s="44">
        <v>2.9</v>
      </c>
      <c r="X836" s="44">
        <v>2.9</v>
      </c>
      <c r="Y836" s="44">
        <v>2.9</v>
      </c>
      <c r="Z836" s="44">
        <v>2.9</v>
      </c>
      <c r="AA836" s="44">
        <v>2.9</v>
      </c>
      <c r="AB836" s="44">
        <v>2.9</v>
      </c>
      <c r="AC836" s="44">
        <v>2.9</v>
      </c>
      <c r="AD836" s="44" t="s">
        <v>138</v>
      </c>
      <c r="AE836" s="44" t="s">
        <v>138</v>
      </c>
      <c r="AF836" s="44" t="s">
        <v>138</v>
      </c>
      <c r="AG836" s="44" t="s">
        <v>138</v>
      </c>
      <c r="AH836" s="44" t="s">
        <v>138</v>
      </c>
      <c r="AI836" s="126" t="s">
        <v>138</v>
      </c>
      <c r="AJ836" s="44" t="s">
        <v>138</v>
      </c>
      <c r="AK836" s="44" t="s">
        <v>138</v>
      </c>
      <c r="AL836" s="44" t="s">
        <v>138</v>
      </c>
      <c r="AM836" s="44" t="s">
        <v>138</v>
      </c>
      <c r="AN836" s="44" t="s">
        <v>138</v>
      </c>
      <c r="AO836" s="44" t="s">
        <v>138</v>
      </c>
      <c r="AP836" s="44" t="s">
        <v>138</v>
      </c>
      <c r="AQ836" s="83" t="s">
        <v>138</v>
      </c>
    </row>
    <row r="837" spans="1:43" ht="17.649999999999999" thickBot="1" x14ac:dyDescent="0.5">
      <c r="A837" s="42" t="s">
        <v>22</v>
      </c>
      <c r="C837" s="60" t="s">
        <v>153</v>
      </c>
      <c r="D837" s="44">
        <v>1.49</v>
      </c>
      <c r="E837" s="44">
        <v>1.49</v>
      </c>
      <c r="F837" s="44">
        <v>1.49</v>
      </c>
      <c r="G837" s="44">
        <v>1.5</v>
      </c>
      <c r="H837" s="44">
        <v>1.5</v>
      </c>
      <c r="I837" s="44">
        <v>1.5</v>
      </c>
      <c r="J837" s="44">
        <v>1.5</v>
      </c>
      <c r="K837" s="44">
        <v>1.5</v>
      </c>
      <c r="L837" s="44">
        <v>1.5</v>
      </c>
      <c r="M837" s="44">
        <v>1.5</v>
      </c>
      <c r="N837" s="44">
        <v>1.5</v>
      </c>
      <c r="O837" s="44">
        <v>1.5</v>
      </c>
      <c r="P837" s="44">
        <v>1.5</v>
      </c>
      <c r="Q837" s="44">
        <v>1.5</v>
      </c>
      <c r="R837" s="44">
        <v>1.5</v>
      </c>
      <c r="S837" s="44">
        <v>1.6</v>
      </c>
      <c r="T837" s="44">
        <v>1.6</v>
      </c>
      <c r="U837" s="44">
        <v>1.6</v>
      </c>
      <c r="V837" s="44">
        <v>1.6</v>
      </c>
      <c r="W837" s="44">
        <v>1.6</v>
      </c>
      <c r="X837" s="44">
        <v>1.6</v>
      </c>
      <c r="Y837" s="44">
        <v>1.6</v>
      </c>
      <c r="Z837" s="44">
        <v>1.6</v>
      </c>
      <c r="AA837" s="44">
        <v>1.6</v>
      </c>
      <c r="AB837" s="44">
        <v>1.6</v>
      </c>
      <c r="AC837" s="44">
        <v>0.6</v>
      </c>
      <c r="AD837" s="44">
        <v>0.7</v>
      </c>
      <c r="AE837" s="44">
        <v>0.7</v>
      </c>
      <c r="AF837" s="44">
        <v>0.7</v>
      </c>
      <c r="AG837" s="44">
        <v>0.7</v>
      </c>
      <c r="AH837" s="44">
        <v>0.6</v>
      </c>
      <c r="AI837" s="126">
        <v>0.6</v>
      </c>
      <c r="AJ837" s="44">
        <v>0.6</v>
      </c>
      <c r="AK837" s="44">
        <v>0.6</v>
      </c>
      <c r="AL837" s="44">
        <v>0.6</v>
      </c>
      <c r="AM837" s="44">
        <v>0.6</v>
      </c>
      <c r="AN837" s="44">
        <v>0.6</v>
      </c>
      <c r="AO837" s="44">
        <v>0.6</v>
      </c>
      <c r="AP837" s="44">
        <v>0.6</v>
      </c>
      <c r="AQ837" s="83">
        <v>0.5</v>
      </c>
    </row>
    <row r="838" spans="1:43" ht="17.649999999999999" thickBot="1" x14ac:dyDescent="0.5">
      <c r="A838" s="42" t="s">
        <v>22</v>
      </c>
      <c r="C838" s="60" t="s">
        <v>154</v>
      </c>
      <c r="D838" s="43">
        <v>3118</v>
      </c>
      <c r="E838" s="43">
        <v>3131</v>
      </c>
      <c r="F838" s="43">
        <v>3135</v>
      </c>
      <c r="G838" s="43">
        <v>3127</v>
      </c>
      <c r="H838" s="43">
        <v>3139</v>
      </c>
      <c r="I838" s="43">
        <v>3148</v>
      </c>
      <c r="J838" s="43">
        <v>3153</v>
      </c>
      <c r="K838" s="43">
        <v>3151</v>
      </c>
      <c r="L838" s="43">
        <v>3168</v>
      </c>
      <c r="M838" s="43">
        <v>3176</v>
      </c>
      <c r="N838" s="43">
        <v>3174</v>
      </c>
      <c r="O838" s="43">
        <v>3172</v>
      </c>
      <c r="P838" s="43">
        <v>3187</v>
      </c>
      <c r="Q838" s="43">
        <v>3198</v>
      </c>
      <c r="R838" s="43">
        <v>3479</v>
      </c>
      <c r="S838" s="43">
        <v>4460</v>
      </c>
      <c r="T838" s="43">
        <v>4479</v>
      </c>
      <c r="U838" s="43">
        <v>4496</v>
      </c>
      <c r="V838" s="43">
        <v>4496</v>
      </c>
      <c r="W838" s="43">
        <v>4509</v>
      </c>
      <c r="X838" s="43">
        <v>4525</v>
      </c>
      <c r="Y838" s="43">
        <v>4538</v>
      </c>
      <c r="Z838" s="43">
        <v>4541</v>
      </c>
      <c r="AA838" s="43">
        <v>4550</v>
      </c>
      <c r="AB838" s="43">
        <v>4568</v>
      </c>
      <c r="AC838" s="43">
        <v>1957</v>
      </c>
      <c r="AD838" s="43">
        <v>1804</v>
      </c>
      <c r="AE838" s="43">
        <v>1786</v>
      </c>
      <c r="AF838" s="43">
        <v>1731</v>
      </c>
      <c r="AG838" s="43">
        <v>1695</v>
      </c>
      <c r="AH838" s="43">
        <v>1652</v>
      </c>
      <c r="AI838" s="125">
        <v>1630</v>
      </c>
      <c r="AJ838" s="43">
        <v>1627</v>
      </c>
      <c r="AK838" s="43">
        <v>1638</v>
      </c>
      <c r="AL838" s="43">
        <v>1642</v>
      </c>
      <c r="AM838" s="43">
        <v>1654</v>
      </c>
      <c r="AN838" s="43">
        <v>1673</v>
      </c>
      <c r="AO838" s="43">
        <v>1669</v>
      </c>
      <c r="AP838" s="43">
        <v>1659</v>
      </c>
      <c r="AQ838" s="45">
        <v>1670</v>
      </c>
    </row>
    <row r="839" spans="1:43" ht="17.649999999999999" thickBot="1" x14ac:dyDescent="0.5">
      <c r="A839" s="42" t="s">
        <v>22</v>
      </c>
      <c r="C839" s="60" t="s">
        <v>81</v>
      </c>
      <c r="D839" s="43">
        <v>4779</v>
      </c>
      <c r="E839" s="43">
        <v>4809</v>
      </c>
      <c r="F839" s="43">
        <v>4840</v>
      </c>
      <c r="G839" s="43">
        <v>4852</v>
      </c>
      <c r="H839" s="43">
        <v>4824</v>
      </c>
      <c r="I839" s="43">
        <v>4857</v>
      </c>
      <c r="J839" s="43">
        <v>5045</v>
      </c>
      <c r="K839" s="43">
        <v>5181</v>
      </c>
      <c r="L839" s="43">
        <v>5296</v>
      </c>
      <c r="M839" s="43">
        <v>5297</v>
      </c>
      <c r="N839" s="43">
        <v>5411</v>
      </c>
      <c r="O839" s="43">
        <v>5501</v>
      </c>
      <c r="P839" s="43">
        <v>5415</v>
      </c>
      <c r="Q839" s="43">
        <v>5697</v>
      </c>
      <c r="R839" s="43">
        <v>5815</v>
      </c>
      <c r="S839" s="43">
        <v>5846</v>
      </c>
      <c r="T839" s="43">
        <v>5777</v>
      </c>
      <c r="U839" s="43">
        <v>5760</v>
      </c>
      <c r="V839" s="43">
        <v>5880</v>
      </c>
      <c r="W839" s="43">
        <v>5981</v>
      </c>
      <c r="X839" s="43">
        <v>5883</v>
      </c>
      <c r="Y839" s="43">
        <v>5966</v>
      </c>
      <c r="Z839" s="43">
        <v>6061</v>
      </c>
      <c r="AA839" s="43">
        <v>6194</v>
      </c>
      <c r="AB839" s="43">
        <v>6126</v>
      </c>
      <c r="AC839" s="43">
        <v>3549</v>
      </c>
      <c r="AD839" s="43">
        <v>3636</v>
      </c>
      <c r="AE839" s="43">
        <v>3640</v>
      </c>
      <c r="AF839" s="43">
        <v>4219</v>
      </c>
      <c r="AG839" s="43">
        <v>4041</v>
      </c>
      <c r="AH839" s="43">
        <v>3977</v>
      </c>
      <c r="AI839" s="125">
        <v>3774</v>
      </c>
      <c r="AJ839" s="43">
        <v>3679</v>
      </c>
      <c r="AK839" s="43">
        <v>3699</v>
      </c>
      <c r="AL839" s="43">
        <v>3776</v>
      </c>
      <c r="AM839" s="43">
        <v>3877</v>
      </c>
      <c r="AN839" s="43">
        <v>3991</v>
      </c>
      <c r="AO839" s="43">
        <v>4028</v>
      </c>
      <c r="AP839" s="43">
        <v>4194</v>
      </c>
      <c r="AQ839" s="45">
        <v>4310</v>
      </c>
    </row>
    <row r="840" spans="1:43" ht="17.649999999999999" thickBot="1" x14ac:dyDescent="0.5">
      <c r="A840" s="42" t="s">
        <v>22</v>
      </c>
      <c r="C840" s="60" t="s">
        <v>155</v>
      </c>
      <c r="D840" s="43">
        <v>-3215</v>
      </c>
      <c r="E840" s="43">
        <v>-3317</v>
      </c>
      <c r="F840" s="43">
        <v>-3398</v>
      </c>
      <c r="G840" s="43">
        <v>-3500</v>
      </c>
      <c r="H840" s="43">
        <v>-3527</v>
      </c>
      <c r="I840" s="43">
        <v>-3601</v>
      </c>
      <c r="J840" s="43">
        <v>-3860</v>
      </c>
      <c r="K840" s="43">
        <v>-4053</v>
      </c>
      <c r="L840" s="43">
        <v>-4289</v>
      </c>
      <c r="M840" s="43">
        <v>-4471</v>
      </c>
      <c r="N840" s="43">
        <v>-4575</v>
      </c>
      <c r="O840" s="43">
        <v>-4687</v>
      </c>
      <c r="P840" s="43">
        <v>-4721</v>
      </c>
      <c r="Q840" s="43">
        <v>-4860</v>
      </c>
      <c r="R840" s="43">
        <v>-4860</v>
      </c>
      <c r="S840" s="43">
        <v>-4860</v>
      </c>
      <c r="T840" s="43">
        <v>-4943</v>
      </c>
      <c r="U840" s="43">
        <v>-4992</v>
      </c>
      <c r="V840" s="43">
        <v>-5043</v>
      </c>
      <c r="W840" s="43">
        <v>-5093</v>
      </c>
      <c r="X840" s="43">
        <v>-5159</v>
      </c>
      <c r="Y840" s="43">
        <v>-5267</v>
      </c>
      <c r="Z840" s="43">
        <v>-5325</v>
      </c>
      <c r="AA840" s="43">
        <v>-5350</v>
      </c>
      <c r="AB840" s="43">
        <v>-5421</v>
      </c>
      <c r="AC840" s="44">
        <v>-267.39999999999998</v>
      </c>
      <c r="AD840" s="44">
        <v>-122.8</v>
      </c>
      <c r="AE840" s="44">
        <v>-122.8</v>
      </c>
      <c r="AF840" s="44">
        <v>-122.8</v>
      </c>
      <c r="AG840" s="44">
        <v>-122.8</v>
      </c>
      <c r="AH840" s="44">
        <v>-122.8</v>
      </c>
      <c r="AI840" s="126">
        <v>-122.8</v>
      </c>
      <c r="AJ840" s="44">
        <v>-122.8</v>
      </c>
      <c r="AK840" s="44">
        <v>-122.8</v>
      </c>
      <c r="AL840" s="44">
        <v>-122.8</v>
      </c>
      <c r="AM840" s="44">
        <v>-122.8</v>
      </c>
      <c r="AN840" s="44">
        <v>-122.8</v>
      </c>
      <c r="AO840" s="44">
        <v>-122.8</v>
      </c>
      <c r="AP840" s="44">
        <v>-122.8</v>
      </c>
      <c r="AQ840" s="83">
        <v>-122.8</v>
      </c>
    </row>
    <row r="841" spans="1:43" ht="17.649999999999999" thickBot="1" x14ac:dyDescent="0.5">
      <c r="A841" s="42" t="s">
        <v>22</v>
      </c>
      <c r="C841" s="60" t="s">
        <v>178</v>
      </c>
      <c r="D841" s="44">
        <v>659.75</v>
      </c>
      <c r="E841" s="44">
        <v>555.77</v>
      </c>
      <c r="F841" s="44">
        <v>549</v>
      </c>
      <c r="G841" s="44">
        <v>348.42</v>
      </c>
      <c r="H841" s="44">
        <v>246.04</v>
      </c>
      <c r="I841" s="44">
        <v>118.55</v>
      </c>
      <c r="J841" s="44">
        <v>225.24</v>
      </c>
      <c r="K841" s="44">
        <v>327.25</v>
      </c>
      <c r="L841" s="44">
        <v>328.11</v>
      </c>
      <c r="M841" s="44">
        <v>94.6</v>
      </c>
      <c r="N841" s="44">
        <v>148.30000000000001</v>
      </c>
      <c r="O841" s="44">
        <v>236.9</v>
      </c>
      <c r="P841" s="44">
        <v>256.39999999999998</v>
      </c>
      <c r="Q841" s="44">
        <v>234</v>
      </c>
      <c r="R841" s="44">
        <v>51.7</v>
      </c>
      <c r="S841" s="44">
        <v>-137.9</v>
      </c>
      <c r="T841" s="44">
        <v>-97.7</v>
      </c>
      <c r="U841" s="44">
        <v>-155.4</v>
      </c>
      <c r="V841" s="44">
        <v>103.4</v>
      </c>
      <c r="W841" s="44">
        <v>328.7</v>
      </c>
      <c r="X841" s="44">
        <v>405.2</v>
      </c>
      <c r="Y841" s="44">
        <v>411.5</v>
      </c>
      <c r="Z841" s="44">
        <v>88.4</v>
      </c>
      <c r="AA841" s="44">
        <v>568.9</v>
      </c>
      <c r="AB841" s="44">
        <v>658.2</v>
      </c>
      <c r="AC841" s="44">
        <v>709.8</v>
      </c>
      <c r="AD841" s="44">
        <v>504.5</v>
      </c>
      <c r="AE841" s="44">
        <v>604</v>
      </c>
      <c r="AF841" s="44">
        <v>-84.1</v>
      </c>
      <c r="AG841" s="44">
        <v>-150</v>
      </c>
      <c r="AH841" s="44">
        <v>-485.3</v>
      </c>
      <c r="AI841" s="126">
        <v>-822.2</v>
      </c>
      <c r="AJ841" s="43">
        <v>-1085</v>
      </c>
      <c r="AK841" s="44">
        <v>-986.2</v>
      </c>
      <c r="AL841" s="44">
        <v>-899.5</v>
      </c>
      <c r="AM841" s="44">
        <v>-922.7</v>
      </c>
      <c r="AN841" s="43">
        <v>-1051</v>
      </c>
      <c r="AO841" s="44">
        <v>-765</v>
      </c>
      <c r="AP841" s="44">
        <v>-811.2</v>
      </c>
      <c r="AQ841" s="83">
        <v>-852.7</v>
      </c>
    </row>
    <row r="842" spans="1:43" ht="17.649999999999999" thickBot="1" x14ac:dyDescent="0.5">
      <c r="A842" s="42" t="s">
        <v>22</v>
      </c>
      <c r="C842" s="60" t="s">
        <v>157</v>
      </c>
      <c r="D842" s="43">
        <v>5343</v>
      </c>
      <c r="E842" s="43">
        <v>5181</v>
      </c>
      <c r="F842" s="43">
        <v>5128</v>
      </c>
      <c r="G842" s="43">
        <v>4828</v>
      </c>
      <c r="H842" s="43">
        <v>4684</v>
      </c>
      <c r="I842" s="43">
        <v>4524</v>
      </c>
      <c r="J842" s="43">
        <v>4565</v>
      </c>
      <c r="K842" s="43">
        <v>4608</v>
      </c>
      <c r="L842" s="43">
        <v>4505</v>
      </c>
      <c r="M842" s="43">
        <v>4098</v>
      </c>
      <c r="N842" s="43">
        <v>4159</v>
      </c>
      <c r="O842" s="43">
        <v>4225</v>
      </c>
      <c r="P842" s="43">
        <v>4138</v>
      </c>
      <c r="Q842" s="43">
        <v>4271</v>
      </c>
      <c r="R842" s="43">
        <v>4487</v>
      </c>
      <c r="S842" s="43">
        <v>5310</v>
      </c>
      <c r="T842" s="43">
        <v>5217</v>
      </c>
      <c r="U842" s="43">
        <v>5109</v>
      </c>
      <c r="V842" s="43">
        <v>5438</v>
      </c>
      <c r="W842" s="43">
        <v>5727</v>
      </c>
      <c r="X842" s="43">
        <v>5656</v>
      </c>
      <c r="Y842" s="43">
        <v>5650</v>
      </c>
      <c r="Z842" s="43">
        <v>5367</v>
      </c>
      <c r="AA842" s="43">
        <v>5965</v>
      </c>
      <c r="AB842" s="43">
        <v>5934</v>
      </c>
      <c r="AC842" s="43">
        <v>5949</v>
      </c>
      <c r="AD842" s="43">
        <v>5822</v>
      </c>
      <c r="AE842" s="43">
        <v>5908</v>
      </c>
      <c r="AF842" s="43">
        <v>5744</v>
      </c>
      <c r="AG842" s="43">
        <v>5464</v>
      </c>
      <c r="AH842" s="43">
        <v>5021</v>
      </c>
      <c r="AI842" s="125">
        <v>4460</v>
      </c>
      <c r="AJ842" s="43">
        <v>4099</v>
      </c>
      <c r="AK842" s="43">
        <v>4229</v>
      </c>
      <c r="AL842" s="43">
        <v>4396</v>
      </c>
      <c r="AM842" s="43">
        <v>4486</v>
      </c>
      <c r="AN842" s="43">
        <v>4491</v>
      </c>
      <c r="AO842" s="43">
        <v>4810</v>
      </c>
      <c r="AP842" s="43">
        <v>4920</v>
      </c>
      <c r="AQ842" s="45">
        <v>5004</v>
      </c>
    </row>
    <row r="843" spans="1:43" ht="17.649999999999999" thickBot="1" x14ac:dyDescent="0.5">
      <c r="A843" s="42" t="s">
        <v>22</v>
      </c>
      <c r="C843" s="60" t="s">
        <v>158</v>
      </c>
      <c r="D843" s="44" t="s">
        <v>138</v>
      </c>
      <c r="E843" s="44" t="s">
        <v>138</v>
      </c>
      <c r="F843" s="44" t="s">
        <v>138</v>
      </c>
      <c r="G843" s="44" t="s">
        <v>138</v>
      </c>
      <c r="H843" s="44" t="s">
        <v>138</v>
      </c>
      <c r="I843" s="44" t="s">
        <v>138</v>
      </c>
      <c r="J843" s="44" t="s">
        <v>138</v>
      </c>
      <c r="K843" s="44" t="s">
        <v>138</v>
      </c>
      <c r="L843" s="44" t="s">
        <v>138</v>
      </c>
      <c r="M843" s="44" t="s">
        <v>138</v>
      </c>
      <c r="N843" s="44" t="s">
        <v>138</v>
      </c>
      <c r="O843" s="44" t="s">
        <v>138</v>
      </c>
      <c r="P843" s="44" t="s">
        <v>138</v>
      </c>
      <c r="Q843" s="44">
        <v>10.9</v>
      </c>
      <c r="R843" s="44">
        <v>11.2</v>
      </c>
      <c r="S843" s="44">
        <v>20.399999999999999</v>
      </c>
      <c r="T843" s="44">
        <v>20.3</v>
      </c>
      <c r="U843" s="44">
        <v>21.9</v>
      </c>
      <c r="V843" s="44">
        <v>31.1</v>
      </c>
      <c r="W843" s="44">
        <v>30.1</v>
      </c>
      <c r="X843" s="44">
        <v>31.8</v>
      </c>
      <c r="Y843" s="44">
        <v>29.3</v>
      </c>
      <c r="Z843" s="44">
        <v>16.2</v>
      </c>
      <c r="AA843" s="44">
        <v>16.7</v>
      </c>
      <c r="AB843" s="44">
        <v>3.6</v>
      </c>
      <c r="AC843" s="44">
        <v>3.4</v>
      </c>
      <c r="AD843" s="44">
        <v>3.4</v>
      </c>
      <c r="AE843" s="44" t="s">
        <v>138</v>
      </c>
      <c r="AF843" s="44" t="s">
        <v>138</v>
      </c>
      <c r="AG843" s="44" t="s">
        <v>138</v>
      </c>
      <c r="AH843" s="44" t="s">
        <v>138</v>
      </c>
      <c r="AI843" s="126" t="s">
        <v>138</v>
      </c>
      <c r="AJ843" s="44" t="s">
        <v>138</v>
      </c>
      <c r="AK843" s="44" t="s">
        <v>138</v>
      </c>
      <c r="AL843" s="44" t="s">
        <v>138</v>
      </c>
      <c r="AM843" s="44" t="s">
        <v>138</v>
      </c>
      <c r="AN843" s="44" t="s">
        <v>138</v>
      </c>
      <c r="AO843" s="44" t="s">
        <v>138</v>
      </c>
      <c r="AP843" s="44" t="s">
        <v>138</v>
      </c>
      <c r="AQ843" s="83" t="s">
        <v>138</v>
      </c>
    </row>
    <row r="844" spans="1:43" ht="18" thickBot="1" x14ac:dyDescent="0.5">
      <c r="A844" s="42" t="s">
        <v>22</v>
      </c>
      <c r="C844" s="66" t="s">
        <v>82</v>
      </c>
      <c r="D844" s="67">
        <v>5343</v>
      </c>
      <c r="E844" s="67">
        <v>5181</v>
      </c>
      <c r="F844" s="67">
        <v>5128</v>
      </c>
      <c r="G844" s="67">
        <v>4828</v>
      </c>
      <c r="H844" s="67">
        <v>4684</v>
      </c>
      <c r="I844" s="67">
        <v>4524</v>
      </c>
      <c r="J844" s="67">
        <v>4565</v>
      </c>
      <c r="K844" s="67">
        <v>4608</v>
      </c>
      <c r="L844" s="67">
        <v>4505</v>
      </c>
      <c r="M844" s="67">
        <v>4098</v>
      </c>
      <c r="N844" s="67">
        <v>4159</v>
      </c>
      <c r="O844" s="67">
        <v>4225</v>
      </c>
      <c r="P844" s="67">
        <v>4138</v>
      </c>
      <c r="Q844" s="67">
        <v>4282</v>
      </c>
      <c r="R844" s="67">
        <v>4501</v>
      </c>
      <c r="S844" s="67">
        <v>5333</v>
      </c>
      <c r="T844" s="67">
        <v>5240</v>
      </c>
      <c r="U844" s="67">
        <v>5134</v>
      </c>
      <c r="V844" s="67">
        <v>5472</v>
      </c>
      <c r="W844" s="67">
        <v>5760</v>
      </c>
      <c r="X844" s="67">
        <v>5690</v>
      </c>
      <c r="Y844" s="67">
        <v>5682</v>
      </c>
      <c r="Z844" s="67">
        <v>5386</v>
      </c>
      <c r="AA844" s="67">
        <v>5985</v>
      </c>
      <c r="AB844" s="67">
        <v>5940</v>
      </c>
      <c r="AC844" s="67">
        <v>5955</v>
      </c>
      <c r="AD844" s="67">
        <v>5826</v>
      </c>
      <c r="AE844" s="67">
        <v>5908</v>
      </c>
      <c r="AF844" s="67">
        <v>5744</v>
      </c>
      <c r="AG844" s="67">
        <v>5464</v>
      </c>
      <c r="AH844" s="67">
        <v>5021</v>
      </c>
      <c r="AI844" s="128">
        <v>4460</v>
      </c>
      <c r="AJ844" s="67">
        <v>4099</v>
      </c>
      <c r="AK844" s="67">
        <v>4229</v>
      </c>
      <c r="AL844" s="67">
        <v>4396</v>
      </c>
      <c r="AM844" s="67">
        <v>4486</v>
      </c>
      <c r="AN844" s="67">
        <v>4491</v>
      </c>
      <c r="AO844" s="67">
        <v>4810</v>
      </c>
      <c r="AP844" s="67">
        <v>4920</v>
      </c>
      <c r="AQ844" s="68">
        <v>5004</v>
      </c>
    </row>
    <row r="845" spans="1:43" ht="18" thickTop="1" thickBot="1" x14ac:dyDescent="0.5">
      <c r="A845" s="42" t="s">
        <v>22</v>
      </c>
      <c r="C845" s="60" t="s">
        <v>159</v>
      </c>
      <c r="D845" s="64">
        <v>30673</v>
      </c>
      <c r="E845" s="64">
        <v>31562</v>
      </c>
      <c r="F845" s="64">
        <v>30800</v>
      </c>
      <c r="G845" s="64">
        <v>30842</v>
      </c>
      <c r="H845" s="64">
        <v>30586</v>
      </c>
      <c r="I845" s="64">
        <v>30036</v>
      </c>
      <c r="J845" s="64">
        <v>30287</v>
      </c>
      <c r="K845" s="64">
        <v>29804</v>
      </c>
      <c r="L845" s="64">
        <v>30284</v>
      </c>
      <c r="M845" s="64">
        <v>29709</v>
      </c>
      <c r="N845" s="64">
        <v>29568</v>
      </c>
      <c r="O845" s="64">
        <v>30059</v>
      </c>
      <c r="P845" s="64">
        <v>32405</v>
      </c>
      <c r="Q845" s="64">
        <v>31843</v>
      </c>
      <c r="R845" s="64">
        <v>32428</v>
      </c>
      <c r="S845" s="64">
        <v>42361</v>
      </c>
      <c r="T845" s="64">
        <v>43443</v>
      </c>
      <c r="U845" s="64">
        <v>41089</v>
      </c>
      <c r="V845" s="64">
        <v>42237</v>
      </c>
      <c r="W845" s="64">
        <v>43140</v>
      </c>
      <c r="X845" s="64">
        <v>43752</v>
      </c>
      <c r="Y845" s="64">
        <v>44291</v>
      </c>
      <c r="Z845" s="64">
        <v>43423</v>
      </c>
      <c r="AA845" s="64">
        <v>44233</v>
      </c>
      <c r="AB845" s="64">
        <v>43583</v>
      </c>
      <c r="AC845" s="64">
        <v>44650</v>
      </c>
      <c r="AD845" s="64">
        <v>44411</v>
      </c>
      <c r="AE845" s="64">
        <v>45995</v>
      </c>
      <c r="AF845" s="64">
        <v>33625</v>
      </c>
      <c r="AG845" s="64">
        <v>33921</v>
      </c>
      <c r="AH845" s="64">
        <v>33023</v>
      </c>
      <c r="AI845" s="129">
        <v>31729</v>
      </c>
      <c r="AJ845" s="64">
        <v>33246</v>
      </c>
      <c r="AK845" s="64">
        <v>33117</v>
      </c>
      <c r="AL845" s="64">
        <v>32915</v>
      </c>
      <c r="AM845" s="64">
        <v>33105</v>
      </c>
      <c r="AN845" s="64">
        <v>33209</v>
      </c>
      <c r="AO845" s="64">
        <v>33635</v>
      </c>
      <c r="AP845" s="64">
        <v>33225</v>
      </c>
      <c r="AQ845" s="65">
        <v>33773</v>
      </c>
    </row>
    <row r="846" spans="1:43" ht="17.649999999999999" thickBot="1" x14ac:dyDescent="0.5">
      <c r="A846" s="42" t="s">
        <v>22</v>
      </c>
      <c r="C846" s="60" t="s">
        <v>162</v>
      </c>
      <c r="D846" s="44">
        <v>70.260000000000005</v>
      </c>
      <c r="E846" s="44">
        <v>69.3</v>
      </c>
      <c r="F846" s="44">
        <v>67.92</v>
      </c>
      <c r="G846" s="44">
        <v>66.819999999999993</v>
      </c>
      <c r="H846" s="44">
        <v>65.84</v>
      </c>
      <c r="I846" s="44">
        <v>65.849999999999994</v>
      </c>
      <c r="J846" s="44">
        <v>61.94</v>
      </c>
      <c r="K846" s="44">
        <v>60.2</v>
      </c>
      <c r="L846" s="44">
        <v>57.01</v>
      </c>
      <c r="M846" s="44">
        <v>55.94</v>
      </c>
      <c r="N846" s="44">
        <v>54.79</v>
      </c>
      <c r="O846" s="44">
        <v>53.89</v>
      </c>
      <c r="P846" s="44">
        <v>53.81</v>
      </c>
      <c r="Q846" s="44">
        <v>52.42</v>
      </c>
      <c r="R846" s="44">
        <v>52.69</v>
      </c>
      <c r="S846" s="44">
        <v>62.84</v>
      </c>
      <c r="T846" s="44">
        <v>62.05</v>
      </c>
      <c r="U846" s="44">
        <v>61.7</v>
      </c>
      <c r="V846" s="44">
        <v>61.47</v>
      </c>
      <c r="W846" s="44">
        <v>61.13</v>
      </c>
      <c r="X846" s="44">
        <v>60.64</v>
      </c>
      <c r="Y846" s="44">
        <v>59.82</v>
      </c>
      <c r="Z846" s="44">
        <v>59.65</v>
      </c>
      <c r="AA846" s="44">
        <v>59.65</v>
      </c>
      <c r="AB846" s="44">
        <v>58.76</v>
      </c>
      <c r="AC846" s="44">
        <v>57.9</v>
      </c>
      <c r="AD846" s="44">
        <v>60.57</v>
      </c>
      <c r="AE846" s="44">
        <v>58.81</v>
      </c>
      <c r="AF846" s="44">
        <v>56.98</v>
      </c>
      <c r="AG846" s="44">
        <v>55.16</v>
      </c>
      <c r="AH846" s="44">
        <v>54.09</v>
      </c>
      <c r="AI846" s="126">
        <v>53.21</v>
      </c>
      <c r="AJ846" s="44">
        <v>52.83</v>
      </c>
      <c r="AK846" s="44">
        <v>52.92</v>
      </c>
      <c r="AL846" s="44">
        <v>53.15</v>
      </c>
      <c r="AM846" s="44">
        <v>53.02</v>
      </c>
      <c r="AN846" s="44">
        <v>52.59</v>
      </c>
      <c r="AO846" s="44">
        <v>51.98</v>
      </c>
      <c r="AP846" s="44">
        <v>51.99</v>
      </c>
      <c r="AQ846" s="83">
        <v>51.79</v>
      </c>
    </row>
    <row r="847" spans="1:43" ht="17.649999999999999" thickBot="1" x14ac:dyDescent="0.5">
      <c r="A847" s="42" t="s">
        <v>22</v>
      </c>
      <c r="C847" s="60" t="s">
        <v>163</v>
      </c>
      <c r="D847" s="97">
        <v>70.81</v>
      </c>
      <c r="E847" s="97">
        <v>69.3</v>
      </c>
      <c r="F847" s="97">
        <v>68.27</v>
      </c>
      <c r="G847" s="97">
        <v>67</v>
      </c>
      <c r="H847" s="97">
        <v>66.75</v>
      </c>
      <c r="I847" s="97">
        <v>65.849999999999994</v>
      </c>
      <c r="J847" s="97">
        <v>62.64</v>
      </c>
      <c r="K847" s="97">
        <v>60.61</v>
      </c>
      <c r="L847" s="97">
        <v>58.01</v>
      </c>
      <c r="M847" s="97">
        <v>55.94</v>
      </c>
      <c r="N847" s="97">
        <v>55.03</v>
      </c>
      <c r="O847" s="97">
        <v>54.06</v>
      </c>
      <c r="P847" s="97">
        <v>53.8</v>
      </c>
      <c r="Q847" s="97">
        <v>52.42</v>
      </c>
      <c r="R847" s="97">
        <v>52.57</v>
      </c>
      <c r="S847" s="97">
        <v>63.09</v>
      </c>
      <c r="T847" s="97">
        <v>62.38</v>
      </c>
      <c r="U847" s="97">
        <v>61.91</v>
      </c>
      <c r="V847" s="97">
        <v>61.68</v>
      </c>
      <c r="W847" s="97">
        <v>61.21</v>
      </c>
      <c r="X847" s="97">
        <v>60.76</v>
      </c>
      <c r="Y847" s="97">
        <v>59.95</v>
      </c>
      <c r="Z847" s="97">
        <v>59.71</v>
      </c>
      <c r="AA847" s="97">
        <v>59.57</v>
      </c>
      <c r="AB847" s="97">
        <v>59.08</v>
      </c>
      <c r="AC847" s="97">
        <v>57.97</v>
      </c>
      <c r="AD847" s="97">
        <v>60.65</v>
      </c>
      <c r="AE847" s="97">
        <v>59.46</v>
      </c>
      <c r="AF847" s="97">
        <v>57.55</v>
      </c>
      <c r="AG847" s="97">
        <v>55.75</v>
      </c>
      <c r="AH847" s="97">
        <v>54.54</v>
      </c>
      <c r="AI847" s="130">
        <v>53.26</v>
      </c>
      <c r="AJ847" s="97">
        <v>52.89</v>
      </c>
      <c r="AK847" s="97">
        <v>52.83</v>
      </c>
      <c r="AL847" s="97">
        <v>53.13</v>
      </c>
      <c r="AM847" s="97">
        <v>53.01</v>
      </c>
      <c r="AN847" s="97">
        <v>52.74</v>
      </c>
      <c r="AO847" s="97">
        <v>51.96</v>
      </c>
      <c r="AP847" s="97">
        <v>52.02</v>
      </c>
      <c r="AQ847" s="98">
        <v>51.84</v>
      </c>
    </row>
    <row r="848" spans="1:43" ht="17.649999999999999" thickBot="1" x14ac:dyDescent="0.5">
      <c r="A848" s="42" t="s">
        <v>22</v>
      </c>
      <c r="C848" s="60" t="s">
        <v>80</v>
      </c>
      <c r="D848" s="43">
        <v>1267</v>
      </c>
      <c r="E848" s="43">
        <v>1267</v>
      </c>
      <c r="F848" s="43">
        <v>1264</v>
      </c>
      <c r="G848" s="43">
        <v>1267</v>
      </c>
      <c r="H848" s="43">
        <v>1222</v>
      </c>
      <c r="I848" s="43">
        <v>1165</v>
      </c>
      <c r="J848" s="43">
        <v>1415</v>
      </c>
      <c r="K848" s="43">
        <v>1165</v>
      </c>
      <c r="L848" s="43">
        <v>1166</v>
      </c>
      <c r="M848" s="43">
        <v>1067</v>
      </c>
      <c r="N848" s="43">
        <v>1067</v>
      </c>
      <c r="O848" s="43">
        <v>1137</v>
      </c>
      <c r="P848" s="43">
        <v>1226</v>
      </c>
      <c r="Q848" s="43">
        <v>1519</v>
      </c>
      <c r="R848" s="43">
        <v>2004</v>
      </c>
      <c r="S848" s="43">
        <v>2005</v>
      </c>
      <c r="T848" s="43">
        <v>2005</v>
      </c>
      <c r="U848" s="43">
        <v>3323</v>
      </c>
      <c r="V848" s="43">
        <v>3692</v>
      </c>
      <c r="W848" s="43">
        <v>3709</v>
      </c>
      <c r="X848" s="43">
        <v>3700</v>
      </c>
      <c r="Y848" s="43">
        <v>3686</v>
      </c>
      <c r="Z848" s="43">
        <v>3821</v>
      </c>
      <c r="AA848" s="43">
        <v>3713</v>
      </c>
      <c r="AB848" s="43">
        <v>2009</v>
      </c>
      <c r="AC848" s="43">
        <v>2331</v>
      </c>
      <c r="AD848" s="43">
        <v>2204</v>
      </c>
      <c r="AE848" s="43">
        <v>2551</v>
      </c>
      <c r="AF848" s="43">
        <v>2202</v>
      </c>
      <c r="AG848" s="43">
        <v>2263</v>
      </c>
      <c r="AH848" s="43">
        <v>2203</v>
      </c>
      <c r="AI848" s="125">
        <v>2129</v>
      </c>
      <c r="AJ848" s="43">
        <v>2129</v>
      </c>
      <c r="AK848" s="43">
        <v>2170</v>
      </c>
      <c r="AL848" s="43">
        <v>2129</v>
      </c>
      <c r="AM848" s="43">
        <v>2129</v>
      </c>
      <c r="AN848" s="43">
        <v>2080</v>
      </c>
      <c r="AO848" s="43">
        <v>2116</v>
      </c>
      <c r="AP848" s="43">
        <v>2081</v>
      </c>
      <c r="AQ848" s="45">
        <v>2082</v>
      </c>
    </row>
    <row r="849" spans="1:43" ht="17.649999999999999" thickBot="1" x14ac:dyDescent="0.5">
      <c r="A849" s="42" t="s">
        <v>22</v>
      </c>
      <c r="C849" s="94" t="s">
        <v>160</v>
      </c>
      <c r="D849" s="108">
        <v>144.29</v>
      </c>
      <c r="E849" s="108">
        <v>51.59</v>
      </c>
      <c r="F849" s="108">
        <v>-199.23</v>
      </c>
      <c r="G849" s="108">
        <v>30.92</v>
      </c>
      <c r="H849" s="108">
        <v>321.60000000000002</v>
      </c>
      <c r="I849" s="108">
        <v>123.65</v>
      </c>
      <c r="J849" s="108">
        <v>646.11</v>
      </c>
      <c r="K849" s="108">
        <v>67.42</v>
      </c>
      <c r="L849" s="108">
        <v>-48.93</v>
      </c>
      <c r="M849" s="108">
        <v>-35</v>
      </c>
      <c r="N849" s="108">
        <v>-192.8</v>
      </c>
      <c r="O849" s="108">
        <v>-288.39999999999998</v>
      </c>
      <c r="P849" s="108">
        <v>-232.8</v>
      </c>
      <c r="Q849" s="108">
        <v>-452.3</v>
      </c>
      <c r="R849" s="108">
        <v>367.7</v>
      </c>
      <c r="S849" s="108">
        <v>-716.1</v>
      </c>
      <c r="T849" s="108">
        <v>-573.5</v>
      </c>
      <c r="U849" s="99">
        <v>-2006</v>
      </c>
      <c r="V849" s="99">
        <v>-2307</v>
      </c>
      <c r="W849" s="99">
        <v>-2133</v>
      </c>
      <c r="X849" s="99">
        <v>-1886</v>
      </c>
      <c r="Y849" s="99">
        <v>-1786</v>
      </c>
      <c r="Z849" s="99">
        <v>-1786</v>
      </c>
      <c r="AA849" s="99">
        <v>-1561</v>
      </c>
      <c r="AB849" s="108">
        <v>194.4</v>
      </c>
      <c r="AC849" s="108">
        <v>-123</v>
      </c>
      <c r="AD849" s="108">
        <v>-552.4</v>
      </c>
      <c r="AE849" s="108">
        <v>195.5</v>
      </c>
      <c r="AF849" s="108">
        <v>-174</v>
      </c>
      <c r="AG849" s="108">
        <v>-222.2</v>
      </c>
      <c r="AH849" s="108">
        <v>-952.1</v>
      </c>
      <c r="AI849" s="133">
        <v>-946.8</v>
      </c>
      <c r="AJ849" s="108">
        <v>-699.5</v>
      </c>
      <c r="AK849" s="108">
        <v>-632.9</v>
      </c>
      <c r="AL849" s="108">
        <v>-603.20000000000005</v>
      </c>
      <c r="AM849" s="108">
        <v>-727.7</v>
      </c>
      <c r="AN849" s="108">
        <v>-654.70000000000005</v>
      </c>
      <c r="AO849" s="108">
        <v>-488.5</v>
      </c>
      <c r="AP849" s="108">
        <v>-799.3</v>
      </c>
      <c r="AQ849" s="117">
        <v>-368.7</v>
      </c>
    </row>
    <row r="850" spans="1:43" ht="17.649999999999999" thickBot="1" x14ac:dyDescent="0.5">
      <c r="A850" s="42" t="s">
        <v>22</v>
      </c>
      <c r="C850" s="60" t="s">
        <v>161</v>
      </c>
      <c r="D850" s="44" t="s">
        <v>138</v>
      </c>
      <c r="E850" s="44" t="s">
        <v>138</v>
      </c>
      <c r="F850" s="44" t="s">
        <v>138</v>
      </c>
      <c r="G850" s="118">
        <v>-0.76700000000000002</v>
      </c>
      <c r="H850" s="118">
        <v>1.2289000000000001</v>
      </c>
      <c r="I850" s="118">
        <v>1.3967000000000001</v>
      </c>
      <c r="J850" s="44" t="s">
        <v>138</v>
      </c>
      <c r="K850" s="118">
        <v>1.1806000000000001</v>
      </c>
      <c r="L850" s="44" t="s">
        <v>138</v>
      </c>
      <c r="M850" s="44" t="s">
        <v>138</v>
      </c>
      <c r="N850" s="44" t="s">
        <v>138</v>
      </c>
      <c r="O850" s="44" t="s">
        <v>138</v>
      </c>
      <c r="P850" s="44" t="s">
        <v>138</v>
      </c>
      <c r="Q850" s="44" t="s">
        <v>138</v>
      </c>
      <c r="R850" s="44" t="s">
        <v>138</v>
      </c>
      <c r="S850" s="44" t="s">
        <v>138</v>
      </c>
      <c r="T850" s="44" t="s">
        <v>138</v>
      </c>
      <c r="U850" s="44" t="s">
        <v>138</v>
      </c>
      <c r="V850" s="44" t="s">
        <v>138</v>
      </c>
      <c r="W850" s="44" t="s">
        <v>138</v>
      </c>
      <c r="X850" s="44" t="s">
        <v>138</v>
      </c>
      <c r="Y850" s="44" t="s">
        <v>138</v>
      </c>
      <c r="Z850" s="44" t="s">
        <v>138</v>
      </c>
      <c r="AA850" s="44" t="s">
        <v>138</v>
      </c>
      <c r="AB850" s="44" t="s">
        <v>138</v>
      </c>
      <c r="AC850" s="44" t="s">
        <v>138</v>
      </c>
      <c r="AD850" s="44" t="s">
        <v>138</v>
      </c>
      <c r="AE850" s="44" t="s">
        <v>138</v>
      </c>
      <c r="AF850" s="44" t="s">
        <v>138</v>
      </c>
      <c r="AG850" s="44" t="s">
        <v>138</v>
      </c>
      <c r="AH850" s="44" t="s">
        <v>138</v>
      </c>
      <c r="AI850" s="126" t="s">
        <v>138</v>
      </c>
      <c r="AJ850" s="44" t="s">
        <v>138</v>
      </c>
      <c r="AK850" s="44" t="s">
        <v>138</v>
      </c>
      <c r="AL850" s="44" t="s">
        <v>138</v>
      </c>
      <c r="AM850" s="44" t="s">
        <v>138</v>
      </c>
      <c r="AN850" s="44" t="s">
        <v>138</v>
      </c>
      <c r="AO850" s="44" t="s">
        <v>138</v>
      </c>
      <c r="AP850" s="44" t="s">
        <v>138</v>
      </c>
      <c r="AQ850" s="83" t="s">
        <v>138</v>
      </c>
    </row>
    <row r="851" spans="1:43" ht="17.649999999999999" thickBot="1" x14ac:dyDescent="0.5">
      <c r="A851" s="42" t="s">
        <v>22</v>
      </c>
      <c r="C851" s="60" t="s">
        <v>83</v>
      </c>
      <c r="D851" s="97">
        <v>1.98</v>
      </c>
      <c r="E851" s="97">
        <v>0.72</v>
      </c>
      <c r="F851" s="97">
        <v>-2.82</v>
      </c>
      <c r="G851" s="97">
        <v>0.45</v>
      </c>
      <c r="H851" s="97">
        <v>4.76</v>
      </c>
      <c r="I851" s="97">
        <v>1.83</v>
      </c>
      <c r="J851" s="97">
        <v>9.8000000000000007</v>
      </c>
      <c r="K851" s="97">
        <v>1.07</v>
      </c>
      <c r="L851" s="97">
        <v>-0.8</v>
      </c>
      <c r="M851" s="97">
        <v>-0.6</v>
      </c>
      <c r="N851" s="97">
        <v>-3.4</v>
      </c>
      <c r="O851" s="97">
        <v>-5.2</v>
      </c>
      <c r="P851" s="97">
        <v>-4.2699999999999996</v>
      </c>
      <c r="Q851" s="97">
        <v>-8.32</v>
      </c>
      <c r="R851" s="97">
        <v>6.79</v>
      </c>
      <c r="S851" s="97">
        <v>-12.51</v>
      </c>
      <c r="T851" s="97">
        <v>-8.99</v>
      </c>
      <c r="U851" s="97">
        <v>-31.54</v>
      </c>
      <c r="V851" s="97">
        <v>-35.07</v>
      </c>
      <c r="W851" s="97">
        <v>-32.67</v>
      </c>
      <c r="X851" s="97">
        <v>-30.51</v>
      </c>
      <c r="Y851" s="97">
        <v>-27.8</v>
      </c>
      <c r="Z851" s="97">
        <v>-28.08</v>
      </c>
      <c r="AA851" s="97">
        <v>-24.64</v>
      </c>
      <c r="AB851" s="97">
        <v>3.22</v>
      </c>
      <c r="AC851" s="97">
        <v>-1.97</v>
      </c>
      <c r="AD851" s="97">
        <v>-8.94</v>
      </c>
      <c r="AE851" s="97">
        <v>3.19</v>
      </c>
      <c r="AF851" s="97">
        <v>-2.93</v>
      </c>
      <c r="AG851" s="97">
        <v>-3.84</v>
      </c>
      <c r="AH851" s="97">
        <v>-16.95</v>
      </c>
      <c r="AI851" s="130">
        <v>-17.21</v>
      </c>
      <c r="AJ851" s="97">
        <v>-12.94</v>
      </c>
      <c r="AK851" s="97">
        <v>-11.77</v>
      </c>
      <c r="AL851" s="97">
        <v>-11.23</v>
      </c>
      <c r="AM851" s="97">
        <v>-13.5</v>
      </c>
      <c r="AN851" s="97">
        <v>-12.18</v>
      </c>
      <c r="AO851" s="97">
        <v>-9.14</v>
      </c>
      <c r="AP851" s="97">
        <v>-15.12</v>
      </c>
      <c r="AQ851" s="98">
        <v>-6.99</v>
      </c>
    </row>
    <row r="852" spans="1:43" ht="17.649999999999999" thickBot="1" x14ac:dyDescent="0.5">
      <c r="A852" s="42" t="s">
        <v>22</v>
      </c>
      <c r="C852" s="60" t="s">
        <v>84</v>
      </c>
      <c r="D852" s="44">
        <v>75.45</v>
      </c>
      <c r="E852" s="44">
        <v>74.77</v>
      </c>
      <c r="F852" s="44">
        <v>75.12</v>
      </c>
      <c r="G852" s="44">
        <v>72.06</v>
      </c>
      <c r="H852" s="44">
        <v>70.17</v>
      </c>
      <c r="I852" s="44">
        <v>68.7</v>
      </c>
      <c r="J852" s="44">
        <v>72.87</v>
      </c>
      <c r="K852" s="44">
        <v>76.03</v>
      </c>
      <c r="L852" s="44">
        <v>77.66</v>
      </c>
      <c r="M852" s="44">
        <v>73.260000000000005</v>
      </c>
      <c r="N852" s="44">
        <v>75.569999999999993</v>
      </c>
      <c r="O852" s="44">
        <v>78.14</v>
      </c>
      <c r="P852" s="44">
        <v>76.92</v>
      </c>
      <c r="Q852" s="44">
        <v>81.47</v>
      </c>
      <c r="R852" s="44">
        <v>85.35</v>
      </c>
      <c r="S852" s="44">
        <v>84.15</v>
      </c>
      <c r="T852" s="44">
        <v>83.63</v>
      </c>
      <c r="U852" s="44">
        <v>82.53</v>
      </c>
      <c r="V852" s="44">
        <v>88.16</v>
      </c>
      <c r="W852" s="44">
        <v>93.57</v>
      </c>
      <c r="X852" s="44">
        <v>93.08</v>
      </c>
      <c r="Y852" s="44">
        <v>94.25</v>
      </c>
      <c r="Z852" s="44">
        <v>89.89</v>
      </c>
      <c r="AA852" s="44">
        <v>100.13</v>
      </c>
      <c r="AB852" s="44">
        <v>100.44</v>
      </c>
      <c r="AC852" s="44">
        <v>102.62</v>
      </c>
      <c r="AD852" s="44">
        <v>95.99</v>
      </c>
      <c r="AE852" s="44">
        <v>99.37</v>
      </c>
      <c r="AF852" s="44">
        <v>99.81</v>
      </c>
      <c r="AG852" s="44">
        <v>98</v>
      </c>
      <c r="AH852" s="44">
        <v>92.07</v>
      </c>
      <c r="AI852" s="126">
        <v>83.73</v>
      </c>
      <c r="AJ852" s="44">
        <v>77.5</v>
      </c>
      <c r="AK852" s="44">
        <v>80.040000000000006</v>
      </c>
      <c r="AL852" s="44">
        <v>82.74</v>
      </c>
      <c r="AM852" s="44">
        <v>84.63</v>
      </c>
      <c r="AN852" s="44">
        <v>85.15</v>
      </c>
      <c r="AO852" s="44">
        <v>92.57</v>
      </c>
      <c r="AP852" s="44">
        <v>94.57</v>
      </c>
      <c r="AQ852" s="83">
        <v>96.53</v>
      </c>
    </row>
    <row r="853" spans="1:43" ht="17.649999999999999" thickBot="1" x14ac:dyDescent="0.5">
      <c r="A853" s="42" t="s">
        <v>22</v>
      </c>
      <c r="C853" s="60" t="s">
        <v>164</v>
      </c>
      <c r="D853" s="43">
        <v>4157</v>
      </c>
      <c r="E853" s="43">
        <v>3958</v>
      </c>
      <c r="F853" s="43">
        <v>3968</v>
      </c>
      <c r="G853" s="43">
        <v>3653</v>
      </c>
      <c r="H853" s="43">
        <v>3542</v>
      </c>
      <c r="I853" s="43">
        <v>3413</v>
      </c>
      <c r="J853" s="43">
        <v>3451</v>
      </c>
      <c r="K853" s="43">
        <v>3523</v>
      </c>
      <c r="L853" s="43">
        <v>3402</v>
      </c>
      <c r="M853" s="43">
        <v>3027</v>
      </c>
      <c r="N853" s="43">
        <v>2934</v>
      </c>
      <c r="O853" s="43">
        <v>3003</v>
      </c>
      <c r="P853" s="43">
        <v>2916</v>
      </c>
      <c r="Q853" s="43">
        <v>3064</v>
      </c>
      <c r="R853" s="43">
        <v>3288</v>
      </c>
      <c r="S853" s="43">
        <v>2276</v>
      </c>
      <c r="T853" s="43">
        <v>2261</v>
      </c>
      <c r="U853" s="43">
        <v>2165</v>
      </c>
      <c r="V853" s="43">
        <v>2500</v>
      </c>
      <c r="W853" s="43">
        <v>2825</v>
      </c>
      <c r="X853" s="43">
        <v>2777</v>
      </c>
      <c r="Y853" s="43">
        <v>2766</v>
      </c>
      <c r="Z853" s="43">
        <v>2510</v>
      </c>
      <c r="AA853" s="43">
        <v>2941</v>
      </c>
      <c r="AB853" s="43">
        <v>3026</v>
      </c>
      <c r="AC853" s="43">
        <v>2663</v>
      </c>
      <c r="AD853" s="43">
        <v>2564</v>
      </c>
      <c r="AE853" s="43">
        <v>2665</v>
      </c>
      <c r="AF853" s="43">
        <v>2526</v>
      </c>
      <c r="AG853" s="43">
        <v>2173</v>
      </c>
      <c r="AH853" s="43">
        <v>1757</v>
      </c>
      <c r="AI853" s="125">
        <v>1225</v>
      </c>
      <c r="AJ853" s="44">
        <v>920.5</v>
      </c>
      <c r="AK853" s="44">
        <v>986.8</v>
      </c>
      <c r="AL853" s="43">
        <v>1177</v>
      </c>
      <c r="AM853" s="43">
        <v>1271</v>
      </c>
      <c r="AN853" s="43">
        <v>1296</v>
      </c>
      <c r="AO853" s="43">
        <v>1634</v>
      </c>
      <c r="AP853" s="43">
        <v>1749</v>
      </c>
      <c r="AQ853" s="45">
        <v>1831</v>
      </c>
    </row>
    <row r="854" spans="1:43" ht="17.649999999999999" thickBot="1" x14ac:dyDescent="0.5">
      <c r="A854" s="42" t="s">
        <v>22</v>
      </c>
      <c r="C854" s="60" t="s">
        <v>165</v>
      </c>
      <c r="D854" s="97">
        <v>58.7</v>
      </c>
      <c r="E854" s="97">
        <v>57.12</v>
      </c>
      <c r="F854" s="97">
        <v>58.13</v>
      </c>
      <c r="G854" s="97">
        <v>54.53</v>
      </c>
      <c r="H854" s="97">
        <v>53.06</v>
      </c>
      <c r="I854" s="97">
        <v>51.83</v>
      </c>
      <c r="J854" s="97">
        <v>55.09</v>
      </c>
      <c r="K854" s="97">
        <v>58.13</v>
      </c>
      <c r="L854" s="97">
        <v>58.64</v>
      </c>
      <c r="M854" s="97">
        <v>54.11</v>
      </c>
      <c r="N854" s="97">
        <v>53.32</v>
      </c>
      <c r="O854" s="97">
        <v>55.54</v>
      </c>
      <c r="P854" s="97">
        <v>54.2</v>
      </c>
      <c r="Q854" s="97">
        <v>58.46</v>
      </c>
      <c r="R854" s="97">
        <v>62.54</v>
      </c>
      <c r="S854" s="97">
        <v>36.07</v>
      </c>
      <c r="T854" s="97">
        <v>36.25</v>
      </c>
      <c r="U854" s="97">
        <v>34.97</v>
      </c>
      <c r="V854" s="97">
        <v>40.53</v>
      </c>
      <c r="W854" s="97">
        <v>46.16</v>
      </c>
      <c r="X854" s="97">
        <v>45.7</v>
      </c>
      <c r="Y854" s="97">
        <v>46.15</v>
      </c>
      <c r="Z854" s="97">
        <v>42.04</v>
      </c>
      <c r="AA854" s="97">
        <v>49.38</v>
      </c>
      <c r="AB854" s="97">
        <v>51.22</v>
      </c>
      <c r="AC854" s="97">
        <v>45.94</v>
      </c>
      <c r="AD854" s="97">
        <v>42.27</v>
      </c>
      <c r="AE854" s="97">
        <v>44.83</v>
      </c>
      <c r="AF854" s="97">
        <v>43.89</v>
      </c>
      <c r="AG854" s="97">
        <v>38.979999999999997</v>
      </c>
      <c r="AH854" s="97">
        <v>32.21</v>
      </c>
      <c r="AI854" s="130">
        <v>23.01</v>
      </c>
      <c r="AJ854" s="97">
        <v>17.399999999999999</v>
      </c>
      <c r="AK854" s="97">
        <v>18.68</v>
      </c>
      <c r="AL854" s="97">
        <v>22.15</v>
      </c>
      <c r="AM854" s="97">
        <v>23.98</v>
      </c>
      <c r="AN854" s="97">
        <v>24.56</v>
      </c>
      <c r="AO854" s="97">
        <v>31.44</v>
      </c>
      <c r="AP854" s="97">
        <v>33.619999999999997</v>
      </c>
      <c r="AQ854" s="98">
        <v>35.31</v>
      </c>
    </row>
    <row r="855" spans="1:43" ht="18" thickBot="1" x14ac:dyDescent="0.5">
      <c r="A855" s="42" t="s">
        <v>22</v>
      </c>
      <c r="C855" s="66" t="s">
        <v>93</v>
      </c>
      <c r="D855" s="88">
        <f>SUM(D807,D808,D809,D810,D815)-SUM(D819,D824,D825,D826,D827,D828,D833)</f>
        <v>10226.23</v>
      </c>
      <c r="E855" s="88">
        <f t="shared" ref="E855:AQ855" si="11">SUM(E807,E808,E809,E810,E815)-SUM(E819,E824,E825,E826,E827,E828,E833)</f>
        <v>10127.94</v>
      </c>
      <c r="F855" s="88">
        <f t="shared" si="11"/>
        <v>10258.86</v>
      </c>
      <c r="G855" s="88">
        <f t="shared" si="11"/>
        <v>10793.9</v>
      </c>
      <c r="H855" s="88">
        <f t="shared" si="11"/>
        <v>10935.74</v>
      </c>
      <c r="I855" s="88">
        <f t="shared" si="11"/>
        <v>11046.85</v>
      </c>
      <c r="J855" s="88">
        <f t="shared" si="11"/>
        <v>12981.45</v>
      </c>
      <c r="K855" s="88">
        <f t="shared" si="11"/>
        <v>12096.35</v>
      </c>
      <c r="L855" s="88">
        <f t="shared" si="11"/>
        <v>12351.76</v>
      </c>
      <c r="M855" s="88">
        <f t="shared" si="11"/>
        <v>12572</v>
      </c>
      <c r="N855" s="88">
        <f t="shared" si="11"/>
        <v>12235.3</v>
      </c>
      <c r="O855" s="88">
        <f t="shared" si="11"/>
        <v>12380.1</v>
      </c>
      <c r="P855" s="88">
        <f t="shared" si="11"/>
        <v>14018.8</v>
      </c>
      <c r="Q855" s="88">
        <f t="shared" si="11"/>
        <v>13118.1</v>
      </c>
      <c r="R855" s="88">
        <f t="shared" si="11"/>
        <v>14582</v>
      </c>
      <c r="S855" s="88">
        <f t="shared" si="11"/>
        <v>14673.8</v>
      </c>
      <c r="T855" s="88">
        <f t="shared" si="11"/>
        <v>16057.3</v>
      </c>
      <c r="U855" s="88">
        <f t="shared" si="11"/>
        <v>14660.1</v>
      </c>
      <c r="V855" s="88">
        <f t="shared" si="11"/>
        <v>14795.7</v>
      </c>
      <c r="W855" s="88">
        <f t="shared" si="11"/>
        <v>15353.2</v>
      </c>
      <c r="X855" s="88">
        <f t="shared" si="11"/>
        <v>16297.9</v>
      </c>
      <c r="Y855" s="88">
        <f t="shared" si="11"/>
        <v>16755.099999999999</v>
      </c>
      <c r="Z855" s="88">
        <f t="shared" si="11"/>
        <v>17533.599999999999</v>
      </c>
      <c r="AA855" s="88">
        <f t="shared" si="11"/>
        <v>17280.5</v>
      </c>
      <c r="AB855" s="88">
        <f t="shared" si="11"/>
        <v>17852.400000000001</v>
      </c>
      <c r="AC855" s="88">
        <f t="shared" si="11"/>
        <v>15702.1</v>
      </c>
      <c r="AD855" s="88">
        <f t="shared" si="11"/>
        <v>15875</v>
      </c>
      <c r="AE855" s="88">
        <f t="shared" si="11"/>
        <v>17360.599999999999</v>
      </c>
      <c r="AF855" s="88">
        <f t="shared" si="11"/>
        <v>16311.7</v>
      </c>
      <c r="AG855" s="88">
        <f t="shared" si="11"/>
        <v>15167.6</v>
      </c>
      <c r="AH855" s="88">
        <f t="shared" si="11"/>
        <v>15434.3</v>
      </c>
      <c r="AI855" s="132">
        <v>15955.5</v>
      </c>
      <c r="AJ855" s="88">
        <f t="shared" si="11"/>
        <v>17530.099999999999</v>
      </c>
      <c r="AK855" s="88">
        <f t="shared" si="11"/>
        <v>17130.900000000001</v>
      </c>
      <c r="AL855" s="88">
        <f t="shared" si="11"/>
        <v>16851.599999999999</v>
      </c>
      <c r="AM855" s="88">
        <f t="shared" si="11"/>
        <v>17066.2</v>
      </c>
      <c r="AN855" s="88">
        <f t="shared" si="11"/>
        <v>17336</v>
      </c>
      <c r="AO855" s="88">
        <f t="shared" si="11"/>
        <v>17192.400000000001</v>
      </c>
      <c r="AP855" s="88">
        <f t="shared" si="11"/>
        <v>16941.2</v>
      </c>
      <c r="AQ855" s="88">
        <f t="shared" si="11"/>
        <v>17270</v>
      </c>
    </row>
    <row r="856" spans="1:43" ht="17.25" x14ac:dyDescent="0.45">
      <c r="A856" s="42" t="s">
        <v>22</v>
      </c>
      <c r="C856" s="60" t="s">
        <v>173</v>
      </c>
      <c r="D856" s="108">
        <v>238.53</v>
      </c>
      <c r="E856" s="108">
        <v>104.12</v>
      </c>
      <c r="F856" s="108">
        <v>96.97</v>
      </c>
      <c r="G856" s="108">
        <v>53.8</v>
      </c>
      <c r="H856" s="108">
        <v>-18.47</v>
      </c>
      <c r="I856" s="108">
        <v>107.22</v>
      </c>
      <c r="J856" s="108">
        <v>322.5</v>
      </c>
      <c r="K856" s="108">
        <v>267.39999999999998</v>
      </c>
      <c r="L856" s="108">
        <v>234.9</v>
      </c>
      <c r="M856" s="108">
        <v>91.5</v>
      </c>
      <c r="N856" s="108">
        <v>227.7</v>
      </c>
      <c r="O856" s="108">
        <v>191.1</v>
      </c>
      <c r="P856" s="108">
        <v>-95.4</v>
      </c>
      <c r="Q856" s="108">
        <v>170.6</v>
      </c>
      <c r="R856" s="108">
        <v>165.5</v>
      </c>
      <c r="S856" s="108">
        <v>139.6</v>
      </c>
      <c r="T856" s="108">
        <v>112.6</v>
      </c>
      <c r="U856" s="108">
        <v>97.3</v>
      </c>
      <c r="V856" s="108">
        <v>243.5</v>
      </c>
      <c r="W856" s="108">
        <v>209.8</v>
      </c>
      <c r="X856" s="108">
        <v>39</v>
      </c>
      <c r="Y856" s="108">
        <v>233.7</v>
      </c>
      <c r="Z856" s="108">
        <v>125.6</v>
      </c>
      <c r="AA856" s="108">
        <v>236</v>
      </c>
      <c r="AB856" s="108">
        <v>138</v>
      </c>
      <c r="AC856" s="108">
        <v>195.9</v>
      </c>
      <c r="AD856" s="108">
        <v>213.2</v>
      </c>
      <c r="AE856" s="108">
        <v>268.5</v>
      </c>
      <c r="AF856" s="108">
        <v>236.4</v>
      </c>
      <c r="AG856" s="108">
        <v>197.5</v>
      </c>
      <c r="AH856" s="108">
        <v>202.1</v>
      </c>
      <c r="AI856" s="133">
        <v>98.2</v>
      </c>
      <c r="AJ856" s="108">
        <v>34.799999999999997</v>
      </c>
      <c r="AK856" s="108">
        <v>185.1</v>
      </c>
      <c r="AL856" s="108">
        <v>180.4</v>
      </c>
      <c r="AM856" s="108">
        <v>230.2</v>
      </c>
      <c r="AN856" s="108">
        <v>255.8</v>
      </c>
      <c r="AO856" s="108">
        <v>287.7</v>
      </c>
      <c r="AP856" s="108">
        <v>319.7</v>
      </c>
      <c r="AQ856" s="117">
        <v>260.8</v>
      </c>
    </row>
    <row r="857" spans="1:43" ht="15" x14ac:dyDescent="0.45">
      <c r="A857" s="42" t="s">
        <v>22</v>
      </c>
      <c r="C857" s="30" t="s">
        <v>170</v>
      </c>
      <c r="D857" s="47" cm="1">
        <f t="array" ref="D857">_xlfn.XLOOKUP("WORKING CAPITAL"&amp;D$862,$C:$C&amp;$A:$A,D:D)/_xlfn.XLOOKUP("Total Assets"&amp;D$862,$C:$C&amp;$A:$A,D:D)</f>
        <v>0.33339516838913702</v>
      </c>
      <c r="E857" s="48">
        <v>0.32089031113364175</v>
      </c>
      <c r="F857" s="48">
        <v>0.33307987012987017</v>
      </c>
      <c r="G857" s="48">
        <v>0.34997406134491926</v>
      </c>
      <c r="H857" s="48">
        <v>0.3575407048976656</v>
      </c>
      <c r="I857" s="48">
        <v>0.36778698894659745</v>
      </c>
      <c r="J857" s="48">
        <v>0.42861458711658468</v>
      </c>
      <c r="K857" s="48">
        <v>0.40586330693866596</v>
      </c>
      <c r="L857" s="48">
        <v>0.40786421872936207</v>
      </c>
      <c r="M857" s="48">
        <v>0.42317142953313813</v>
      </c>
      <c r="N857" s="48">
        <v>0.41380208333333329</v>
      </c>
      <c r="O857" s="48">
        <v>0.41186000864965566</v>
      </c>
      <c r="P857" s="48">
        <v>0.4326122511958031</v>
      </c>
      <c r="Q857" s="48">
        <v>0.41196181264328113</v>
      </c>
      <c r="R857" s="48">
        <v>0.44967312199333909</v>
      </c>
      <c r="S857" s="48">
        <v>0.34639881022638747</v>
      </c>
      <c r="T857" s="48">
        <v>0.36961765992219686</v>
      </c>
      <c r="U857" s="48">
        <v>0.35678892160918979</v>
      </c>
      <c r="V857" s="48">
        <v>0.35030186803039992</v>
      </c>
      <c r="W857" s="48">
        <v>0.35589244320815949</v>
      </c>
      <c r="X857" s="48">
        <v>0.37250639970744193</v>
      </c>
      <c r="Y857" s="48">
        <v>0.37829581630579573</v>
      </c>
      <c r="Z857" s="48">
        <v>0.40378601202127901</v>
      </c>
      <c r="AA857" s="48">
        <v>0.39066986186783625</v>
      </c>
      <c r="AB857" s="48">
        <v>0.40961842920404751</v>
      </c>
      <c r="AC857" s="48">
        <v>0.35167077267637181</v>
      </c>
      <c r="AD857" s="48">
        <v>0.35745648600571928</v>
      </c>
      <c r="AE857" s="48">
        <v>0.37744537449722793</v>
      </c>
      <c r="AF857" s="48">
        <v>0.48510631970260226</v>
      </c>
      <c r="AG857" s="48">
        <v>0.44714483653194187</v>
      </c>
      <c r="AH857" s="48">
        <v>0.4673803106925476</v>
      </c>
      <c r="AI857" s="48">
        <v>0.50286803870276409</v>
      </c>
      <c r="AJ857" s="48">
        <v>0.5272844853516212</v>
      </c>
      <c r="AK857" s="48">
        <v>0.51728417429114959</v>
      </c>
      <c r="AL857" s="48">
        <v>0.51197326446908697</v>
      </c>
      <c r="AM857" s="48">
        <v>0.51551729346020236</v>
      </c>
      <c r="AN857" s="48">
        <v>0.52202716131169258</v>
      </c>
      <c r="AO857" s="48">
        <v>0.51114612754571132</v>
      </c>
      <c r="AP857" s="48">
        <v>0.50989315274642588</v>
      </c>
      <c r="AQ857" s="48">
        <v>0.51135522458768834</v>
      </c>
    </row>
    <row r="858" spans="1:43" ht="15" x14ac:dyDescent="0.45">
      <c r="A858" s="42" t="s">
        <v>22</v>
      </c>
      <c r="C858" s="30" t="s">
        <v>171</v>
      </c>
      <c r="D858" s="47" cm="1">
        <f t="array" ref="D858">_xlfn.XLOOKUP("Retained Earnings"&amp;D$862,$C:$C&amp;$A:$A,D:D)/_xlfn.XLOOKUP("Total Assets"&amp;D$862,$C:$C&amp;$A:$A,D:D)</f>
        <v>0.15580477944772275</v>
      </c>
      <c r="E858" s="48">
        <v>0.15236677016665612</v>
      </c>
      <c r="F858" s="48">
        <v>0.15714285714285714</v>
      </c>
      <c r="G858" s="48">
        <v>0.1573179430646521</v>
      </c>
      <c r="H858" s="48">
        <v>0.15771921794284968</v>
      </c>
      <c r="I858" s="48">
        <v>0.1617059528565721</v>
      </c>
      <c r="J858" s="48">
        <v>0.16657311717898768</v>
      </c>
      <c r="K858" s="48">
        <v>0.1738357267480875</v>
      </c>
      <c r="L858" s="48">
        <v>0.17487782327301546</v>
      </c>
      <c r="M858" s="48">
        <v>0.17829613921707227</v>
      </c>
      <c r="N858" s="48">
        <v>0.18300189393939395</v>
      </c>
      <c r="O858" s="48">
        <v>0.18300675338500949</v>
      </c>
      <c r="P858" s="48">
        <v>0.16710384199969142</v>
      </c>
      <c r="Q858" s="48">
        <v>0.17890902239110637</v>
      </c>
      <c r="R858" s="48">
        <v>0.1793203404465277</v>
      </c>
      <c r="S858" s="48">
        <v>0.13800429640471187</v>
      </c>
      <c r="T858" s="48">
        <v>0.13297884584397945</v>
      </c>
      <c r="U858" s="48">
        <v>0.14018350410085426</v>
      </c>
      <c r="V858" s="48">
        <v>0.1392144328432417</v>
      </c>
      <c r="W858" s="48">
        <v>0.13864163189615206</v>
      </c>
      <c r="X858" s="48">
        <v>0.13446242457487659</v>
      </c>
      <c r="Y858" s="48">
        <v>0.13470005192928586</v>
      </c>
      <c r="Z858" s="48">
        <v>0.13958040669691177</v>
      </c>
      <c r="AA858" s="48">
        <v>0.14003119842651415</v>
      </c>
      <c r="AB858" s="48">
        <v>0.14055939242365142</v>
      </c>
      <c r="AC858" s="48">
        <v>7.9484882418812991E-2</v>
      </c>
      <c r="AD858" s="48">
        <v>8.1871608385309949E-2</v>
      </c>
      <c r="AE858" s="48">
        <v>7.9139036851831726E-2</v>
      </c>
      <c r="AF858" s="48">
        <v>0.12547211895910781</v>
      </c>
      <c r="AG858" s="48">
        <v>0.11912974263730433</v>
      </c>
      <c r="AH858" s="48">
        <v>0.12043121460800048</v>
      </c>
      <c r="AI858" s="48">
        <v>0.11894481389265341</v>
      </c>
      <c r="AJ858" s="48">
        <v>0.11065992901401672</v>
      </c>
      <c r="AK858" s="48">
        <v>0.11169489990035329</v>
      </c>
      <c r="AL858" s="48">
        <v>0.11471973264469087</v>
      </c>
      <c r="AM858" s="48">
        <v>0.11711221869808186</v>
      </c>
      <c r="AN858" s="48">
        <v>0.12017826492818212</v>
      </c>
      <c r="AO858" s="48">
        <v>0.11975620633268916</v>
      </c>
      <c r="AP858" s="48">
        <v>0.12623024830699775</v>
      </c>
      <c r="AQ858" s="48">
        <v>0.1276167352618956</v>
      </c>
    </row>
    <row r="859" spans="1:43" ht="15" x14ac:dyDescent="0.45">
      <c r="A859" s="42" t="s">
        <v>22</v>
      </c>
      <c r="C859" s="30" t="s">
        <v>172</v>
      </c>
      <c r="D859" s="47" cm="1">
        <f t="array" ref="D859">_xlfn.XLOOKUP("ebit"&amp;D$862,$C:$C&amp;$A:$A,D:D)/_xlfn.XLOOKUP("Total Assets"&amp;D$862,$C:$C&amp;$A:$A,D:D)</f>
        <v>7.7765461480781145E-3</v>
      </c>
      <c r="E859" s="48">
        <v>3.2989037450098222E-3</v>
      </c>
      <c r="F859" s="48">
        <v>3.1483766233766234E-3</v>
      </c>
      <c r="G859" s="48">
        <v>1.7443745541793657E-3</v>
      </c>
      <c r="H859" s="48">
        <v>-6.0387105211534683E-4</v>
      </c>
      <c r="I859" s="48">
        <v>3.5697163403915302E-3</v>
      </c>
      <c r="J859" s="48">
        <v>1.0648132862284148E-2</v>
      </c>
      <c r="K859" s="48">
        <v>8.9719500738155936E-3</v>
      </c>
      <c r="L859" s="48">
        <v>7.7565711266675474E-3</v>
      </c>
      <c r="M859" s="48">
        <v>3.0798747854185599E-3</v>
      </c>
      <c r="N859" s="48">
        <v>7.7008928571428567E-3</v>
      </c>
      <c r="O859" s="48">
        <v>6.357496922718653E-3</v>
      </c>
      <c r="P859" s="48">
        <v>-2.9439901249807129E-3</v>
      </c>
      <c r="Q859" s="48">
        <v>5.3575354080959703E-3</v>
      </c>
      <c r="R859" s="48">
        <v>5.1036141606019486E-3</v>
      </c>
      <c r="S859" s="48">
        <v>3.2954840537286652E-3</v>
      </c>
      <c r="T859" s="48">
        <v>2.5919020325483968E-3</v>
      </c>
      <c r="U859" s="48">
        <v>2.3680303730925552E-3</v>
      </c>
      <c r="V859" s="48">
        <v>5.7650874825390065E-3</v>
      </c>
      <c r="W859" s="48">
        <v>4.8632359758924437E-3</v>
      </c>
      <c r="X859" s="48">
        <v>8.9138782227098188E-4</v>
      </c>
      <c r="Y859" s="48">
        <v>5.2764670023255286E-3</v>
      </c>
      <c r="Z859" s="48">
        <v>2.8924763374248669E-3</v>
      </c>
      <c r="AA859" s="48">
        <v>5.3353830850270158E-3</v>
      </c>
      <c r="AB859" s="48">
        <v>3.1663722093476813E-3</v>
      </c>
      <c r="AC859" s="48">
        <v>4.3874580067189252E-3</v>
      </c>
      <c r="AD859" s="48">
        <v>4.8006124608768099E-3</v>
      </c>
      <c r="AE859" s="48">
        <v>5.8375910425046201E-3</v>
      </c>
      <c r="AF859" s="48">
        <v>7.0304832713754652E-3</v>
      </c>
      <c r="AG859" s="48">
        <v>5.8223519353792635E-3</v>
      </c>
      <c r="AH859" s="48">
        <v>6.1199769857372133E-3</v>
      </c>
      <c r="AI859" s="48">
        <v>3.0949604462794291E-3</v>
      </c>
      <c r="AJ859" s="48">
        <v>1.0467424652589785E-3</v>
      </c>
      <c r="AK859" s="48">
        <v>5.5892743907962677E-3</v>
      </c>
      <c r="AL859" s="48">
        <v>5.4807838371563116E-3</v>
      </c>
      <c r="AM859" s="48">
        <v>6.9536323818154356E-3</v>
      </c>
      <c r="AN859" s="48">
        <v>7.7027311873287367E-3</v>
      </c>
      <c r="AO859" s="48">
        <v>8.553590010405827E-3</v>
      </c>
      <c r="AP859" s="48">
        <v>9.6222723852520693E-3</v>
      </c>
      <c r="AQ859" s="48">
        <v>7.7221449086548426E-3</v>
      </c>
    </row>
    <row r="860" spans="1:43" ht="15" x14ac:dyDescent="0.45">
      <c r="A860" s="42" t="s">
        <v>22</v>
      </c>
      <c r="C860" s="30" t="s">
        <v>174</v>
      </c>
      <c r="D860" s="47" cm="1">
        <f t="array" ref="D860">_xlfn.XLOOKUP("Shareholders' Equity"&amp;D$862,$C:$C&amp;$A:$A,D:D)/_xlfn.XLOOKUP("Total Liabilities"&amp;D$862,$C:$C&amp;$A:$A,D:D)</f>
        <v>0.21092732225336544</v>
      </c>
      <c r="E860" s="48">
        <v>0.19639134225389485</v>
      </c>
      <c r="F860" s="48">
        <v>0.19975070115300717</v>
      </c>
      <c r="G860" s="48">
        <v>0.1855923733374337</v>
      </c>
      <c r="H860" s="48">
        <v>0.18083545672148868</v>
      </c>
      <c r="I860" s="48">
        <v>0.1773283160865475</v>
      </c>
      <c r="J860" s="48">
        <v>0.1774676359678109</v>
      </c>
      <c r="K860" s="48">
        <v>0.18288617240831878</v>
      </c>
      <c r="L860" s="48">
        <v>0.17475464525388881</v>
      </c>
      <c r="M860" s="48">
        <v>0.16000937097340986</v>
      </c>
      <c r="N860" s="48">
        <v>0.1636821598646149</v>
      </c>
      <c r="O860" s="48">
        <v>0.16354416660215221</v>
      </c>
      <c r="P860" s="48">
        <v>0.14638978313934978</v>
      </c>
      <c r="Q860" s="48">
        <v>0.15535882737101805</v>
      </c>
      <c r="R860" s="48">
        <v>0.16117019371933972</v>
      </c>
      <c r="S860" s="48">
        <v>0.14402614237874042</v>
      </c>
      <c r="T860" s="48">
        <v>0.13716200298405884</v>
      </c>
      <c r="U860" s="48">
        <v>0.14278959810874706</v>
      </c>
      <c r="V860" s="48">
        <v>0.14883720930232558</v>
      </c>
      <c r="W860" s="48">
        <v>0.15409722036437573</v>
      </c>
      <c r="X860" s="48">
        <v>0.1494968603031975</v>
      </c>
      <c r="Y860" s="48">
        <v>0.14716775881271207</v>
      </c>
      <c r="Z860" s="48">
        <v>0.14159896942450773</v>
      </c>
      <c r="AA860" s="48">
        <v>0.15647467907657717</v>
      </c>
      <c r="AB860" s="48">
        <v>0.15779826262518928</v>
      </c>
      <c r="AC860" s="48">
        <v>0.15389585217728388</v>
      </c>
      <c r="AD860" s="48">
        <v>0.15099131786963846</v>
      </c>
      <c r="AE860" s="48">
        <v>0.14738312627850123</v>
      </c>
      <c r="AF860" s="48">
        <v>0.20602582496413199</v>
      </c>
      <c r="AG860" s="48">
        <v>0.19200899602909652</v>
      </c>
      <c r="AH860" s="48">
        <v>0.17930862081279908</v>
      </c>
      <c r="AI860" s="48">
        <v>0.16355568594374564</v>
      </c>
      <c r="AJ860" s="48">
        <v>0.14063196898480118</v>
      </c>
      <c r="AK860" s="48">
        <v>0.14638789850808265</v>
      </c>
      <c r="AL860" s="48">
        <v>0.15414285213366527</v>
      </c>
      <c r="AM860" s="48">
        <v>0.15674901289353227</v>
      </c>
      <c r="AN860" s="48">
        <v>0.15638275645936348</v>
      </c>
      <c r="AO860" s="48">
        <v>0.16686324845625478</v>
      </c>
      <c r="AP860" s="48">
        <v>0.17382087970323265</v>
      </c>
      <c r="AQ860" s="48">
        <v>0.17393722409538045</v>
      </c>
    </row>
    <row r="861" spans="1:43" ht="15" x14ac:dyDescent="0.45">
      <c r="A861" s="42" t="s">
        <v>22</v>
      </c>
      <c r="C861" s="30" t="s">
        <v>175</v>
      </c>
      <c r="D861" s="49">
        <f>(D857*$B$63)+(D858*$B$64)+(D859*$B$65)+(D860*$B$66)</f>
        <v>2.968727964113433</v>
      </c>
      <c r="E861" s="50">
        <v>2.8301356543130445</v>
      </c>
      <c r="F861" s="50">
        <v>2.928184989457411</v>
      </c>
      <c r="G861" s="50">
        <v>3.0152805258218267</v>
      </c>
      <c r="H861" s="50">
        <v>3.0454508907097244</v>
      </c>
      <c r="I861" s="50">
        <v>3.1500272795004101</v>
      </c>
      <c r="J861" s="50">
        <v>3.6126365240890461</v>
      </c>
      <c r="K861" s="50">
        <v>3.4814897482411893</v>
      </c>
      <c r="L861" s="50">
        <v>3.4813075142224346</v>
      </c>
      <c r="M861" s="50">
        <v>3.5459565896651348</v>
      </c>
      <c r="N861" s="50">
        <v>3.5347441087669367</v>
      </c>
      <c r="O861" s="50">
        <v>3.5128474270298011</v>
      </c>
      <c r="P861" s="50">
        <v>3.5166205514199089</v>
      </c>
      <c r="Q861" s="50">
        <v>3.4848423106169046</v>
      </c>
      <c r="R861" s="50">
        <v>3.7379649806965363</v>
      </c>
      <c r="S861" s="50">
        <v>2.8956433037031961</v>
      </c>
      <c r="T861" s="50">
        <v>3.019640571332971</v>
      </c>
      <c r="U861" s="50">
        <v>2.9633757912464365</v>
      </c>
      <c r="V861" s="50">
        <v>2.9468397629984948</v>
      </c>
      <c r="W861" s="50">
        <v>2.9811091745675737</v>
      </c>
      <c r="X861" s="50">
        <v>3.0449513156789352</v>
      </c>
      <c r="Y861" s="50">
        <v>3.1107267292644671</v>
      </c>
      <c r="Z861" s="50">
        <v>3.2719847235747506</v>
      </c>
      <c r="AA861" s="50">
        <v>3.2194481880852295</v>
      </c>
      <c r="AB861" s="50">
        <v>3.3322867118829205</v>
      </c>
      <c r="AC861" s="50">
        <v>2.7571553480336286</v>
      </c>
      <c r="AD861" s="50">
        <v>2.8026169910338412</v>
      </c>
      <c r="AE861" s="50">
        <v>2.9280158112368437</v>
      </c>
      <c r="AF861" s="50">
        <v>3.8549085288517442</v>
      </c>
      <c r="AG861" s="50">
        <v>3.5623687394834507</v>
      </c>
      <c r="AH861" s="50">
        <v>3.6880208949627868</v>
      </c>
      <c r="AI861" s="50">
        <v>3.8791060316201129</v>
      </c>
      <c r="AJ861" s="50">
        <v>3.9744352692929108</v>
      </c>
      <c r="AK861" s="50">
        <v>3.9487767743647306</v>
      </c>
      <c r="AL861" s="50">
        <v>3.9312118054649416</v>
      </c>
      <c r="AM861" s="50">
        <v>3.9748941511986828</v>
      </c>
      <c r="AN861" s="50">
        <v>4.032243569731758</v>
      </c>
      <c r="AO861" s="50">
        <v>3.9762103650934275</v>
      </c>
      <c r="AP861" s="50">
        <v>4.0035832856146545</v>
      </c>
      <c r="AQ861" s="50">
        <v>4.0050477293353257</v>
      </c>
    </row>
    <row r="862" spans="1:43" x14ac:dyDescent="0.45">
      <c r="A862" s="42" t="s">
        <v>22</v>
      </c>
      <c r="B862" s="42" t="s">
        <v>22</v>
      </c>
      <c r="C862" s="42" t="s">
        <v>22</v>
      </c>
      <c r="D862" s="42" t="s">
        <v>22</v>
      </c>
      <c r="E862" s="42" t="s">
        <v>22</v>
      </c>
      <c r="F862" s="42" t="s">
        <v>22</v>
      </c>
      <c r="G862" s="42" t="s">
        <v>22</v>
      </c>
      <c r="H862" s="42" t="s">
        <v>22</v>
      </c>
      <c r="I862" s="42" t="s">
        <v>22</v>
      </c>
      <c r="J862" s="42" t="s">
        <v>22</v>
      </c>
      <c r="K862" s="42" t="s">
        <v>22</v>
      </c>
      <c r="L862" s="42" t="s">
        <v>22</v>
      </c>
      <c r="M862" s="42" t="s">
        <v>22</v>
      </c>
      <c r="N862" s="42" t="s">
        <v>22</v>
      </c>
      <c r="O862" s="42" t="s">
        <v>22</v>
      </c>
      <c r="P862" s="42" t="s">
        <v>22</v>
      </c>
      <c r="Q862" s="42" t="s">
        <v>22</v>
      </c>
      <c r="R862" s="42" t="s">
        <v>22</v>
      </c>
      <c r="S862" s="42" t="s">
        <v>22</v>
      </c>
      <c r="T862" s="42" t="s">
        <v>22</v>
      </c>
      <c r="U862" s="42" t="s">
        <v>22</v>
      </c>
      <c r="V862" s="42" t="s">
        <v>22</v>
      </c>
      <c r="W862" s="42" t="s">
        <v>22</v>
      </c>
      <c r="X862" s="42" t="s">
        <v>22</v>
      </c>
      <c r="Y862" s="42" t="s">
        <v>22</v>
      </c>
      <c r="Z862" s="42" t="s">
        <v>22</v>
      </c>
      <c r="AA862" s="42" t="s">
        <v>22</v>
      </c>
      <c r="AB862" s="42" t="s">
        <v>22</v>
      </c>
      <c r="AC862" s="42" t="s">
        <v>22</v>
      </c>
      <c r="AD862" s="42" t="s">
        <v>22</v>
      </c>
      <c r="AE862" s="42" t="s">
        <v>22</v>
      </c>
      <c r="AF862" s="42" t="s">
        <v>22</v>
      </c>
      <c r="AG862" s="42" t="s">
        <v>22</v>
      </c>
      <c r="AH862" s="42" t="s">
        <v>22</v>
      </c>
      <c r="AI862" s="119" t="s">
        <v>22</v>
      </c>
      <c r="AJ862" s="42" t="s">
        <v>22</v>
      </c>
      <c r="AK862" s="42" t="s">
        <v>22</v>
      </c>
      <c r="AL862" s="42" t="s">
        <v>22</v>
      </c>
      <c r="AM862" s="42" t="s">
        <v>22</v>
      </c>
      <c r="AN862" s="42" t="s">
        <v>22</v>
      </c>
      <c r="AO862" s="42" t="s">
        <v>22</v>
      </c>
      <c r="AP862" s="42" t="s">
        <v>22</v>
      </c>
      <c r="AQ862" s="42" t="s">
        <v>22</v>
      </c>
    </row>
    <row r="863" spans="1:43" ht="17.649999999999999" thickBot="1" x14ac:dyDescent="0.5">
      <c r="A863" s="42" t="s">
        <v>23</v>
      </c>
      <c r="C863" s="89" t="s">
        <v>95</v>
      </c>
      <c r="D863" s="90" t="s">
        <v>97</v>
      </c>
      <c r="E863" s="90" t="s">
        <v>98</v>
      </c>
      <c r="F863" s="90" t="s">
        <v>99</v>
      </c>
      <c r="G863" s="90" t="s">
        <v>100</v>
      </c>
      <c r="H863" s="90" t="s">
        <v>101</v>
      </c>
      <c r="I863" s="90" t="s">
        <v>102</v>
      </c>
      <c r="J863" s="90" t="s">
        <v>103</v>
      </c>
      <c r="K863" s="90" t="s">
        <v>104</v>
      </c>
      <c r="L863" s="90" t="s">
        <v>105</v>
      </c>
      <c r="M863" s="90" t="s">
        <v>106</v>
      </c>
      <c r="N863" s="90" t="s">
        <v>107</v>
      </c>
      <c r="O863" s="90" t="s">
        <v>108</v>
      </c>
      <c r="P863" s="90" t="s">
        <v>109</v>
      </c>
      <c r="Q863" s="90" t="s">
        <v>110</v>
      </c>
      <c r="R863" s="90" t="s">
        <v>111</v>
      </c>
      <c r="S863" s="90" t="s">
        <v>112</v>
      </c>
      <c r="T863" s="90" t="s">
        <v>113</v>
      </c>
      <c r="U863" s="90" t="s">
        <v>114</v>
      </c>
      <c r="V863" s="90" t="s">
        <v>115</v>
      </c>
      <c r="W863" s="90" t="s">
        <v>116</v>
      </c>
      <c r="X863" s="90" t="s">
        <v>117</v>
      </c>
      <c r="Y863" s="90" t="s">
        <v>118</v>
      </c>
      <c r="Z863" s="90" t="s">
        <v>119</v>
      </c>
      <c r="AA863" s="90" t="s">
        <v>120</v>
      </c>
      <c r="AB863" s="90" t="s">
        <v>121</v>
      </c>
      <c r="AC863" s="90" t="s">
        <v>122</v>
      </c>
      <c r="AD863" s="90" t="s">
        <v>123</v>
      </c>
      <c r="AE863" s="90" t="s">
        <v>124</v>
      </c>
      <c r="AF863" s="90" t="s">
        <v>125</v>
      </c>
      <c r="AG863" s="90" t="s">
        <v>126</v>
      </c>
      <c r="AH863" s="90" t="s">
        <v>127</v>
      </c>
      <c r="AI863" s="123" t="s">
        <v>128</v>
      </c>
      <c r="AJ863" s="90" t="s">
        <v>129</v>
      </c>
      <c r="AK863" s="90" t="s">
        <v>130</v>
      </c>
      <c r="AL863" s="90" t="s">
        <v>131</v>
      </c>
      <c r="AM863" s="90" t="s">
        <v>132</v>
      </c>
      <c r="AN863" s="90" t="s">
        <v>133</v>
      </c>
      <c r="AO863" s="90" t="s">
        <v>134</v>
      </c>
      <c r="AP863" s="90" t="s">
        <v>135</v>
      </c>
      <c r="AQ863" s="91" t="s">
        <v>179</v>
      </c>
    </row>
    <row r="864" spans="1:43" ht="17.649999999999999" thickBot="1" x14ac:dyDescent="0.5">
      <c r="A864" s="42" t="s">
        <v>23</v>
      </c>
      <c r="C864" s="89" t="s">
        <v>136</v>
      </c>
      <c r="D864" s="92">
        <v>42004</v>
      </c>
      <c r="E864" s="92">
        <v>42094</v>
      </c>
      <c r="F864" s="92">
        <v>42185</v>
      </c>
      <c r="G864" s="92">
        <v>42277</v>
      </c>
      <c r="H864" s="92">
        <v>42369</v>
      </c>
      <c r="I864" s="92">
        <v>42460</v>
      </c>
      <c r="J864" s="92">
        <v>42551</v>
      </c>
      <c r="K864" s="92">
        <v>42643</v>
      </c>
      <c r="L864" s="92">
        <v>42735</v>
      </c>
      <c r="M864" s="92">
        <v>42825</v>
      </c>
      <c r="N864" s="92">
        <v>42916</v>
      </c>
      <c r="O864" s="92">
        <v>43008</v>
      </c>
      <c r="P864" s="92">
        <v>43100</v>
      </c>
      <c r="Q864" s="92">
        <v>43190</v>
      </c>
      <c r="R864" s="92">
        <v>43281</v>
      </c>
      <c r="S864" s="92">
        <v>43373</v>
      </c>
      <c r="T864" s="92">
        <v>43465</v>
      </c>
      <c r="U864" s="92">
        <v>43555</v>
      </c>
      <c r="V864" s="92">
        <v>43646</v>
      </c>
      <c r="W864" s="92">
        <v>43738</v>
      </c>
      <c r="X864" s="92">
        <v>43830</v>
      </c>
      <c r="Y864" s="92">
        <v>43921</v>
      </c>
      <c r="Z864" s="92">
        <v>44012</v>
      </c>
      <c r="AA864" s="92">
        <v>44104</v>
      </c>
      <c r="AB864" s="92">
        <v>44196</v>
      </c>
      <c r="AC864" s="92">
        <v>44286</v>
      </c>
      <c r="AD864" s="92">
        <v>44377</v>
      </c>
      <c r="AE864" s="92">
        <v>44469</v>
      </c>
      <c r="AF864" s="92">
        <v>44561</v>
      </c>
      <c r="AG864" s="92">
        <v>44651</v>
      </c>
      <c r="AH864" s="92">
        <v>44742</v>
      </c>
      <c r="AI864" s="124">
        <v>44834</v>
      </c>
      <c r="AJ864" s="92">
        <v>44926</v>
      </c>
      <c r="AK864" s="92">
        <v>45016</v>
      </c>
      <c r="AL864" s="92">
        <v>45107</v>
      </c>
      <c r="AM864" s="92">
        <v>45199</v>
      </c>
      <c r="AN864" s="92">
        <v>45291</v>
      </c>
      <c r="AO864" s="92">
        <v>45382</v>
      </c>
      <c r="AP864" s="92">
        <v>45473</v>
      </c>
      <c r="AQ864" s="93">
        <v>45565</v>
      </c>
    </row>
    <row r="865" spans="1:43" ht="17.649999999999999" thickBot="1" x14ac:dyDescent="0.5">
      <c r="A865" s="42" t="s">
        <v>23</v>
      </c>
      <c r="C865" s="60" t="s">
        <v>181</v>
      </c>
      <c r="D865" s="43">
        <v>102484</v>
      </c>
      <c r="E865" s="43">
        <v>104141</v>
      </c>
      <c r="F865" s="43">
        <v>99949</v>
      </c>
      <c r="G865" s="43">
        <v>101001</v>
      </c>
      <c r="H865" s="43">
        <v>100755</v>
      </c>
      <c r="I865" s="43">
        <v>109552</v>
      </c>
      <c r="J865" s="43">
        <v>120464</v>
      </c>
      <c r="K865" s="43">
        <v>121293</v>
      </c>
      <c r="L865" s="43">
        <v>108743</v>
      </c>
      <c r="M865" s="43">
        <v>113248</v>
      </c>
      <c r="N865" s="43">
        <v>114213</v>
      </c>
      <c r="O865" s="43">
        <v>114276</v>
      </c>
      <c r="P865" s="43">
        <v>115743</v>
      </c>
      <c r="Q865" s="43">
        <v>122410</v>
      </c>
      <c r="R865" s="43">
        <v>117140</v>
      </c>
      <c r="S865" s="43">
        <v>112717</v>
      </c>
      <c r="T865" s="43">
        <v>113213</v>
      </c>
      <c r="U865" s="43">
        <v>118087</v>
      </c>
      <c r="V865" s="43">
        <v>123442</v>
      </c>
      <c r="W865" s="43">
        <v>124673</v>
      </c>
      <c r="X865" s="43">
        <v>121347</v>
      </c>
      <c r="Y865" s="43">
        <v>119566</v>
      </c>
      <c r="Z865" s="43">
        <v>123468</v>
      </c>
      <c r="AA865" s="43">
        <v>127065</v>
      </c>
      <c r="AB865" s="43">
        <v>130346</v>
      </c>
      <c r="AC865" s="43">
        <v>123612</v>
      </c>
      <c r="AD865" s="43">
        <v>125175</v>
      </c>
      <c r="AE865" s="43">
        <v>123335</v>
      </c>
      <c r="AF865" s="43">
        <v>120696</v>
      </c>
      <c r="AG865" s="43">
        <v>110637</v>
      </c>
      <c r="AH865" s="43">
        <v>97938</v>
      </c>
      <c r="AI865" s="125">
        <v>91109</v>
      </c>
      <c r="AJ865" s="43">
        <v>94797</v>
      </c>
      <c r="AK865" s="43">
        <v>97035</v>
      </c>
      <c r="AL865" s="43">
        <v>91941</v>
      </c>
      <c r="AM865" s="43">
        <v>86700</v>
      </c>
      <c r="AN865" s="43">
        <v>91109</v>
      </c>
      <c r="AO865" s="43">
        <v>86819</v>
      </c>
      <c r="AP865" s="43">
        <v>81944</v>
      </c>
      <c r="AQ865" s="45">
        <v>89990</v>
      </c>
    </row>
    <row r="866" spans="1:43" ht="17.649999999999999" thickBot="1" x14ac:dyDescent="0.5">
      <c r="A866" s="42" t="s">
        <v>23</v>
      </c>
      <c r="C866" s="60" t="s">
        <v>182</v>
      </c>
      <c r="D866" s="44">
        <v>28</v>
      </c>
      <c r="E866" s="44">
        <v>28</v>
      </c>
      <c r="F866" s="44">
        <v>29</v>
      </c>
      <c r="G866" s="44">
        <v>131</v>
      </c>
      <c r="H866" s="44">
        <v>498</v>
      </c>
      <c r="I866" s="44">
        <v>869</v>
      </c>
      <c r="J866" s="43">
        <v>1197</v>
      </c>
      <c r="K866" s="43">
        <v>1278</v>
      </c>
      <c r="L866" s="43">
        <v>1309</v>
      </c>
      <c r="M866" s="43">
        <v>1349</v>
      </c>
      <c r="N866" s="43">
        <v>1403</v>
      </c>
      <c r="O866" s="44">
        <v>928</v>
      </c>
      <c r="P866" s="43">
        <v>1023</v>
      </c>
      <c r="Q866" s="43">
        <v>1108</v>
      </c>
      <c r="R866" s="43">
        <v>1103</v>
      </c>
      <c r="S866" s="43">
        <v>1059</v>
      </c>
      <c r="T866" s="43">
        <v>1364</v>
      </c>
      <c r="U866" s="43">
        <v>1475</v>
      </c>
      <c r="V866" s="43">
        <v>1558</v>
      </c>
      <c r="W866" s="43">
        <v>1335</v>
      </c>
      <c r="X866" s="43">
        <v>1371</v>
      </c>
      <c r="Y866" s="43">
        <v>1329</v>
      </c>
      <c r="Z866" s="43">
        <v>1467</v>
      </c>
      <c r="AA866" s="43">
        <v>1570</v>
      </c>
      <c r="AB866" s="43">
        <v>2287</v>
      </c>
      <c r="AC866" s="43">
        <v>2284</v>
      </c>
      <c r="AD866" s="43">
        <v>2804</v>
      </c>
      <c r="AE866" s="43">
        <v>2980</v>
      </c>
      <c r="AF866" s="43">
        <v>3461</v>
      </c>
      <c r="AG866" s="43">
        <v>3379</v>
      </c>
      <c r="AH866" s="43">
        <v>3322</v>
      </c>
      <c r="AI866" s="125">
        <v>3209</v>
      </c>
      <c r="AJ866" s="43">
        <v>3381</v>
      </c>
      <c r="AK866" s="43">
        <v>3519</v>
      </c>
      <c r="AL866" s="43">
        <v>3516</v>
      </c>
      <c r="AM866" s="43">
        <v>3619</v>
      </c>
      <c r="AN866" s="43">
        <v>3838</v>
      </c>
      <c r="AO866" s="43">
        <v>3600</v>
      </c>
      <c r="AP866" s="43">
        <v>3711</v>
      </c>
      <c r="AQ866" s="83">
        <v>808</v>
      </c>
    </row>
    <row r="867" spans="1:43" ht="17.649999999999999" thickBot="1" x14ac:dyDescent="0.5">
      <c r="A867" s="42" t="s">
        <v>23</v>
      </c>
      <c r="C867" s="60" t="s">
        <v>191</v>
      </c>
      <c r="D867" s="44" t="s">
        <v>138</v>
      </c>
      <c r="E867" s="44" t="s">
        <v>138</v>
      </c>
      <c r="F867" s="44" t="s">
        <v>138</v>
      </c>
      <c r="G867" s="44" t="s">
        <v>138</v>
      </c>
      <c r="H867" s="44" t="s">
        <v>138</v>
      </c>
      <c r="I867" s="44" t="s">
        <v>138</v>
      </c>
      <c r="J867" s="44" t="s">
        <v>138</v>
      </c>
      <c r="K867" s="44" t="s">
        <v>138</v>
      </c>
      <c r="L867" s="44">
        <v>184</v>
      </c>
      <c r="M867" s="44">
        <v>197</v>
      </c>
      <c r="N867" s="44">
        <v>201</v>
      </c>
      <c r="O867" s="44">
        <v>207</v>
      </c>
      <c r="P867" s="44">
        <v>210</v>
      </c>
      <c r="Q867" s="44">
        <v>227</v>
      </c>
      <c r="R867" s="44">
        <v>222</v>
      </c>
      <c r="S867" s="44">
        <v>223</v>
      </c>
      <c r="T867" s="44">
        <v>232</v>
      </c>
      <c r="U867" s="44">
        <v>236</v>
      </c>
      <c r="V867" s="44">
        <v>246</v>
      </c>
      <c r="W867" s="44">
        <v>250</v>
      </c>
      <c r="X867" s="44">
        <v>250</v>
      </c>
      <c r="Y867" s="44">
        <v>253</v>
      </c>
      <c r="Z867" s="44">
        <v>263</v>
      </c>
      <c r="AA867" s="44">
        <v>261</v>
      </c>
      <c r="AB867" s="44">
        <v>260</v>
      </c>
      <c r="AC867" s="44">
        <v>242</v>
      </c>
      <c r="AD867" s="44">
        <v>243</v>
      </c>
      <c r="AE867" s="44">
        <v>241</v>
      </c>
      <c r="AF867" s="44">
        <v>236</v>
      </c>
      <c r="AG867" s="44">
        <v>224</v>
      </c>
      <c r="AH867" s="44">
        <v>204</v>
      </c>
      <c r="AI867" s="126">
        <v>195</v>
      </c>
      <c r="AJ867" s="44">
        <v>214</v>
      </c>
      <c r="AK867" s="44">
        <v>214</v>
      </c>
      <c r="AL867" s="44">
        <v>202</v>
      </c>
      <c r="AM867" s="44">
        <v>201</v>
      </c>
      <c r="AN867" s="44">
        <v>214</v>
      </c>
      <c r="AO867" s="44">
        <v>203</v>
      </c>
      <c r="AP867" s="44">
        <v>195</v>
      </c>
      <c r="AQ867" s="83" t="s">
        <v>138</v>
      </c>
    </row>
    <row r="868" spans="1:43" ht="17.649999999999999" thickBot="1" x14ac:dyDescent="0.5">
      <c r="A868" s="42" t="s">
        <v>23</v>
      </c>
      <c r="C868" s="60" t="s">
        <v>183</v>
      </c>
      <c r="D868" s="44">
        <v>171</v>
      </c>
      <c r="E868" s="44">
        <v>179</v>
      </c>
      <c r="F868" s="44">
        <v>199</v>
      </c>
      <c r="G868" s="44">
        <v>248</v>
      </c>
      <c r="H868" s="44">
        <v>294</v>
      </c>
      <c r="I868" s="44">
        <v>429</v>
      </c>
      <c r="J868" s="44">
        <v>457</v>
      </c>
      <c r="K868" s="44">
        <v>605</v>
      </c>
      <c r="L868" s="44">
        <v>92</v>
      </c>
      <c r="M868" s="44">
        <v>195</v>
      </c>
      <c r="N868" s="44">
        <v>185</v>
      </c>
      <c r="O868" s="44">
        <v>154</v>
      </c>
      <c r="P868" s="44">
        <v>190</v>
      </c>
      <c r="Q868" s="44">
        <v>253</v>
      </c>
      <c r="R868" s="44">
        <v>299</v>
      </c>
      <c r="S868" s="44">
        <v>269</v>
      </c>
      <c r="T868" s="44">
        <v>178</v>
      </c>
      <c r="U868" s="44">
        <v>568</v>
      </c>
      <c r="V868" s="44">
        <v>710</v>
      </c>
      <c r="W868" s="44">
        <v>752</v>
      </c>
      <c r="X868" s="44">
        <v>658</v>
      </c>
      <c r="Y868" s="44">
        <v>921</v>
      </c>
      <c r="Z868" s="44">
        <v>790</v>
      </c>
      <c r="AA868" s="44">
        <v>848</v>
      </c>
      <c r="AB868" s="43">
        <v>1165</v>
      </c>
      <c r="AC868" s="43">
        <v>1314</v>
      </c>
      <c r="AD868" s="43">
        <v>1686</v>
      </c>
      <c r="AE868" s="43">
        <v>1852</v>
      </c>
      <c r="AF868" s="43">
        <v>1748</v>
      </c>
      <c r="AG868" s="43">
        <v>1772</v>
      </c>
      <c r="AH868" s="43">
        <v>1725</v>
      </c>
      <c r="AI868" s="125">
        <v>1846</v>
      </c>
      <c r="AJ868" s="43">
        <v>1566</v>
      </c>
      <c r="AK868" s="43">
        <v>2595</v>
      </c>
      <c r="AL868" s="43">
        <v>2738</v>
      </c>
      <c r="AM868" s="43">
        <v>2322</v>
      </c>
      <c r="AN868" s="43">
        <v>1339</v>
      </c>
      <c r="AO868" s="43">
        <v>3383</v>
      </c>
      <c r="AP868" s="43">
        <v>3427</v>
      </c>
      <c r="AQ868" s="45">
        <v>7647</v>
      </c>
    </row>
    <row r="869" spans="1:43" ht="17.649999999999999" thickBot="1" x14ac:dyDescent="0.5">
      <c r="A869" s="42" t="s">
        <v>23</v>
      </c>
      <c r="C869" s="94" t="s">
        <v>184</v>
      </c>
      <c r="D869" s="95">
        <v>102683</v>
      </c>
      <c r="E869" s="95">
        <v>104352</v>
      </c>
      <c r="F869" s="95">
        <v>100177</v>
      </c>
      <c r="G869" s="95">
        <v>101380</v>
      </c>
      <c r="H869" s="95">
        <v>101547</v>
      </c>
      <c r="I869" s="95">
        <v>110871</v>
      </c>
      <c r="J869" s="95">
        <v>122283</v>
      </c>
      <c r="K869" s="95">
        <v>123657</v>
      </c>
      <c r="L869" s="95">
        <v>111183</v>
      </c>
      <c r="M869" s="95">
        <v>115859</v>
      </c>
      <c r="N869" s="95">
        <v>117054</v>
      </c>
      <c r="O869" s="95">
        <v>116764</v>
      </c>
      <c r="P869" s="95">
        <v>119309</v>
      </c>
      <c r="Q869" s="95">
        <v>127634</v>
      </c>
      <c r="R869" s="95">
        <v>122977</v>
      </c>
      <c r="S869" s="95">
        <v>119422</v>
      </c>
      <c r="T869" s="95">
        <v>120431</v>
      </c>
      <c r="U869" s="95">
        <v>125857</v>
      </c>
      <c r="V869" s="95">
        <v>131724</v>
      </c>
      <c r="W869" s="95">
        <v>133263</v>
      </c>
      <c r="X869" s="95">
        <v>130786</v>
      </c>
      <c r="Y869" s="95">
        <v>129473</v>
      </c>
      <c r="Z869" s="95">
        <v>133435</v>
      </c>
      <c r="AA869" s="95">
        <v>137045</v>
      </c>
      <c r="AB869" s="95">
        <v>140977</v>
      </c>
      <c r="AC869" s="95">
        <v>134199</v>
      </c>
      <c r="AD869" s="95">
        <v>137042</v>
      </c>
      <c r="AE869" s="95">
        <v>135480</v>
      </c>
      <c r="AF869" s="95">
        <v>133326</v>
      </c>
      <c r="AG869" s="95">
        <v>123482</v>
      </c>
      <c r="AH869" s="95">
        <v>111325</v>
      </c>
      <c r="AI869" s="127">
        <v>104888</v>
      </c>
      <c r="AJ869" s="95">
        <v>108195</v>
      </c>
      <c r="AK869" s="95">
        <v>111856</v>
      </c>
      <c r="AL869" s="95">
        <v>106937</v>
      </c>
      <c r="AM869" s="95">
        <v>101092</v>
      </c>
      <c r="AN869" s="95">
        <v>104433</v>
      </c>
      <c r="AO869" s="95">
        <v>101856</v>
      </c>
      <c r="AP869" s="95">
        <v>101400</v>
      </c>
      <c r="AQ869" s="96">
        <v>109989</v>
      </c>
    </row>
    <row r="870" spans="1:43" ht="17.649999999999999" thickBot="1" x14ac:dyDescent="0.5">
      <c r="A870" s="42" t="s">
        <v>23</v>
      </c>
      <c r="C870" s="60" t="s">
        <v>72</v>
      </c>
      <c r="D870" s="43">
        <v>4658</v>
      </c>
      <c r="E870" s="43">
        <v>4363</v>
      </c>
      <c r="F870" s="43">
        <v>3103</v>
      </c>
      <c r="G870" s="43">
        <v>3520</v>
      </c>
      <c r="H870" s="43">
        <v>4350</v>
      </c>
      <c r="I870" s="43">
        <v>3449</v>
      </c>
      <c r="J870" s="43">
        <v>3700</v>
      </c>
      <c r="K870" s="43">
        <v>5270</v>
      </c>
      <c r="L870" s="43">
        <v>4859</v>
      </c>
      <c r="M870" s="43">
        <v>4205</v>
      </c>
      <c r="N870" s="43">
        <v>4264</v>
      </c>
      <c r="O870" s="43">
        <v>4927</v>
      </c>
      <c r="P870" s="43">
        <v>3491</v>
      </c>
      <c r="Q870" s="43">
        <v>4080</v>
      </c>
      <c r="R870" s="43">
        <v>3847</v>
      </c>
      <c r="S870" s="43">
        <v>3429</v>
      </c>
      <c r="T870" s="43">
        <v>4337</v>
      </c>
      <c r="U870" s="43">
        <v>3892</v>
      </c>
      <c r="V870" s="43">
        <v>3019</v>
      </c>
      <c r="W870" s="43">
        <v>4216</v>
      </c>
      <c r="X870" s="43">
        <v>4896</v>
      </c>
      <c r="Y870" s="43">
        <v>4148</v>
      </c>
      <c r="Z870" s="43">
        <v>5528</v>
      </c>
      <c r="AA870" s="43">
        <v>5563</v>
      </c>
      <c r="AB870" s="43">
        <v>5141</v>
      </c>
      <c r="AC870" s="43">
        <v>4990</v>
      </c>
      <c r="AD870" s="43">
        <v>5469</v>
      </c>
      <c r="AE870" s="43">
        <v>6208</v>
      </c>
      <c r="AF870" s="43">
        <v>5051</v>
      </c>
      <c r="AG870" s="43">
        <v>4275</v>
      </c>
      <c r="AH870" s="43">
        <v>5173</v>
      </c>
      <c r="AI870" s="125">
        <v>4710</v>
      </c>
      <c r="AJ870" s="43">
        <v>3943</v>
      </c>
      <c r="AK870" s="43">
        <v>3809</v>
      </c>
      <c r="AL870" s="43">
        <v>4720</v>
      </c>
      <c r="AM870" s="43">
        <v>5502</v>
      </c>
      <c r="AN870" s="43">
        <v>4306</v>
      </c>
      <c r="AO870" s="43">
        <v>5098</v>
      </c>
      <c r="AP870" s="43">
        <v>6060</v>
      </c>
      <c r="AQ870" s="45">
        <v>5612</v>
      </c>
    </row>
    <row r="871" spans="1:43" ht="17.649999999999999" thickBot="1" x14ac:dyDescent="0.5">
      <c r="A871" s="42" t="s">
        <v>23</v>
      </c>
      <c r="C871" s="60" t="s">
        <v>185</v>
      </c>
      <c r="D871" s="44" t="s">
        <v>138</v>
      </c>
      <c r="E871" s="43">
        <v>1307</v>
      </c>
      <c r="F871" s="44">
        <v>780</v>
      </c>
      <c r="G871" s="44">
        <v>803</v>
      </c>
      <c r="H871" s="44">
        <v>805</v>
      </c>
      <c r="I871" s="44">
        <v>869</v>
      </c>
      <c r="J871" s="44">
        <v>959</v>
      </c>
      <c r="K871" s="44">
        <v>984</v>
      </c>
      <c r="L871" s="44">
        <v>860</v>
      </c>
      <c r="M871" s="44">
        <v>900</v>
      </c>
      <c r="N871" s="44">
        <v>906</v>
      </c>
      <c r="O871" s="44">
        <v>906</v>
      </c>
      <c r="P871" s="44">
        <v>908</v>
      </c>
      <c r="Q871" s="44">
        <v>969</v>
      </c>
      <c r="R871" s="44">
        <v>935</v>
      </c>
      <c r="S871" s="44">
        <v>917</v>
      </c>
      <c r="T871" s="44">
        <v>941</v>
      </c>
      <c r="U871" s="44">
        <v>944</v>
      </c>
      <c r="V871" s="44">
        <v>987</v>
      </c>
      <c r="W871" s="44">
        <v>990</v>
      </c>
      <c r="X871" s="44">
        <v>970</v>
      </c>
      <c r="Y871" s="44">
        <v>976</v>
      </c>
      <c r="Z871" s="44">
        <v>991</v>
      </c>
      <c r="AA871" s="43">
        <v>1000</v>
      </c>
      <c r="AB871" s="43">
        <v>1000</v>
      </c>
      <c r="AC871" s="44">
        <v>972</v>
      </c>
      <c r="AD871" s="44">
        <v>972</v>
      </c>
      <c r="AE871" s="44">
        <v>962</v>
      </c>
      <c r="AF871" s="44">
        <v>957</v>
      </c>
      <c r="AG871" s="44">
        <v>883</v>
      </c>
      <c r="AH871" s="44">
        <v>792</v>
      </c>
      <c r="AI871" s="126">
        <v>761</v>
      </c>
      <c r="AJ871" s="44">
        <v>912</v>
      </c>
      <c r="AK871" s="43">
        <v>1100</v>
      </c>
      <c r="AL871" s="44">
        <v>998</v>
      </c>
      <c r="AM871" s="44">
        <v>895</v>
      </c>
      <c r="AN871" s="44">
        <v>183</v>
      </c>
      <c r="AO871" s="44">
        <v>178</v>
      </c>
      <c r="AP871" s="44">
        <v>162</v>
      </c>
      <c r="AQ871" s="83" t="s">
        <v>138</v>
      </c>
    </row>
    <row r="872" spans="1:43" ht="17.649999999999999" thickBot="1" x14ac:dyDescent="0.5">
      <c r="A872" s="42" t="s">
        <v>23</v>
      </c>
      <c r="C872" s="60" t="s">
        <v>141</v>
      </c>
      <c r="D872" s="43">
        <v>1604</v>
      </c>
      <c r="E872" s="43">
        <v>1428</v>
      </c>
      <c r="F872" s="43">
        <v>1598</v>
      </c>
      <c r="G872" s="43">
        <v>1495</v>
      </c>
      <c r="H872" s="43">
        <v>1473</v>
      </c>
      <c r="I872" s="43">
        <v>1473</v>
      </c>
      <c r="J872" s="43">
        <v>1564</v>
      </c>
      <c r="K872" s="43">
        <v>1473</v>
      </c>
      <c r="L872" s="43">
        <v>1742</v>
      </c>
      <c r="M872" s="43">
        <v>1780</v>
      </c>
      <c r="N872" s="43">
        <v>2209</v>
      </c>
      <c r="O872" s="43">
        <v>2465</v>
      </c>
      <c r="P872" s="43">
        <v>2455</v>
      </c>
      <c r="Q872" s="43">
        <v>2608</v>
      </c>
      <c r="R872" s="43">
        <v>2758</v>
      </c>
      <c r="S872" s="43">
        <v>2882</v>
      </c>
      <c r="T872" s="43">
        <v>3102</v>
      </c>
      <c r="U872" s="43">
        <v>3283</v>
      </c>
      <c r="V872" s="43">
        <v>3537</v>
      </c>
      <c r="W872" s="43">
        <v>3686</v>
      </c>
      <c r="X872" s="43">
        <v>4012</v>
      </c>
      <c r="Y872" s="43">
        <v>4914</v>
      </c>
      <c r="Z872" s="43">
        <v>4960</v>
      </c>
      <c r="AA872" s="43">
        <v>5088</v>
      </c>
      <c r="AB872" s="43">
        <v>5211</v>
      </c>
      <c r="AC872" s="43">
        <v>5583</v>
      </c>
      <c r="AD872" s="43">
        <v>5748</v>
      </c>
      <c r="AE872" s="43">
        <v>5804</v>
      </c>
      <c r="AF872" s="43">
        <v>6010</v>
      </c>
      <c r="AG872" s="43">
        <v>6255</v>
      </c>
      <c r="AH872" s="43">
        <v>6318</v>
      </c>
      <c r="AI872" s="125">
        <v>6269</v>
      </c>
      <c r="AJ872" s="43">
        <v>6658</v>
      </c>
      <c r="AK872" s="43">
        <v>6351</v>
      </c>
      <c r="AL872" s="43">
        <v>6289</v>
      </c>
      <c r="AM872" s="43">
        <v>6111</v>
      </c>
      <c r="AN872" s="43">
        <v>6411</v>
      </c>
      <c r="AO872" s="43">
        <v>6493</v>
      </c>
      <c r="AP872" s="43">
        <v>1775</v>
      </c>
      <c r="AQ872" s="45">
        <v>1510</v>
      </c>
    </row>
    <row r="873" spans="1:43" ht="17.649999999999999" thickBot="1" x14ac:dyDescent="0.5">
      <c r="A873" s="42" t="s">
        <v>23</v>
      </c>
      <c r="C873" s="60" t="s">
        <v>186</v>
      </c>
      <c r="D873" s="43">
        <v>8273</v>
      </c>
      <c r="E873" s="43">
        <v>8319</v>
      </c>
      <c r="F873" s="43">
        <v>8278</v>
      </c>
      <c r="G873" s="43">
        <v>8451</v>
      </c>
      <c r="H873" s="43">
        <v>8511</v>
      </c>
      <c r="I873" s="43">
        <v>8929</v>
      </c>
      <c r="J873" s="43">
        <v>9552</v>
      </c>
      <c r="K873" s="43">
        <v>9759</v>
      </c>
      <c r="L873" s="43">
        <v>8993</v>
      </c>
      <c r="M873" s="43">
        <v>9255</v>
      </c>
      <c r="N873" s="43">
        <v>9340</v>
      </c>
      <c r="O873" s="43">
        <v>9413</v>
      </c>
      <c r="P873" s="43">
        <v>9505</v>
      </c>
      <c r="Q873" s="43">
        <v>9933</v>
      </c>
      <c r="R873" s="43">
        <v>9740</v>
      </c>
      <c r="S873" s="43">
        <v>9622</v>
      </c>
      <c r="T873" s="43">
        <v>9875</v>
      </c>
      <c r="U873" s="43">
        <v>9892</v>
      </c>
      <c r="V873" s="43">
        <v>10128</v>
      </c>
      <c r="W873" s="43">
        <v>10148</v>
      </c>
      <c r="X873" s="43">
        <v>10128</v>
      </c>
      <c r="Y873" s="43">
        <v>10164</v>
      </c>
      <c r="Z873" s="43">
        <v>10222</v>
      </c>
      <c r="AA873" s="43">
        <v>10319</v>
      </c>
      <c r="AB873" s="43">
        <v>10441</v>
      </c>
      <c r="AC873" s="43">
        <v>9835</v>
      </c>
      <c r="AD873" s="43">
        <v>9810</v>
      </c>
      <c r="AE873" s="43">
        <v>9714</v>
      </c>
      <c r="AF873" s="43">
        <v>9525</v>
      </c>
      <c r="AG873" s="43">
        <v>9082</v>
      </c>
      <c r="AH873" s="43">
        <v>8458</v>
      </c>
      <c r="AI873" s="125">
        <v>8155</v>
      </c>
      <c r="AJ873" s="43">
        <v>9239</v>
      </c>
      <c r="AK873" s="43">
        <v>9267</v>
      </c>
      <c r="AL873" s="43">
        <v>8860</v>
      </c>
      <c r="AM873" s="43">
        <v>8771</v>
      </c>
      <c r="AN873" s="43">
        <v>9132</v>
      </c>
      <c r="AO873" s="43">
        <v>8819</v>
      </c>
      <c r="AP873" s="43">
        <v>8550</v>
      </c>
      <c r="AQ873" s="45">
        <v>9232</v>
      </c>
    </row>
    <row r="874" spans="1:43" ht="17.649999999999999" thickBot="1" x14ac:dyDescent="0.5">
      <c r="A874" s="42" t="s">
        <v>23</v>
      </c>
      <c r="C874" s="60" t="s">
        <v>76</v>
      </c>
      <c r="D874" s="44">
        <v>429</v>
      </c>
      <c r="E874" s="44">
        <v>428</v>
      </c>
      <c r="F874" s="44">
        <v>422</v>
      </c>
      <c r="G874" s="44">
        <v>430</v>
      </c>
      <c r="H874" s="44">
        <v>427</v>
      </c>
      <c r="I874" s="44">
        <v>443</v>
      </c>
      <c r="J874" s="44">
        <v>467</v>
      </c>
      <c r="K874" s="44">
        <v>476</v>
      </c>
      <c r="L874" s="44">
        <v>433</v>
      </c>
      <c r="M874" s="44">
        <v>444</v>
      </c>
      <c r="N874" s="44">
        <v>442</v>
      </c>
      <c r="O874" s="44">
        <v>439</v>
      </c>
      <c r="P874" s="44">
        <v>434</v>
      </c>
      <c r="Q874" s="44">
        <v>448</v>
      </c>
      <c r="R874" s="44">
        <v>448</v>
      </c>
      <c r="S874" s="44">
        <v>435</v>
      </c>
      <c r="T874" s="44">
        <v>443</v>
      </c>
      <c r="U874" s="44">
        <v>559</v>
      </c>
      <c r="V874" s="44">
        <v>562</v>
      </c>
      <c r="W874" s="44">
        <v>562</v>
      </c>
      <c r="X874" s="44">
        <v>581</v>
      </c>
      <c r="Y874" s="44">
        <v>586</v>
      </c>
      <c r="Z874" s="44">
        <v>584</v>
      </c>
      <c r="AA874" s="44">
        <v>584</v>
      </c>
      <c r="AB874" s="44">
        <v>601</v>
      </c>
      <c r="AC874" s="44">
        <v>578</v>
      </c>
      <c r="AD874" s="44">
        <v>563</v>
      </c>
      <c r="AE874" s="44">
        <v>542</v>
      </c>
      <c r="AF874" s="44">
        <v>538</v>
      </c>
      <c r="AG874" s="44">
        <v>538</v>
      </c>
      <c r="AH874" s="44">
        <v>512</v>
      </c>
      <c r="AI874" s="126">
        <v>488</v>
      </c>
      <c r="AJ874" s="44">
        <v>530</v>
      </c>
      <c r="AK874" s="44">
        <v>528</v>
      </c>
      <c r="AL874" s="44">
        <v>500</v>
      </c>
      <c r="AM874" s="44">
        <v>445</v>
      </c>
      <c r="AN874" s="44">
        <v>445</v>
      </c>
      <c r="AO874" s="44">
        <v>418</v>
      </c>
      <c r="AP874" s="44">
        <v>398</v>
      </c>
      <c r="AQ874" s="83">
        <v>421</v>
      </c>
    </row>
    <row r="875" spans="1:43" ht="17.649999999999999" thickBot="1" x14ac:dyDescent="0.5">
      <c r="A875" s="42" t="s">
        <v>23</v>
      </c>
      <c r="C875" s="60" t="s">
        <v>143</v>
      </c>
      <c r="D875" s="44" t="s">
        <v>138</v>
      </c>
      <c r="E875" s="44" t="s">
        <v>138</v>
      </c>
      <c r="F875" s="44" t="s">
        <v>138</v>
      </c>
      <c r="G875" s="44" t="s">
        <v>138</v>
      </c>
      <c r="H875" s="44" t="s">
        <v>138</v>
      </c>
      <c r="I875" s="44" t="s">
        <v>138</v>
      </c>
      <c r="J875" s="44" t="s">
        <v>138</v>
      </c>
      <c r="K875" s="44" t="s">
        <v>138</v>
      </c>
      <c r="L875" s="44" t="s">
        <v>138</v>
      </c>
      <c r="M875" s="44" t="s">
        <v>138</v>
      </c>
      <c r="N875" s="44" t="s">
        <v>138</v>
      </c>
      <c r="O875" s="44" t="s">
        <v>138</v>
      </c>
      <c r="P875" s="44" t="s">
        <v>138</v>
      </c>
      <c r="Q875" s="44" t="s">
        <v>138</v>
      </c>
      <c r="R875" s="44" t="s">
        <v>138</v>
      </c>
      <c r="S875" s="44" t="s">
        <v>138</v>
      </c>
      <c r="T875" s="44" t="s">
        <v>138</v>
      </c>
      <c r="U875" s="44" t="s">
        <v>138</v>
      </c>
      <c r="V875" s="44" t="s">
        <v>138</v>
      </c>
      <c r="W875" s="44" t="s">
        <v>138</v>
      </c>
      <c r="X875" s="44" t="s">
        <v>138</v>
      </c>
      <c r="Y875" s="44" t="s">
        <v>138</v>
      </c>
      <c r="Z875" s="44" t="s">
        <v>138</v>
      </c>
      <c r="AA875" s="44" t="s">
        <v>138</v>
      </c>
      <c r="AB875" s="44">
        <v>269</v>
      </c>
      <c r="AC875" s="44" t="s">
        <v>138</v>
      </c>
      <c r="AD875" s="44" t="s">
        <v>138</v>
      </c>
      <c r="AE875" s="44" t="s">
        <v>138</v>
      </c>
      <c r="AF875" s="44">
        <v>268</v>
      </c>
      <c r="AG875" s="44" t="s">
        <v>138</v>
      </c>
      <c r="AH875" s="44" t="s">
        <v>138</v>
      </c>
      <c r="AI875" s="126" t="s">
        <v>138</v>
      </c>
      <c r="AJ875" s="44">
        <v>265</v>
      </c>
      <c r="AK875" s="44" t="s">
        <v>138</v>
      </c>
      <c r="AL875" s="44" t="s">
        <v>138</v>
      </c>
      <c r="AM875" s="44" t="s">
        <v>138</v>
      </c>
      <c r="AN875" s="44">
        <v>265</v>
      </c>
      <c r="AO875" s="44" t="s">
        <v>138</v>
      </c>
      <c r="AP875" s="44" t="s">
        <v>138</v>
      </c>
      <c r="AQ875" s="83" t="s">
        <v>138</v>
      </c>
    </row>
    <row r="876" spans="1:43" ht="17.649999999999999" thickBot="1" x14ac:dyDescent="0.5">
      <c r="A876" s="42" t="s">
        <v>23</v>
      </c>
      <c r="C876" s="60" t="s">
        <v>85</v>
      </c>
      <c r="D876" s="44">
        <v>802</v>
      </c>
      <c r="E876" s="44">
        <v>702</v>
      </c>
      <c r="F876" s="44">
        <v>752</v>
      </c>
      <c r="G876" s="44">
        <v>877</v>
      </c>
      <c r="H876" s="44">
        <v>676</v>
      </c>
      <c r="I876" s="43">
        <v>1144</v>
      </c>
      <c r="J876" s="43">
        <v>1963</v>
      </c>
      <c r="K876" s="43">
        <v>1662</v>
      </c>
      <c r="L876" s="43">
        <v>1207</v>
      </c>
      <c r="M876" s="44">
        <v>580</v>
      </c>
      <c r="N876" s="44">
        <v>543</v>
      </c>
      <c r="O876" s="44">
        <v>479</v>
      </c>
      <c r="P876" s="44">
        <v>331</v>
      </c>
      <c r="Q876" s="44">
        <v>797</v>
      </c>
      <c r="R876" s="44">
        <v>457</v>
      </c>
      <c r="S876" s="44">
        <v>430</v>
      </c>
      <c r="T876" s="44">
        <v>414</v>
      </c>
      <c r="U876" s="44">
        <v>393</v>
      </c>
      <c r="V876" s="44">
        <v>511</v>
      </c>
      <c r="W876" s="44">
        <v>398</v>
      </c>
      <c r="X876" s="44">
        <v>479</v>
      </c>
      <c r="Y876" s="44">
        <v>451</v>
      </c>
      <c r="Z876" s="44">
        <v>460</v>
      </c>
      <c r="AA876" s="44">
        <v>433</v>
      </c>
      <c r="AB876" s="44">
        <v>583</v>
      </c>
      <c r="AC876" s="44">
        <v>841</v>
      </c>
      <c r="AD876" s="44">
        <v>738</v>
      </c>
      <c r="AE876" s="44">
        <v>745</v>
      </c>
      <c r="AF876" s="44">
        <v>936</v>
      </c>
      <c r="AG876" s="43">
        <v>1126</v>
      </c>
      <c r="AH876" s="43">
        <v>1558</v>
      </c>
      <c r="AI876" s="125">
        <v>1146</v>
      </c>
      <c r="AJ876" s="44">
        <v>610</v>
      </c>
      <c r="AK876" s="44">
        <v>523</v>
      </c>
      <c r="AL876" s="44">
        <v>659</v>
      </c>
      <c r="AM876" s="44">
        <v>578</v>
      </c>
      <c r="AN876" s="44">
        <v>326</v>
      </c>
      <c r="AO876" s="44">
        <v>321</v>
      </c>
      <c r="AP876" s="44">
        <v>316</v>
      </c>
      <c r="AQ876" s="83" t="s">
        <v>138</v>
      </c>
    </row>
    <row r="877" spans="1:43" ht="17.649999999999999" thickBot="1" x14ac:dyDescent="0.5">
      <c r="A877" s="42" t="s">
        <v>23</v>
      </c>
      <c r="C877" s="60" t="s">
        <v>88</v>
      </c>
      <c r="D877" s="43">
        <v>1318</v>
      </c>
      <c r="E877" s="44">
        <v>502</v>
      </c>
      <c r="F877" s="44">
        <v>471</v>
      </c>
      <c r="G877" s="44">
        <v>499</v>
      </c>
      <c r="H877" s="44">
        <v>467</v>
      </c>
      <c r="I877" s="44">
        <v>588</v>
      </c>
      <c r="J877" s="44">
        <v>799</v>
      </c>
      <c r="K877" s="44">
        <v>820</v>
      </c>
      <c r="L877" s="44">
        <v>542</v>
      </c>
      <c r="M877" s="44">
        <v>627</v>
      </c>
      <c r="N877" s="44">
        <v>636</v>
      </c>
      <c r="O877" s="44">
        <v>690</v>
      </c>
      <c r="P877" s="44">
        <v>784</v>
      </c>
      <c r="Q877" s="44">
        <v>887</v>
      </c>
      <c r="R877" s="44">
        <v>824</v>
      </c>
      <c r="S877" s="44">
        <v>804</v>
      </c>
      <c r="T877" s="44">
        <v>863</v>
      </c>
      <c r="U877" s="44">
        <v>859</v>
      </c>
      <c r="V877" s="44">
        <v>932</v>
      </c>
      <c r="W877" s="44">
        <v>874</v>
      </c>
      <c r="X877" s="44">
        <v>916</v>
      </c>
      <c r="Y877" s="44">
        <v>904</v>
      </c>
      <c r="Z877" s="44">
        <v>907</v>
      </c>
      <c r="AA877" s="44">
        <v>923</v>
      </c>
      <c r="AB877" s="44">
        <v>863</v>
      </c>
      <c r="AC877" s="43">
        <v>1159</v>
      </c>
      <c r="AD877" s="43">
        <v>1150</v>
      </c>
      <c r="AE877" s="43">
        <v>1142</v>
      </c>
      <c r="AF877" s="44">
        <v>931</v>
      </c>
      <c r="AG877" s="43">
        <v>1405</v>
      </c>
      <c r="AH877" s="43">
        <v>1493</v>
      </c>
      <c r="AI877" s="125">
        <v>1683</v>
      </c>
      <c r="AJ877" s="43">
        <v>1386</v>
      </c>
      <c r="AK877" s="43">
        <v>1532</v>
      </c>
      <c r="AL877" s="43">
        <v>1663</v>
      </c>
      <c r="AM877" s="43">
        <v>1717</v>
      </c>
      <c r="AN877" s="43">
        <v>1223</v>
      </c>
      <c r="AO877" s="43">
        <v>1559</v>
      </c>
      <c r="AP877" s="43">
        <v>1507</v>
      </c>
      <c r="AQ877" s="45">
        <v>1678</v>
      </c>
    </row>
    <row r="878" spans="1:43" ht="18" thickBot="1" x14ac:dyDescent="0.5">
      <c r="A878" s="42" t="s">
        <v>23</v>
      </c>
      <c r="C878" s="66" t="s">
        <v>77</v>
      </c>
      <c r="D878" s="67">
        <v>119767</v>
      </c>
      <c r="E878" s="67">
        <v>121401</v>
      </c>
      <c r="F878" s="67">
        <v>115581</v>
      </c>
      <c r="G878" s="67">
        <v>117455</v>
      </c>
      <c r="H878" s="67">
        <v>118256</v>
      </c>
      <c r="I878" s="67">
        <v>127766</v>
      </c>
      <c r="J878" s="67">
        <v>141287</v>
      </c>
      <c r="K878" s="67">
        <v>144101</v>
      </c>
      <c r="L878" s="67">
        <v>129819</v>
      </c>
      <c r="M878" s="67">
        <v>133650</v>
      </c>
      <c r="N878" s="67">
        <v>135394</v>
      </c>
      <c r="O878" s="67">
        <v>136083</v>
      </c>
      <c r="P878" s="67">
        <v>137217</v>
      </c>
      <c r="Q878" s="67">
        <v>147356</v>
      </c>
      <c r="R878" s="67">
        <v>141986</v>
      </c>
      <c r="S878" s="67">
        <v>137941</v>
      </c>
      <c r="T878" s="67">
        <v>140406</v>
      </c>
      <c r="U878" s="67">
        <v>145679</v>
      </c>
      <c r="V878" s="67">
        <v>151400</v>
      </c>
      <c r="W878" s="67">
        <v>154137</v>
      </c>
      <c r="X878" s="67">
        <v>152768</v>
      </c>
      <c r="Y878" s="67">
        <v>151616</v>
      </c>
      <c r="Z878" s="67">
        <v>157087</v>
      </c>
      <c r="AA878" s="67">
        <v>160955</v>
      </c>
      <c r="AB878" s="67">
        <v>165086</v>
      </c>
      <c r="AC878" s="67">
        <v>158157</v>
      </c>
      <c r="AD878" s="67">
        <v>161492</v>
      </c>
      <c r="AE878" s="67">
        <v>160597</v>
      </c>
      <c r="AF878" s="67">
        <v>157542</v>
      </c>
      <c r="AG878" s="67">
        <v>147046</v>
      </c>
      <c r="AH878" s="67">
        <v>135629</v>
      </c>
      <c r="AI878" s="128">
        <v>128100</v>
      </c>
      <c r="AJ878" s="67">
        <v>131738</v>
      </c>
      <c r="AK878" s="67">
        <v>134966</v>
      </c>
      <c r="AL878" s="67">
        <v>130626</v>
      </c>
      <c r="AM878" s="67">
        <v>125111</v>
      </c>
      <c r="AN878" s="67">
        <v>126724</v>
      </c>
      <c r="AO878" s="67">
        <v>124742</v>
      </c>
      <c r="AP878" s="67">
        <v>120168</v>
      </c>
      <c r="AQ878" s="68">
        <v>128442</v>
      </c>
    </row>
    <row r="879" spans="1:43" ht="18" thickTop="1" thickBot="1" x14ac:dyDescent="0.5">
      <c r="A879" s="42" t="s">
        <v>23</v>
      </c>
      <c r="C879" s="60" t="s">
        <v>187</v>
      </c>
      <c r="D879" s="43">
        <v>71677</v>
      </c>
      <c r="E879" s="43">
        <v>72147</v>
      </c>
      <c r="F879" s="43">
        <v>72037</v>
      </c>
      <c r="G879" s="43">
        <v>74479</v>
      </c>
      <c r="H879" s="43">
        <v>75972</v>
      </c>
      <c r="I879" s="43">
        <v>80996</v>
      </c>
      <c r="J879" s="43">
        <v>89126</v>
      </c>
      <c r="K879" s="43">
        <v>91823</v>
      </c>
      <c r="L879" s="43">
        <v>82765</v>
      </c>
      <c r="M879" s="43">
        <v>85650</v>
      </c>
      <c r="N879" s="43">
        <v>86696</v>
      </c>
      <c r="O879" s="43">
        <v>87141</v>
      </c>
      <c r="P879" s="43">
        <v>88796</v>
      </c>
      <c r="Q879" s="43">
        <v>93685</v>
      </c>
      <c r="R879" s="43">
        <v>91186</v>
      </c>
      <c r="S879" s="43">
        <v>89841</v>
      </c>
      <c r="T879" s="43">
        <v>93514</v>
      </c>
      <c r="U879" s="43">
        <v>93196</v>
      </c>
      <c r="V879" s="43">
        <v>96520</v>
      </c>
      <c r="W879" s="43">
        <v>97145</v>
      </c>
      <c r="X879" s="43">
        <v>97652</v>
      </c>
      <c r="Y879" s="43">
        <v>97815</v>
      </c>
      <c r="Z879" s="43">
        <v>99476</v>
      </c>
      <c r="AA879" s="43">
        <v>101882</v>
      </c>
      <c r="AB879" s="43">
        <v>105607</v>
      </c>
      <c r="AC879" s="43">
        <v>98821</v>
      </c>
      <c r="AD879" s="43">
        <v>99434</v>
      </c>
      <c r="AE879" s="43">
        <v>98820</v>
      </c>
      <c r="AF879" s="43">
        <v>96801</v>
      </c>
      <c r="AG879" s="43">
        <v>91778</v>
      </c>
      <c r="AH879" s="43">
        <v>83497</v>
      </c>
      <c r="AI879" s="125">
        <v>79615</v>
      </c>
      <c r="AJ879" s="43">
        <v>94192</v>
      </c>
      <c r="AK879" s="43">
        <v>97279</v>
      </c>
      <c r="AL879" s="43">
        <v>91399</v>
      </c>
      <c r="AM879" s="43">
        <v>83742</v>
      </c>
      <c r="AN879" s="43">
        <v>89712</v>
      </c>
      <c r="AO879" s="43">
        <v>83537</v>
      </c>
      <c r="AP879" s="43">
        <v>75630</v>
      </c>
      <c r="AQ879" s="45">
        <v>87554</v>
      </c>
    </row>
    <row r="880" spans="1:43" ht="17.649999999999999" thickBot="1" x14ac:dyDescent="0.5">
      <c r="A880" s="42" t="s">
        <v>23</v>
      </c>
      <c r="C880" s="60" t="s">
        <v>188</v>
      </c>
      <c r="D880" s="43">
        <v>3630</v>
      </c>
      <c r="E880" s="43">
        <v>3673</v>
      </c>
      <c r="F880" s="43">
        <v>3695</v>
      </c>
      <c r="G880" s="43">
        <v>3809</v>
      </c>
      <c r="H880" s="43">
        <v>3802</v>
      </c>
      <c r="I880" s="43">
        <v>3990</v>
      </c>
      <c r="J880" s="43">
        <v>4261</v>
      </c>
      <c r="K880" s="43">
        <v>4346</v>
      </c>
      <c r="L880" s="43">
        <v>4045</v>
      </c>
      <c r="M880" s="43">
        <v>4230</v>
      </c>
      <c r="N880" s="43">
        <v>4281</v>
      </c>
      <c r="O880" s="43">
        <v>4368</v>
      </c>
      <c r="P880" s="43">
        <v>4392</v>
      </c>
      <c r="Q880" s="43">
        <v>4630</v>
      </c>
      <c r="R880" s="43">
        <v>4524</v>
      </c>
      <c r="S880" s="43">
        <v>4530</v>
      </c>
      <c r="T880" s="43">
        <v>4584</v>
      </c>
      <c r="U880" s="43">
        <v>4625</v>
      </c>
      <c r="V880" s="43">
        <v>4706</v>
      </c>
      <c r="W880" s="43">
        <v>4741</v>
      </c>
      <c r="X880" s="43">
        <v>4659</v>
      </c>
      <c r="Y880" s="43">
        <v>4693</v>
      </c>
      <c r="Z880" s="43">
        <v>4773</v>
      </c>
      <c r="AA880" s="43">
        <v>4976</v>
      </c>
      <c r="AB880" s="43">
        <v>5187</v>
      </c>
      <c r="AC880" s="43">
        <v>4948</v>
      </c>
      <c r="AD880" s="43">
        <v>4921</v>
      </c>
      <c r="AE880" s="43">
        <v>4909</v>
      </c>
      <c r="AF880" s="43">
        <v>4836</v>
      </c>
      <c r="AG880" s="43">
        <v>4754</v>
      </c>
      <c r="AH880" s="43">
        <v>4453</v>
      </c>
      <c r="AI880" s="125">
        <v>4516</v>
      </c>
      <c r="AJ880" s="44">
        <v>201</v>
      </c>
      <c r="AK880" s="44">
        <v>229</v>
      </c>
      <c r="AL880" s="44">
        <v>244</v>
      </c>
      <c r="AM880" s="44">
        <v>249</v>
      </c>
      <c r="AN880" s="44">
        <v>261</v>
      </c>
      <c r="AO880" s="44">
        <v>344</v>
      </c>
      <c r="AP880" s="44">
        <v>359</v>
      </c>
      <c r="AQ880" s="83" t="s">
        <v>138</v>
      </c>
    </row>
    <row r="881" spans="1:43" ht="17.649999999999999" thickBot="1" x14ac:dyDescent="0.5">
      <c r="A881" s="42" t="s">
        <v>23</v>
      </c>
      <c r="C881" s="60" t="s">
        <v>189</v>
      </c>
      <c r="D881" s="43">
        <v>8626</v>
      </c>
      <c r="E881" s="43">
        <v>8460</v>
      </c>
      <c r="F881" s="43">
        <v>8102</v>
      </c>
      <c r="G881" s="43">
        <v>8121</v>
      </c>
      <c r="H881" s="43">
        <v>7857</v>
      </c>
      <c r="I881" s="43">
        <v>8286</v>
      </c>
      <c r="J881" s="43">
        <v>8726</v>
      </c>
      <c r="K881" s="43">
        <v>8401</v>
      </c>
      <c r="L881" s="43">
        <v>6916</v>
      </c>
      <c r="M881" s="43">
        <v>6825</v>
      </c>
      <c r="N881" s="43">
        <v>6547</v>
      </c>
      <c r="O881" s="43">
        <v>6262</v>
      </c>
      <c r="P881" s="43">
        <v>5959</v>
      </c>
      <c r="Q881" s="43">
        <v>6084</v>
      </c>
      <c r="R881" s="43">
        <v>5600</v>
      </c>
      <c r="S881" s="43">
        <v>5224</v>
      </c>
      <c r="T881" s="43">
        <v>5090</v>
      </c>
      <c r="U881" s="43">
        <v>4859</v>
      </c>
      <c r="V881" s="43">
        <v>4763</v>
      </c>
      <c r="W881" s="43">
        <v>4544</v>
      </c>
      <c r="X881" s="43">
        <v>4243</v>
      </c>
      <c r="Y881" s="43">
        <v>4044</v>
      </c>
      <c r="Z881" s="43">
        <v>3854</v>
      </c>
      <c r="AA881" s="43">
        <v>3729</v>
      </c>
      <c r="AB881" s="43">
        <v>3597</v>
      </c>
      <c r="AC881" s="43">
        <v>3194</v>
      </c>
      <c r="AD881" s="43">
        <v>3005</v>
      </c>
      <c r="AE881" s="43">
        <v>2814</v>
      </c>
      <c r="AF881" s="43">
        <v>2576</v>
      </c>
      <c r="AG881" s="43">
        <v>2318</v>
      </c>
      <c r="AH881" s="43">
        <v>1971</v>
      </c>
      <c r="AI881" s="125">
        <v>1763</v>
      </c>
      <c r="AJ881" s="43">
        <v>1825</v>
      </c>
      <c r="AK881" s="43">
        <v>1743</v>
      </c>
      <c r="AL881" s="43">
        <v>1544</v>
      </c>
      <c r="AM881" s="43">
        <v>1447</v>
      </c>
      <c r="AN881" s="43">
        <v>1451</v>
      </c>
      <c r="AO881" s="43">
        <v>1322</v>
      </c>
      <c r="AP881" s="43">
        <v>1216</v>
      </c>
      <c r="AQ881" s="83" t="s">
        <v>138</v>
      </c>
    </row>
    <row r="882" spans="1:43" ht="17.649999999999999" thickBot="1" x14ac:dyDescent="0.5">
      <c r="A882" s="42" t="s">
        <v>23</v>
      </c>
      <c r="C882" s="60" t="s">
        <v>147</v>
      </c>
      <c r="D882" s="44">
        <v>584</v>
      </c>
      <c r="E882" s="44">
        <v>451</v>
      </c>
      <c r="F882" s="44">
        <v>423</v>
      </c>
      <c r="G882" s="44">
        <v>199</v>
      </c>
      <c r="H882" s="44">
        <v>197</v>
      </c>
      <c r="I882" s="44">
        <v>861</v>
      </c>
      <c r="J882" s="44">
        <v>882</v>
      </c>
      <c r="K882" s="44">
        <v>650</v>
      </c>
      <c r="L882" s="44">
        <v>649</v>
      </c>
      <c r="M882" s="44" t="s">
        <v>138</v>
      </c>
      <c r="N882" s="44" t="s">
        <v>138</v>
      </c>
      <c r="O882" s="44" t="s">
        <v>138</v>
      </c>
      <c r="P882" s="44" t="s">
        <v>138</v>
      </c>
      <c r="Q882" s="44" t="s">
        <v>138</v>
      </c>
      <c r="R882" s="44" t="s">
        <v>138</v>
      </c>
      <c r="S882" s="44">
        <v>1</v>
      </c>
      <c r="T882" s="44">
        <v>1</v>
      </c>
      <c r="U882" s="44">
        <v>1</v>
      </c>
      <c r="V882" s="44">
        <v>3</v>
      </c>
      <c r="W882" s="44" t="s">
        <v>138</v>
      </c>
      <c r="X882" s="44">
        <v>348</v>
      </c>
      <c r="Y882" s="44" t="s">
        <v>138</v>
      </c>
      <c r="Z882" s="44" t="s">
        <v>138</v>
      </c>
      <c r="AA882" s="44" t="s">
        <v>138</v>
      </c>
      <c r="AB882" s="44" t="s">
        <v>138</v>
      </c>
      <c r="AC882" s="44" t="s">
        <v>138</v>
      </c>
      <c r="AD882" s="44">
        <v>1</v>
      </c>
      <c r="AE882" s="44">
        <v>16</v>
      </c>
      <c r="AF882" s="44">
        <v>54</v>
      </c>
      <c r="AG882" s="44">
        <v>216</v>
      </c>
      <c r="AH882" s="44">
        <v>342</v>
      </c>
      <c r="AI882" s="126">
        <v>590</v>
      </c>
      <c r="AJ882" s="44">
        <v>583</v>
      </c>
      <c r="AK882" s="44">
        <v>483</v>
      </c>
      <c r="AL882" s="44">
        <v>591</v>
      </c>
      <c r="AM882" s="44">
        <v>636</v>
      </c>
      <c r="AN882" s="44">
        <v>419</v>
      </c>
      <c r="AO882" s="44">
        <v>483</v>
      </c>
      <c r="AP882" s="44">
        <v>451</v>
      </c>
      <c r="AQ882" s="83" t="s">
        <v>138</v>
      </c>
    </row>
    <row r="883" spans="1:43" ht="17.649999999999999" thickBot="1" x14ac:dyDescent="0.5">
      <c r="A883" s="42" t="s">
        <v>23</v>
      </c>
      <c r="C883" s="60" t="s">
        <v>148</v>
      </c>
      <c r="D883" s="44" t="s">
        <v>138</v>
      </c>
      <c r="E883" s="44" t="s">
        <v>138</v>
      </c>
      <c r="F883" s="44" t="s">
        <v>138</v>
      </c>
      <c r="G883" s="44" t="s">
        <v>138</v>
      </c>
      <c r="H883" s="44" t="s">
        <v>138</v>
      </c>
      <c r="I883" s="44" t="s">
        <v>138</v>
      </c>
      <c r="J883" s="44" t="s">
        <v>138</v>
      </c>
      <c r="K883" s="44" t="s">
        <v>138</v>
      </c>
      <c r="L883" s="44" t="s">
        <v>138</v>
      </c>
      <c r="M883" s="44" t="s">
        <v>138</v>
      </c>
      <c r="N883" s="44" t="s">
        <v>138</v>
      </c>
      <c r="O883" s="44" t="s">
        <v>138</v>
      </c>
      <c r="P883" s="44" t="s">
        <v>138</v>
      </c>
      <c r="Q883" s="44" t="s">
        <v>138</v>
      </c>
      <c r="R883" s="44" t="s">
        <v>138</v>
      </c>
      <c r="S883" s="44" t="s">
        <v>138</v>
      </c>
      <c r="T883" s="44" t="s">
        <v>138</v>
      </c>
      <c r="U883" s="44" t="s">
        <v>138</v>
      </c>
      <c r="V883" s="44">
        <v>3</v>
      </c>
      <c r="W883" s="44">
        <v>4</v>
      </c>
      <c r="X883" s="44" t="s">
        <v>138</v>
      </c>
      <c r="Y883" s="44" t="s">
        <v>138</v>
      </c>
      <c r="Z883" s="44" t="s">
        <v>138</v>
      </c>
      <c r="AA883" s="44" t="s">
        <v>138</v>
      </c>
      <c r="AB883" s="44">
        <v>154</v>
      </c>
      <c r="AC883" s="44" t="s">
        <v>138</v>
      </c>
      <c r="AD883" s="44" t="s">
        <v>138</v>
      </c>
      <c r="AE883" s="44" t="s">
        <v>138</v>
      </c>
      <c r="AF883" s="44" t="s">
        <v>138</v>
      </c>
      <c r="AG883" s="44" t="s">
        <v>138</v>
      </c>
      <c r="AH883" s="44" t="s">
        <v>138</v>
      </c>
      <c r="AI883" s="126" t="s">
        <v>138</v>
      </c>
      <c r="AJ883" s="44" t="s">
        <v>138</v>
      </c>
      <c r="AK883" s="44" t="s">
        <v>138</v>
      </c>
      <c r="AL883" s="44" t="s">
        <v>138</v>
      </c>
      <c r="AM883" s="44" t="s">
        <v>138</v>
      </c>
      <c r="AN883" s="44">
        <v>42</v>
      </c>
      <c r="AO883" s="44" t="s">
        <v>138</v>
      </c>
      <c r="AP883" s="44" t="s">
        <v>138</v>
      </c>
      <c r="AQ883" s="83" t="s">
        <v>138</v>
      </c>
    </row>
    <row r="884" spans="1:43" ht="17.649999999999999" thickBot="1" x14ac:dyDescent="0.5">
      <c r="A884" s="42" t="s">
        <v>23</v>
      </c>
      <c r="C884" s="60" t="s">
        <v>146</v>
      </c>
      <c r="D884" s="43">
        <v>2193</v>
      </c>
      <c r="E884" s="43">
        <v>2615</v>
      </c>
      <c r="F884" s="43">
        <v>1023</v>
      </c>
      <c r="G884" s="44">
        <v>907</v>
      </c>
      <c r="H884" s="44">
        <v>941</v>
      </c>
      <c r="I884" s="44">
        <v>830</v>
      </c>
      <c r="J884" s="44">
        <v>826</v>
      </c>
      <c r="K884" s="43">
        <v>1053</v>
      </c>
      <c r="L884" s="44">
        <v>526</v>
      </c>
      <c r="M884" s="43">
        <v>1482</v>
      </c>
      <c r="N884" s="44">
        <v>663</v>
      </c>
      <c r="O884" s="44">
        <v>522</v>
      </c>
      <c r="P884" s="44">
        <v>606</v>
      </c>
      <c r="Q884" s="43">
        <v>5368</v>
      </c>
      <c r="R884" s="43">
        <v>3712</v>
      </c>
      <c r="S884" s="43">
        <v>1970</v>
      </c>
      <c r="T884" s="43">
        <v>1052</v>
      </c>
      <c r="U884" s="43">
        <v>1969</v>
      </c>
      <c r="V884" s="43">
        <v>1557</v>
      </c>
      <c r="W884" s="43">
        <v>2189</v>
      </c>
      <c r="X884" s="43">
        <v>1876</v>
      </c>
      <c r="Y884" s="43">
        <v>2969</v>
      </c>
      <c r="Z884" s="43">
        <v>2275</v>
      </c>
      <c r="AA884" s="43">
        <v>1495</v>
      </c>
      <c r="AB884" s="44">
        <v>964</v>
      </c>
      <c r="AC884" s="43">
        <v>1896</v>
      </c>
      <c r="AD884" s="43">
        <v>3133</v>
      </c>
      <c r="AE884" s="43">
        <v>2849</v>
      </c>
      <c r="AF884" s="43">
        <v>2162</v>
      </c>
      <c r="AG884" s="43">
        <v>2198</v>
      </c>
      <c r="AH884" s="43">
        <v>3261</v>
      </c>
      <c r="AI884" s="125">
        <v>2721</v>
      </c>
      <c r="AJ884" s="43">
        <v>1809</v>
      </c>
      <c r="AK884" s="43">
        <v>3460</v>
      </c>
      <c r="AL884" s="43">
        <v>4679</v>
      </c>
      <c r="AM884" s="43">
        <v>4607</v>
      </c>
      <c r="AN884" s="43">
        <v>1503</v>
      </c>
      <c r="AO884" s="43">
        <v>3366</v>
      </c>
      <c r="AP884" s="43">
        <v>4493</v>
      </c>
      <c r="AQ884" s="83" t="s">
        <v>138</v>
      </c>
    </row>
    <row r="885" spans="1:43" ht="17.649999999999999" thickBot="1" x14ac:dyDescent="0.5">
      <c r="A885" s="42" t="s">
        <v>23</v>
      </c>
      <c r="C885" s="60" t="s">
        <v>149</v>
      </c>
      <c r="D885" s="43">
        <v>5293</v>
      </c>
      <c r="E885" s="43">
        <v>5322</v>
      </c>
      <c r="F885" s="43">
        <v>4697</v>
      </c>
      <c r="G885" s="43">
        <v>4474</v>
      </c>
      <c r="H885" s="43">
        <v>4340</v>
      </c>
      <c r="I885" s="43">
        <v>5106</v>
      </c>
      <c r="J885" s="43">
        <v>6714</v>
      </c>
      <c r="K885" s="43">
        <v>6247</v>
      </c>
      <c r="L885" s="43">
        <v>5387</v>
      </c>
      <c r="M885" s="43">
        <v>5626</v>
      </c>
      <c r="N885" s="43">
        <v>6057</v>
      </c>
      <c r="O885" s="43">
        <v>6195</v>
      </c>
      <c r="P885" s="43">
        <v>4745</v>
      </c>
      <c r="Q885" s="43">
        <v>4407</v>
      </c>
      <c r="R885" s="43">
        <v>4069</v>
      </c>
      <c r="S885" s="43">
        <v>3887</v>
      </c>
      <c r="T885" s="43">
        <v>4020</v>
      </c>
      <c r="U885" s="43">
        <v>5182</v>
      </c>
      <c r="V885" s="43">
        <v>5243</v>
      </c>
      <c r="W885" s="43">
        <v>5737</v>
      </c>
      <c r="X885" s="43">
        <v>5370</v>
      </c>
      <c r="Y885" s="43">
        <v>4610</v>
      </c>
      <c r="Z885" s="43">
        <v>5228</v>
      </c>
      <c r="AA885" s="43">
        <v>4278</v>
      </c>
      <c r="AB885" s="43">
        <v>4661</v>
      </c>
      <c r="AC885" s="43">
        <v>4350</v>
      </c>
      <c r="AD885" s="43">
        <v>4451</v>
      </c>
      <c r="AE885" s="43">
        <v>4577</v>
      </c>
      <c r="AF885" s="43">
        <v>4339</v>
      </c>
      <c r="AG885" s="43">
        <v>3503</v>
      </c>
      <c r="AH885" s="43">
        <v>2275</v>
      </c>
      <c r="AI885" s="125">
        <v>1888</v>
      </c>
      <c r="AJ885" s="44">
        <v>698</v>
      </c>
      <c r="AK885" s="44">
        <v>647</v>
      </c>
      <c r="AL885" s="44">
        <v>343</v>
      </c>
      <c r="AM885" s="44">
        <v>869</v>
      </c>
      <c r="AN885" s="44">
        <v>154</v>
      </c>
      <c r="AO885" s="44">
        <v>777</v>
      </c>
      <c r="AP885" s="44">
        <v>752</v>
      </c>
      <c r="AQ885" s="83">
        <v>454</v>
      </c>
    </row>
    <row r="886" spans="1:43" ht="17.649999999999999" thickBot="1" x14ac:dyDescent="0.5">
      <c r="A886" s="42" t="s">
        <v>23</v>
      </c>
      <c r="C886" s="60" t="s">
        <v>91</v>
      </c>
      <c r="D886" s="43">
        <v>4844</v>
      </c>
      <c r="E886" s="43">
        <v>5843</v>
      </c>
      <c r="F886" s="43">
        <v>4989</v>
      </c>
      <c r="G886" s="43">
        <v>4794</v>
      </c>
      <c r="H886" s="43">
        <v>4754</v>
      </c>
      <c r="I886" s="43">
        <v>4104</v>
      </c>
      <c r="J886" s="43">
        <v>4105</v>
      </c>
      <c r="K886" s="43">
        <v>5093</v>
      </c>
      <c r="L886" s="43">
        <v>4690</v>
      </c>
      <c r="M886" s="43">
        <v>5230</v>
      </c>
      <c r="N886" s="43">
        <v>5234</v>
      </c>
      <c r="O886" s="43">
        <v>5230</v>
      </c>
      <c r="P886" s="43">
        <v>5289</v>
      </c>
      <c r="Q886" s="43">
        <v>5352</v>
      </c>
      <c r="R886" s="43">
        <v>5299</v>
      </c>
      <c r="S886" s="43">
        <v>5264</v>
      </c>
      <c r="T886" s="43">
        <v>5765</v>
      </c>
      <c r="U886" s="43">
        <v>5766</v>
      </c>
      <c r="V886" s="43">
        <v>6098</v>
      </c>
      <c r="W886" s="43">
        <v>6095</v>
      </c>
      <c r="X886" s="43">
        <v>6060</v>
      </c>
      <c r="Y886" s="43">
        <v>6597</v>
      </c>
      <c r="Z886" s="43">
        <v>7618</v>
      </c>
      <c r="AA886" s="43">
        <v>7675</v>
      </c>
      <c r="AB886" s="43">
        <v>7745</v>
      </c>
      <c r="AC886" s="43">
        <v>7937</v>
      </c>
      <c r="AD886" s="43">
        <v>7979</v>
      </c>
      <c r="AE886" s="43">
        <v>7937</v>
      </c>
      <c r="AF886" s="43">
        <v>7839</v>
      </c>
      <c r="AG886" s="43">
        <v>7628</v>
      </c>
      <c r="AH886" s="43">
        <v>7279</v>
      </c>
      <c r="AI886" s="125">
        <v>7393</v>
      </c>
      <c r="AJ886" s="43">
        <v>7295</v>
      </c>
      <c r="AK886" s="43">
        <v>7270</v>
      </c>
      <c r="AL886" s="43">
        <v>6941</v>
      </c>
      <c r="AM886" s="43">
        <v>6824</v>
      </c>
      <c r="AN886" s="43">
        <v>7240</v>
      </c>
      <c r="AO886" s="43">
        <v>7799</v>
      </c>
      <c r="AP886" s="43">
        <v>7322</v>
      </c>
      <c r="AQ886" s="45">
        <v>7978</v>
      </c>
    </row>
    <row r="887" spans="1:43" ht="17.649999999999999" thickBot="1" x14ac:dyDescent="0.5">
      <c r="A887" s="42" t="s">
        <v>23</v>
      </c>
      <c r="C887" s="60" t="s">
        <v>150</v>
      </c>
      <c r="D887" s="44">
        <v>14</v>
      </c>
      <c r="E887" s="44">
        <v>14</v>
      </c>
      <c r="F887" s="44">
        <v>13</v>
      </c>
      <c r="G887" s="44">
        <v>16</v>
      </c>
      <c r="H887" s="44">
        <v>20</v>
      </c>
      <c r="I887" s="44">
        <v>19</v>
      </c>
      <c r="J887" s="44">
        <v>22</v>
      </c>
      <c r="K887" s="44">
        <v>22</v>
      </c>
      <c r="L887" s="44">
        <v>21</v>
      </c>
      <c r="M887" s="44">
        <v>20</v>
      </c>
      <c r="N887" s="44">
        <v>18</v>
      </c>
      <c r="O887" s="44">
        <v>18</v>
      </c>
      <c r="P887" s="44" t="s">
        <v>138</v>
      </c>
      <c r="Q887" s="44">
        <v>20</v>
      </c>
      <c r="R887" s="44">
        <v>16</v>
      </c>
      <c r="S887" s="44">
        <v>15</v>
      </c>
      <c r="T887" s="44">
        <v>13</v>
      </c>
      <c r="U887" s="44">
        <v>134</v>
      </c>
      <c r="V887" s="44">
        <v>130</v>
      </c>
      <c r="W887" s="44">
        <v>134</v>
      </c>
      <c r="X887" s="44">
        <v>161</v>
      </c>
      <c r="Y887" s="44">
        <v>161</v>
      </c>
      <c r="Z887" s="44">
        <v>153</v>
      </c>
      <c r="AA887" s="44">
        <v>150</v>
      </c>
      <c r="AB887" s="44" t="s">
        <v>138</v>
      </c>
      <c r="AC887" s="44">
        <v>151</v>
      </c>
      <c r="AD887" s="44">
        <v>142</v>
      </c>
      <c r="AE887" s="44">
        <v>129</v>
      </c>
      <c r="AF887" s="44">
        <v>117</v>
      </c>
      <c r="AG887" s="44">
        <v>140</v>
      </c>
      <c r="AH887" s="44">
        <v>137</v>
      </c>
      <c r="AI887" s="126">
        <v>125</v>
      </c>
      <c r="AJ887" s="44">
        <v>147</v>
      </c>
      <c r="AK887" s="44">
        <v>150</v>
      </c>
      <c r="AL887" s="44">
        <v>146</v>
      </c>
      <c r="AM887" s="44">
        <v>137</v>
      </c>
      <c r="AN887" s="44">
        <v>82</v>
      </c>
      <c r="AO887" s="44">
        <v>113</v>
      </c>
      <c r="AP887" s="44">
        <v>108</v>
      </c>
      <c r="AQ887" s="83" t="s">
        <v>138</v>
      </c>
    </row>
    <row r="888" spans="1:43" ht="17.649999999999999" thickBot="1" x14ac:dyDescent="0.5">
      <c r="A888" s="42" t="s">
        <v>23</v>
      </c>
      <c r="C888" s="60" t="s">
        <v>90</v>
      </c>
      <c r="D888" s="43">
        <v>2263</v>
      </c>
      <c r="E888" s="44">
        <v>573</v>
      </c>
      <c r="F888" s="44">
        <v>502</v>
      </c>
      <c r="G888" s="44">
        <v>384</v>
      </c>
      <c r="H888" s="44">
        <v>371</v>
      </c>
      <c r="I888" s="44">
        <v>332</v>
      </c>
      <c r="J888" s="44">
        <v>542</v>
      </c>
      <c r="K888" s="44">
        <v>601</v>
      </c>
      <c r="L888" s="43">
        <v>1998</v>
      </c>
      <c r="M888" s="43">
        <v>1099</v>
      </c>
      <c r="N888" s="43">
        <v>1121</v>
      </c>
      <c r="O888" s="44">
        <v>974</v>
      </c>
      <c r="P888" s="44">
        <v>474</v>
      </c>
      <c r="Q888" s="44">
        <v>353</v>
      </c>
      <c r="R888" s="44">
        <v>367</v>
      </c>
      <c r="S888" s="44">
        <v>496</v>
      </c>
      <c r="T888" s="44">
        <v>386</v>
      </c>
      <c r="U888" s="44">
        <v>364</v>
      </c>
      <c r="V888" s="44">
        <v>344</v>
      </c>
      <c r="W888" s="44">
        <v>403</v>
      </c>
      <c r="X888" s="44">
        <v>586</v>
      </c>
      <c r="Y888" s="44">
        <v>723</v>
      </c>
      <c r="Z888" s="44">
        <v>680</v>
      </c>
      <c r="AA888" s="44">
        <v>625</v>
      </c>
      <c r="AB888" s="44">
        <v>697</v>
      </c>
      <c r="AC888" s="43">
        <v>1094</v>
      </c>
      <c r="AD888" s="43">
        <v>1095</v>
      </c>
      <c r="AE888" s="43">
        <v>1254</v>
      </c>
      <c r="AF888" s="43">
        <v>1565</v>
      </c>
      <c r="AG888" s="43">
        <v>1671</v>
      </c>
      <c r="AH888" s="43">
        <v>1788</v>
      </c>
      <c r="AI888" s="125">
        <v>1498</v>
      </c>
      <c r="AJ888" s="43">
        <v>1115</v>
      </c>
      <c r="AK888" s="44">
        <v>575</v>
      </c>
      <c r="AL888" s="44">
        <v>890</v>
      </c>
      <c r="AM888" s="43">
        <v>1030</v>
      </c>
      <c r="AN888" s="43">
        <v>1011</v>
      </c>
      <c r="AO888" s="44">
        <v>676</v>
      </c>
      <c r="AP888" s="44">
        <v>898</v>
      </c>
      <c r="AQ888" s="83" t="s">
        <v>138</v>
      </c>
    </row>
    <row r="889" spans="1:43" ht="17.649999999999999" thickBot="1" x14ac:dyDescent="0.5">
      <c r="A889" s="42" t="s">
        <v>23</v>
      </c>
      <c r="C889" s="60" t="s">
        <v>92</v>
      </c>
      <c r="D889" s="43">
        <v>1792</v>
      </c>
      <c r="E889" s="43">
        <v>2382</v>
      </c>
      <c r="F889" s="43">
        <v>2335</v>
      </c>
      <c r="G889" s="43">
        <v>2241</v>
      </c>
      <c r="H889" s="43">
        <v>1777</v>
      </c>
      <c r="I889" s="43">
        <v>2365</v>
      </c>
      <c r="J889" s="43">
        <v>2580</v>
      </c>
      <c r="K889" s="43">
        <v>2094</v>
      </c>
      <c r="L889" s="43">
        <v>1764</v>
      </c>
      <c r="M889" s="43">
        <v>2229</v>
      </c>
      <c r="N889" s="43">
        <v>2340</v>
      </c>
      <c r="O889" s="43">
        <v>2454</v>
      </c>
      <c r="P889" s="43">
        <v>1791</v>
      </c>
      <c r="Q889" s="43">
        <v>2170</v>
      </c>
      <c r="R889" s="43">
        <v>2413</v>
      </c>
      <c r="S889" s="43">
        <v>2490</v>
      </c>
      <c r="T889" s="43">
        <v>1965</v>
      </c>
      <c r="U889" s="43">
        <v>2534</v>
      </c>
      <c r="V889" s="43">
        <v>2792</v>
      </c>
      <c r="W889" s="43">
        <v>2607</v>
      </c>
      <c r="X889" s="43">
        <v>2309</v>
      </c>
      <c r="Y889" s="43">
        <v>2602</v>
      </c>
      <c r="Z889" s="43">
        <v>2610</v>
      </c>
      <c r="AA889" s="43">
        <v>2666</v>
      </c>
      <c r="AB889" s="43">
        <v>2436</v>
      </c>
      <c r="AC889" s="43">
        <v>2721</v>
      </c>
      <c r="AD889" s="43">
        <v>2670</v>
      </c>
      <c r="AE889" s="43">
        <v>2840</v>
      </c>
      <c r="AF889" s="43">
        <v>3141</v>
      </c>
      <c r="AG889" s="43">
        <v>2520</v>
      </c>
      <c r="AH889" s="43">
        <v>3542</v>
      </c>
      <c r="AI889" s="125">
        <v>3193</v>
      </c>
      <c r="AJ889" s="43">
        <v>3041</v>
      </c>
      <c r="AK889" s="43">
        <v>2664</v>
      </c>
      <c r="AL889" s="43">
        <v>2790</v>
      </c>
      <c r="AM889" s="43">
        <v>2311</v>
      </c>
      <c r="AN889" s="43">
        <v>2689</v>
      </c>
      <c r="AO889" s="43">
        <v>2627</v>
      </c>
      <c r="AP889" s="43">
        <v>2744</v>
      </c>
      <c r="AQ889" s="45">
        <v>7626</v>
      </c>
    </row>
    <row r="890" spans="1:43" ht="18" thickBot="1" x14ac:dyDescent="0.5">
      <c r="A890" s="42" t="s">
        <v>23</v>
      </c>
      <c r="C890" s="66" t="s">
        <v>79</v>
      </c>
      <c r="D890" s="67">
        <v>101420</v>
      </c>
      <c r="E890" s="67">
        <v>102764</v>
      </c>
      <c r="F890" s="67">
        <v>98563</v>
      </c>
      <c r="G890" s="67">
        <v>100200</v>
      </c>
      <c r="H890" s="67">
        <v>100548</v>
      </c>
      <c r="I890" s="67">
        <v>107745</v>
      </c>
      <c r="J890" s="67">
        <v>118737</v>
      </c>
      <c r="K890" s="67">
        <v>121316</v>
      </c>
      <c r="L890" s="67">
        <v>109337</v>
      </c>
      <c r="M890" s="67">
        <v>113310</v>
      </c>
      <c r="N890" s="67">
        <v>113891</v>
      </c>
      <c r="O890" s="67">
        <v>114106</v>
      </c>
      <c r="P890" s="67">
        <v>112619</v>
      </c>
      <c r="Q890" s="67">
        <v>123069</v>
      </c>
      <c r="R890" s="67">
        <v>118186</v>
      </c>
      <c r="S890" s="67">
        <v>114707</v>
      </c>
      <c r="T890" s="67">
        <v>116944</v>
      </c>
      <c r="U890" s="67">
        <v>119630</v>
      </c>
      <c r="V890" s="67">
        <v>123159</v>
      </c>
      <c r="W890" s="67">
        <v>124699</v>
      </c>
      <c r="X890" s="67">
        <v>123809</v>
      </c>
      <c r="Y890" s="67">
        <v>125214</v>
      </c>
      <c r="Z890" s="67">
        <v>127667</v>
      </c>
      <c r="AA890" s="67">
        <v>128476</v>
      </c>
      <c r="AB890" s="67">
        <v>131527</v>
      </c>
      <c r="AC890" s="67">
        <v>126054</v>
      </c>
      <c r="AD890" s="67">
        <v>127757</v>
      </c>
      <c r="AE890" s="67">
        <v>127045</v>
      </c>
      <c r="AF890" s="67">
        <v>124289</v>
      </c>
      <c r="AG890" s="67">
        <v>117519</v>
      </c>
      <c r="AH890" s="67">
        <v>109242</v>
      </c>
      <c r="AI890" s="128">
        <v>103948</v>
      </c>
      <c r="AJ890" s="67">
        <v>111598</v>
      </c>
      <c r="AK890" s="67">
        <v>115182</v>
      </c>
      <c r="AL890" s="67">
        <v>110187</v>
      </c>
      <c r="AM890" s="67">
        <v>102442</v>
      </c>
      <c r="AN890" s="67">
        <v>104739</v>
      </c>
      <c r="AO890" s="67">
        <v>101205</v>
      </c>
      <c r="AP890" s="67">
        <v>94121</v>
      </c>
      <c r="AQ890" s="68">
        <v>103612</v>
      </c>
    </row>
    <row r="891" spans="1:43" ht="18" thickTop="1" thickBot="1" x14ac:dyDescent="0.5">
      <c r="A891" s="42" t="s">
        <v>23</v>
      </c>
      <c r="C891" s="60" t="s">
        <v>153</v>
      </c>
      <c r="D891" s="44">
        <v>67</v>
      </c>
      <c r="E891" s="44">
        <v>67</v>
      </c>
      <c r="F891" s="44">
        <v>67</v>
      </c>
      <c r="G891" s="44">
        <v>67</v>
      </c>
      <c r="H891" s="44">
        <v>67</v>
      </c>
      <c r="I891" s="44">
        <v>67</v>
      </c>
      <c r="J891" s="44">
        <v>67</v>
      </c>
      <c r="K891" s="44">
        <v>67</v>
      </c>
      <c r="L891" s="44">
        <v>67</v>
      </c>
      <c r="M891" s="44">
        <v>67</v>
      </c>
      <c r="N891" s="44">
        <v>67</v>
      </c>
      <c r="O891" s="44">
        <v>67</v>
      </c>
      <c r="P891" s="44">
        <v>135</v>
      </c>
      <c r="Q891" s="44">
        <v>135</v>
      </c>
      <c r="R891" s="44">
        <v>135</v>
      </c>
      <c r="S891" s="44">
        <v>135</v>
      </c>
      <c r="T891" s="44">
        <v>135</v>
      </c>
      <c r="U891" s="44">
        <v>135</v>
      </c>
      <c r="V891" s="44">
        <v>135</v>
      </c>
      <c r="W891" s="44">
        <v>135</v>
      </c>
      <c r="X891" s="44">
        <v>135</v>
      </c>
      <c r="Y891" s="44">
        <v>135</v>
      </c>
      <c r="Z891" s="44">
        <v>135</v>
      </c>
      <c r="AA891" s="44">
        <v>135</v>
      </c>
      <c r="AB891" s="44">
        <v>135</v>
      </c>
      <c r="AC891" s="44">
        <v>135</v>
      </c>
      <c r="AD891" s="44">
        <v>135</v>
      </c>
      <c r="AE891" s="44">
        <v>135</v>
      </c>
      <c r="AF891" s="44">
        <v>135</v>
      </c>
      <c r="AG891" s="44">
        <v>135</v>
      </c>
      <c r="AH891" s="44">
        <v>135</v>
      </c>
      <c r="AI891" s="126">
        <v>135</v>
      </c>
      <c r="AJ891" s="44">
        <v>135</v>
      </c>
      <c r="AK891" s="44">
        <v>135</v>
      </c>
      <c r="AL891" s="44">
        <v>136</v>
      </c>
      <c r="AM891" s="44">
        <v>136</v>
      </c>
      <c r="AN891" s="44">
        <v>136</v>
      </c>
      <c r="AO891" s="44">
        <v>136</v>
      </c>
      <c r="AP891" s="44">
        <v>136</v>
      </c>
      <c r="AQ891" s="83">
        <v>136</v>
      </c>
    </row>
    <row r="892" spans="1:43" ht="17.649999999999999" thickBot="1" x14ac:dyDescent="0.5">
      <c r="A892" s="42" t="s">
        <v>23</v>
      </c>
      <c r="C892" s="60" t="s">
        <v>154</v>
      </c>
      <c r="D892" s="43">
        <v>1711</v>
      </c>
      <c r="E892" s="43">
        <v>1745</v>
      </c>
      <c r="F892" s="43">
        <v>1772</v>
      </c>
      <c r="G892" s="43">
        <v>1807</v>
      </c>
      <c r="H892" s="43">
        <v>1828</v>
      </c>
      <c r="I892" s="43">
        <v>1866</v>
      </c>
      <c r="J892" s="43">
        <v>1905</v>
      </c>
      <c r="K892" s="43">
        <v>1936</v>
      </c>
      <c r="L892" s="43">
        <v>1976</v>
      </c>
      <c r="M892" s="43">
        <v>2008</v>
      </c>
      <c r="N892" s="43">
        <v>2048</v>
      </c>
      <c r="O892" s="43">
        <v>2077</v>
      </c>
      <c r="P892" s="43">
        <v>2052</v>
      </c>
      <c r="Q892" s="43">
        <v>2089</v>
      </c>
      <c r="R892" s="43">
        <v>2117</v>
      </c>
      <c r="S892" s="43">
        <v>2151</v>
      </c>
      <c r="T892" s="43">
        <v>2177</v>
      </c>
      <c r="U892" s="43">
        <v>2208</v>
      </c>
      <c r="V892" s="43">
        <v>2247</v>
      </c>
      <c r="W892" s="43">
        <v>2277</v>
      </c>
      <c r="X892" s="43">
        <v>2313</v>
      </c>
      <c r="Y892" s="43">
        <v>2334</v>
      </c>
      <c r="Z892" s="43">
        <v>2358</v>
      </c>
      <c r="AA892" s="43">
        <v>2383</v>
      </c>
      <c r="AB892" s="43">
        <v>2410</v>
      </c>
      <c r="AC892" s="43">
        <v>2438</v>
      </c>
      <c r="AD892" s="43">
        <v>2465</v>
      </c>
      <c r="AE892" s="43">
        <v>2491</v>
      </c>
      <c r="AF892" s="43">
        <v>2529</v>
      </c>
      <c r="AG892" s="43">
        <v>2560</v>
      </c>
      <c r="AH892" s="43">
        <v>2589</v>
      </c>
      <c r="AI892" s="125">
        <v>2615</v>
      </c>
      <c r="AJ892" s="43">
        <v>2641</v>
      </c>
      <c r="AK892" s="43">
        <v>2665</v>
      </c>
      <c r="AL892" s="43">
        <v>2697</v>
      </c>
      <c r="AM892" s="43">
        <v>2729</v>
      </c>
      <c r="AN892" s="43">
        <v>2771</v>
      </c>
      <c r="AO892" s="43">
        <v>2806</v>
      </c>
      <c r="AP892" s="43">
        <v>2835</v>
      </c>
      <c r="AQ892" s="45">
        <v>2876</v>
      </c>
    </row>
    <row r="893" spans="1:43" ht="17.649999999999999" thickBot="1" x14ac:dyDescent="0.5">
      <c r="A893" s="42" t="s">
        <v>23</v>
      </c>
      <c r="C893" s="60" t="s">
        <v>81</v>
      </c>
      <c r="D893" s="43">
        <v>22156</v>
      </c>
      <c r="E893" s="43">
        <v>22648</v>
      </c>
      <c r="F893" s="43">
        <v>23052</v>
      </c>
      <c r="G893" s="43">
        <v>23451</v>
      </c>
      <c r="H893" s="43">
        <v>24007</v>
      </c>
      <c r="I893" s="43">
        <v>24565</v>
      </c>
      <c r="J893" s="43">
        <v>24944</v>
      </c>
      <c r="K893" s="43">
        <v>25404</v>
      </c>
      <c r="L893" s="43">
        <v>25981</v>
      </c>
      <c r="M893" s="43">
        <v>26400</v>
      </c>
      <c r="N893" s="43">
        <v>26942</v>
      </c>
      <c r="O893" s="43">
        <v>27489</v>
      </c>
      <c r="P893" s="43">
        <v>29895</v>
      </c>
      <c r="Q893" s="43">
        <v>30183</v>
      </c>
      <c r="R893" s="43">
        <v>30809</v>
      </c>
      <c r="S893" s="43">
        <v>31461</v>
      </c>
      <c r="T893" s="43">
        <v>31788</v>
      </c>
      <c r="U893" s="43">
        <v>32513</v>
      </c>
      <c r="V893" s="43">
        <v>33130</v>
      </c>
      <c r="W893" s="43">
        <v>33710</v>
      </c>
      <c r="X893" s="43">
        <v>34291</v>
      </c>
      <c r="Y893" s="43">
        <v>34599</v>
      </c>
      <c r="Z893" s="43">
        <v>35204</v>
      </c>
      <c r="AA893" s="43">
        <v>37460</v>
      </c>
      <c r="AB893" s="43">
        <v>37984</v>
      </c>
      <c r="AC893" s="43">
        <v>39277</v>
      </c>
      <c r="AD893" s="43">
        <v>40162</v>
      </c>
      <c r="AE893" s="43">
        <v>40830</v>
      </c>
      <c r="AF893" s="43">
        <v>41381</v>
      </c>
      <c r="AG893" s="43">
        <v>42413</v>
      </c>
      <c r="AH893" s="43">
        <v>43547</v>
      </c>
      <c r="AI893" s="125">
        <v>44892</v>
      </c>
      <c r="AJ893" s="43">
        <v>44367</v>
      </c>
      <c r="AK893" s="43">
        <v>45555</v>
      </c>
      <c r="AL893" s="43">
        <v>46937</v>
      </c>
      <c r="AM893" s="43">
        <v>48257</v>
      </c>
      <c r="AN893" s="43">
        <v>47993</v>
      </c>
      <c r="AO893" s="43">
        <v>49872</v>
      </c>
      <c r="AP893" s="43">
        <v>51345</v>
      </c>
      <c r="AQ893" s="45">
        <v>50972</v>
      </c>
    </row>
    <row r="894" spans="1:43" ht="17.649999999999999" thickBot="1" x14ac:dyDescent="0.5">
      <c r="A894" s="42" t="s">
        <v>23</v>
      </c>
      <c r="C894" s="60" t="s">
        <v>155</v>
      </c>
      <c r="D894" s="43">
        <v>-7566</v>
      </c>
      <c r="E894" s="43">
        <v>-8155</v>
      </c>
      <c r="F894" s="43">
        <v>-8380</v>
      </c>
      <c r="G894" s="43">
        <v>-8598</v>
      </c>
      <c r="H894" s="43">
        <v>-8819</v>
      </c>
      <c r="I894" s="43">
        <v>-9413</v>
      </c>
      <c r="J894" s="43">
        <v>-9798</v>
      </c>
      <c r="K894" s="43">
        <v>-9986</v>
      </c>
      <c r="L894" s="43">
        <v>-10172</v>
      </c>
      <c r="M894" s="43">
        <v>-10767</v>
      </c>
      <c r="N894" s="43">
        <v>-10955</v>
      </c>
      <c r="O894" s="43">
        <v>-11187</v>
      </c>
      <c r="P894" s="43">
        <v>-11512</v>
      </c>
      <c r="Q894" s="43">
        <v>-11805</v>
      </c>
      <c r="R894" s="43">
        <v>-12113</v>
      </c>
      <c r="S894" s="43">
        <v>-12422</v>
      </c>
      <c r="T894" s="43">
        <v>-12789</v>
      </c>
      <c r="U894" s="43">
        <v>-13288</v>
      </c>
      <c r="V894" s="43">
        <v>-13635</v>
      </c>
      <c r="W894" s="43">
        <v>-13935</v>
      </c>
      <c r="X894" s="43">
        <v>-14395</v>
      </c>
      <c r="Y894" s="43">
        <v>-14854</v>
      </c>
      <c r="Z894" s="43">
        <v>-15027</v>
      </c>
      <c r="AA894" s="43">
        <v>-15416</v>
      </c>
      <c r="AB894" s="43">
        <v>-15904</v>
      </c>
      <c r="AC894" s="43">
        <v>-16554</v>
      </c>
      <c r="AD894" s="43">
        <v>-17046</v>
      </c>
      <c r="AE894" s="43">
        <v>-17566</v>
      </c>
      <c r="AF894" s="43">
        <v>-18185</v>
      </c>
      <c r="AG894" s="43">
        <v>-18694</v>
      </c>
      <c r="AH894" s="43">
        <v>-19336</v>
      </c>
      <c r="AI894" s="125">
        <v>-19979</v>
      </c>
      <c r="AJ894" s="43">
        <v>-20574</v>
      </c>
      <c r="AK894" s="43">
        <v>-21293</v>
      </c>
      <c r="AL894" s="43">
        <v>-21993</v>
      </c>
      <c r="AM894" s="43">
        <v>-22693</v>
      </c>
      <c r="AN894" s="43">
        <v>-23395</v>
      </c>
      <c r="AO894" s="43">
        <v>-24175</v>
      </c>
      <c r="AP894" s="43">
        <v>-24977</v>
      </c>
      <c r="AQ894" s="45">
        <v>-25477</v>
      </c>
    </row>
    <row r="895" spans="1:43" ht="17.649999999999999" thickBot="1" x14ac:dyDescent="0.5">
      <c r="A895" s="42" t="s">
        <v>23</v>
      </c>
      <c r="C895" s="60" t="s">
        <v>178</v>
      </c>
      <c r="D895" s="43">
        <v>1979</v>
      </c>
      <c r="E895" s="43">
        <v>2332</v>
      </c>
      <c r="F895" s="44">
        <v>507</v>
      </c>
      <c r="G895" s="44">
        <v>528</v>
      </c>
      <c r="H895" s="44">
        <v>625</v>
      </c>
      <c r="I895" s="43">
        <v>2936</v>
      </c>
      <c r="J895" s="43">
        <v>5432</v>
      </c>
      <c r="K895" s="43">
        <v>5364</v>
      </c>
      <c r="L895" s="43">
        <v>2630</v>
      </c>
      <c r="M895" s="43">
        <v>2632</v>
      </c>
      <c r="N895" s="43">
        <v>3401</v>
      </c>
      <c r="O895" s="43">
        <v>3531</v>
      </c>
      <c r="P895" s="43">
        <v>4028</v>
      </c>
      <c r="Q895" s="43">
        <v>3685</v>
      </c>
      <c r="R895" s="43">
        <v>2852</v>
      </c>
      <c r="S895" s="43">
        <v>1909</v>
      </c>
      <c r="T895" s="43">
        <v>2151</v>
      </c>
      <c r="U895" s="43">
        <v>4481</v>
      </c>
      <c r="V895" s="43">
        <v>6364</v>
      </c>
      <c r="W895" s="43">
        <v>7251</v>
      </c>
      <c r="X895" s="43">
        <v>6615</v>
      </c>
      <c r="Y895" s="43">
        <v>4188</v>
      </c>
      <c r="Z895" s="43">
        <v>6750</v>
      </c>
      <c r="AA895" s="43">
        <v>7917</v>
      </c>
      <c r="AB895" s="43">
        <v>8934</v>
      </c>
      <c r="AC895" s="43">
        <v>6807</v>
      </c>
      <c r="AD895" s="43">
        <v>8019</v>
      </c>
      <c r="AE895" s="43">
        <v>7662</v>
      </c>
      <c r="AF895" s="43">
        <v>7393</v>
      </c>
      <c r="AG895" s="43">
        <v>3113</v>
      </c>
      <c r="AH895" s="44">
        <v>-548</v>
      </c>
      <c r="AI895" s="125">
        <v>-3511</v>
      </c>
      <c r="AJ895" s="43">
        <v>-6429</v>
      </c>
      <c r="AK895" s="43">
        <v>-7278</v>
      </c>
      <c r="AL895" s="43">
        <v>-7338</v>
      </c>
      <c r="AM895" s="43">
        <v>-5760</v>
      </c>
      <c r="AN895" s="43">
        <v>-5520</v>
      </c>
      <c r="AO895" s="43">
        <v>-5102</v>
      </c>
      <c r="AP895" s="43">
        <v>-3292</v>
      </c>
      <c r="AQ895" s="45">
        <v>-3677</v>
      </c>
    </row>
    <row r="896" spans="1:43" ht="18" thickBot="1" x14ac:dyDescent="0.5">
      <c r="A896" s="42" t="s">
        <v>23</v>
      </c>
      <c r="C896" s="66" t="s">
        <v>82</v>
      </c>
      <c r="D896" s="67">
        <v>18347</v>
      </c>
      <c r="E896" s="67">
        <v>18637</v>
      </c>
      <c r="F896" s="67">
        <v>17018</v>
      </c>
      <c r="G896" s="67">
        <v>17255</v>
      </c>
      <c r="H896" s="67">
        <v>17708</v>
      </c>
      <c r="I896" s="67">
        <v>20021</v>
      </c>
      <c r="J896" s="67">
        <v>22550</v>
      </c>
      <c r="K896" s="67">
        <v>22785</v>
      </c>
      <c r="L896" s="67">
        <v>20482</v>
      </c>
      <c r="M896" s="67">
        <v>20340</v>
      </c>
      <c r="N896" s="67">
        <v>21503</v>
      </c>
      <c r="O896" s="67">
        <v>21977</v>
      </c>
      <c r="P896" s="67">
        <v>24598</v>
      </c>
      <c r="Q896" s="67">
        <v>24287</v>
      </c>
      <c r="R896" s="67">
        <v>23800</v>
      </c>
      <c r="S896" s="67">
        <v>23234</v>
      </c>
      <c r="T896" s="67">
        <v>23462</v>
      </c>
      <c r="U896" s="67">
        <v>26049</v>
      </c>
      <c r="V896" s="67">
        <v>28241</v>
      </c>
      <c r="W896" s="67">
        <v>29438</v>
      </c>
      <c r="X896" s="67">
        <v>28959</v>
      </c>
      <c r="Y896" s="67">
        <v>26402</v>
      </c>
      <c r="Z896" s="67">
        <v>29420</v>
      </c>
      <c r="AA896" s="67">
        <v>32479</v>
      </c>
      <c r="AB896" s="67">
        <v>33559</v>
      </c>
      <c r="AC896" s="67">
        <v>32103</v>
      </c>
      <c r="AD896" s="67">
        <v>33735</v>
      </c>
      <c r="AE896" s="67">
        <v>33552</v>
      </c>
      <c r="AF896" s="67">
        <v>33253</v>
      </c>
      <c r="AG896" s="67">
        <v>29527</v>
      </c>
      <c r="AH896" s="67">
        <v>26387</v>
      </c>
      <c r="AI896" s="128">
        <v>24152</v>
      </c>
      <c r="AJ896" s="67">
        <v>20140</v>
      </c>
      <c r="AK896" s="67">
        <v>19784</v>
      </c>
      <c r="AL896" s="67">
        <v>20439</v>
      </c>
      <c r="AM896" s="67">
        <v>22669</v>
      </c>
      <c r="AN896" s="67">
        <v>21985</v>
      </c>
      <c r="AO896" s="67">
        <v>23537</v>
      </c>
      <c r="AP896" s="67">
        <v>26047</v>
      </c>
      <c r="AQ896" s="68">
        <v>24830</v>
      </c>
    </row>
    <row r="897" spans="1:43" ht="18" thickTop="1" thickBot="1" x14ac:dyDescent="0.5">
      <c r="A897" s="42" t="s">
        <v>23</v>
      </c>
      <c r="C897" s="60" t="s">
        <v>159</v>
      </c>
      <c r="D897" s="64">
        <v>119767</v>
      </c>
      <c r="E897" s="64">
        <v>121401</v>
      </c>
      <c r="F897" s="64">
        <v>115581</v>
      </c>
      <c r="G897" s="64">
        <v>117455</v>
      </c>
      <c r="H897" s="64">
        <v>118256</v>
      </c>
      <c r="I897" s="64">
        <v>127766</v>
      </c>
      <c r="J897" s="64">
        <v>141287</v>
      </c>
      <c r="K897" s="64">
        <v>144101</v>
      </c>
      <c r="L897" s="64">
        <v>129819</v>
      </c>
      <c r="M897" s="64">
        <v>133650</v>
      </c>
      <c r="N897" s="64">
        <v>135394</v>
      </c>
      <c r="O897" s="64">
        <v>136083</v>
      </c>
      <c r="P897" s="64">
        <v>137217</v>
      </c>
      <c r="Q897" s="64">
        <v>147356</v>
      </c>
      <c r="R897" s="64">
        <v>141986</v>
      </c>
      <c r="S897" s="64">
        <v>137941</v>
      </c>
      <c r="T897" s="64">
        <v>140406</v>
      </c>
      <c r="U897" s="64">
        <v>145679</v>
      </c>
      <c r="V897" s="64">
        <v>151400</v>
      </c>
      <c r="W897" s="64">
        <v>154137</v>
      </c>
      <c r="X897" s="64">
        <v>152768</v>
      </c>
      <c r="Y897" s="64">
        <v>151616</v>
      </c>
      <c r="Z897" s="64">
        <v>157087</v>
      </c>
      <c r="AA897" s="64">
        <v>160955</v>
      </c>
      <c r="AB897" s="64">
        <v>165086</v>
      </c>
      <c r="AC897" s="64">
        <v>158157</v>
      </c>
      <c r="AD897" s="64">
        <v>161492</v>
      </c>
      <c r="AE897" s="64">
        <v>160597</v>
      </c>
      <c r="AF897" s="64">
        <v>157542</v>
      </c>
      <c r="AG897" s="64">
        <v>147046</v>
      </c>
      <c r="AH897" s="64">
        <v>135629</v>
      </c>
      <c r="AI897" s="129">
        <v>128100</v>
      </c>
      <c r="AJ897" s="64">
        <v>131738</v>
      </c>
      <c r="AK897" s="64">
        <v>134966</v>
      </c>
      <c r="AL897" s="64">
        <v>130626</v>
      </c>
      <c r="AM897" s="64">
        <v>125111</v>
      </c>
      <c r="AN897" s="64">
        <v>126724</v>
      </c>
      <c r="AO897" s="64">
        <v>124742</v>
      </c>
      <c r="AP897" s="64">
        <v>120168</v>
      </c>
      <c r="AQ897" s="65">
        <v>128442</v>
      </c>
    </row>
    <row r="898" spans="1:43" ht="17.649999999999999" thickBot="1" x14ac:dyDescent="0.5">
      <c r="A898" s="42" t="s">
        <v>23</v>
      </c>
      <c r="C898" s="60" t="s">
        <v>162</v>
      </c>
      <c r="D898" s="44">
        <v>884.89</v>
      </c>
      <c r="E898" s="44">
        <v>867.77</v>
      </c>
      <c r="F898" s="44">
        <v>861.39</v>
      </c>
      <c r="G898" s="44">
        <v>853.48</v>
      </c>
      <c r="H898" s="44">
        <v>848.76</v>
      </c>
      <c r="I898" s="44">
        <v>827.97</v>
      </c>
      <c r="J898" s="44">
        <v>819.15</v>
      </c>
      <c r="K898" s="44">
        <v>816.2</v>
      </c>
      <c r="L898" s="44">
        <v>811.62</v>
      </c>
      <c r="M898" s="44">
        <v>793.69</v>
      </c>
      <c r="N898" s="44">
        <v>790.46</v>
      </c>
      <c r="O898" s="44">
        <v>786.3</v>
      </c>
      <c r="P898" s="44">
        <v>780.91</v>
      </c>
      <c r="Q898" s="44">
        <v>774.17</v>
      </c>
      <c r="R898" s="44">
        <v>767.8</v>
      </c>
      <c r="S898" s="44">
        <v>761.28</v>
      </c>
      <c r="T898" s="44">
        <v>750.33</v>
      </c>
      <c r="U898" s="44">
        <v>745.47</v>
      </c>
      <c r="V898" s="44">
        <v>740.38</v>
      </c>
      <c r="W898" s="44">
        <v>734.02</v>
      </c>
      <c r="X898" s="44">
        <v>722.52</v>
      </c>
      <c r="Y898" s="44">
        <v>717.51</v>
      </c>
      <c r="Z898" s="44">
        <v>712.91</v>
      </c>
      <c r="AA898" s="44">
        <v>702.45</v>
      </c>
      <c r="AB898" s="44">
        <v>688.59</v>
      </c>
      <c r="AC898" s="44">
        <v>679.67</v>
      </c>
      <c r="AD898" s="44">
        <v>670.74</v>
      </c>
      <c r="AE898" s="44">
        <v>661.53</v>
      </c>
      <c r="AF898" s="44">
        <v>649.86</v>
      </c>
      <c r="AG898" s="44">
        <v>644.16</v>
      </c>
      <c r="AH898" s="44">
        <v>631.91999999999996</v>
      </c>
      <c r="AI898" s="126">
        <v>621.79</v>
      </c>
      <c r="AJ898" s="44">
        <v>612.21</v>
      </c>
      <c r="AK898" s="44">
        <v>604.23</v>
      </c>
      <c r="AL898" s="44">
        <v>594.05999999999995</v>
      </c>
      <c r="AM898" s="44">
        <v>584.38</v>
      </c>
      <c r="AN898" s="44">
        <v>577.01</v>
      </c>
      <c r="AO898" s="44">
        <v>568.22</v>
      </c>
      <c r="AP898" s="44">
        <v>560.03</v>
      </c>
      <c r="AQ898" s="83">
        <v>560.03</v>
      </c>
    </row>
    <row r="899" spans="1:43" ht="17.649999999999999" thickBot="1" x14ac:dyDescent="0.5">
      <c r="A899" s="42" t="s">
        <v>23</v>
      </c>
      <c r="C899" s="60" t="s">
        <v>163</v>
      </c>
      <c r="D899" s="97">
        <v>884.89</v>
      </c>
      <c r="E899" s="97">
        <v>867.54</v>
      </c>
      <c r="F899" s="97">
        <v>861.23</v>
      </c>
      <c r="G899" s="97">
        <v>855.13</v>
      </c>
      <c r="H899" s="97">
        <v>848.76</v>
      </c>
      <c r="I899" s="97">
        <v>830.41</v>
      </c>
      <c r="J899" s="97">
        <v>820.23</v>
      </c>
      <c r="K899" s="97">
        <v>816.04</v>
      </c>
      <c r="L899" s="97">
        <v>811.62</v>
      </c>
      <c r="M899" s="97">
        <v>796</v>
      </c>
      <c r="N899" s="97">
        <v>792</v>
      </c>
      <c r="O899" s="97">
        <v>787.75</v>
      </c>
      <c r="P899" s="97">
        <v>780.91</v>
      </c>
      <c r="Q899" s="97">
        <v>775.76</v>
      </c>
      <c r="R899" s="97">
        <v>769.27</v>
      </c>
      <c r="S899" s="97">
        <v>763.11</v>
      </c>
      <c r="T899" s="97">
        <v>755.29</v>
      </c>
      <c r="U899" s="97">
        <v>746.49</v>
      </c>
      <c r="V899" s="97">
        <v>740.47</v>
      </c>
      <c r="W899" s="97">
        <v>735.13</v>
      </c>
      <c r="X899" s="97">
        <v>726.79</v>
      </c>
      <c r="Y899" s="97">
        <v>718.38</v>
      </c>
      <c r="Z899" s="97">
        <v>713.91</v>
      </c>
      <c r="AA899" s="97">
        <v>703.57</v>
      </c>
      <c r="AB899" s="97">
        <v>692.45</v>
      </c>
      <c r="AC899" s="97">
        <v>680.71</v>
      </c>
      <c r="AD899" s="97">
        <v>671.99</v>
      </c>
      <c r="AE899" s="97">
        <v>662.82</v>
      </c>
      <c r="AF899" s="97">
        <v>652.13</v>
      </c>
      <c r="AG899" s="97">
        <v>645.35</v>
      </c>
      <c r="AH899" s="97">
        <v>634.53</v>
      </c>
      <c r="AI899" s="130">
        <v>623.87</v>
      </c>
      <c r="AJ899" s="97">
        <v>615.26</v>
      </c>
      <c r="AK899" s="97">
        <v>605.95000000000005</v>
      </c>
      <c r="AL899" s="97">
        <v>595.97</v>
      </c>
      <c r="AM899" s="97">
        <v>586.9</v>
      </c>
      <c r="AN899" s="97">
        <v>578.48</v>
      </c>
      <c r="AO899" s="97">
        <v>570.28</v>
      </c>
      <c r="AP899" s="97">
        <v>561.37</v>
      </c>
      <c r="AQ899" s="98">
        <v>561.37</v>
      </c>
    </row>
    <row r="900" spans="1:43" ht="17.649999999999999" thickBot="1" x14ac:dyDescent="0.5">
      <c r="A900" s="42" t="s">
        <v>23</v>
      </c>
      <c r="C900" s="60" t="s">
        <v>80</v>
      </c>
      <c r="D900" s="43">
        <v>7635</v>
      </c>
      <c r="E900" s="43">
        <v>8923</v>
      </c>
      <c r="F900" s="43">
        <v>6448</v>
      </c>
      <c r="G900" s="43">
        <v>5916</v>
      </c>
      <c r="H900" s="43">
        <v>5912</v>
      </c>
      <c r="I900" s="43">
        <v>5814</v>
      </c>
      <c r="J900" s="43">
        <v>5835</v>
      </c>
      <c r="K900" s="43">
        <v>6818</v>
      </c>
      <c r="L900" s="43">
        <v>5886</v>
      </c>
      <c r="M900" s="43">
        <v>6732</v>
      </c>
      <c r="N900" s="43">
        <v>5915</v>
      </c>
      <c r="O900" s="43">
        <v>5770</v>
      </c>
      <c r="P900" s="43">
        <v>5895</v>
      </c>
      <c r="Q900" s="43">
        <v>10740</v>
      </c>
      <c r="R900" s="43">
        <v>9027</v>
      </c>
      <c r="S900" s="43">
        <v>7250</v>
      </c>
      <c r="T900" s="43">
        <v>6831</v>
      </c>
      <c r="U900" s="43">
        <v>7870</v>
      </c>
      <c r="V900" s="43">
        <v>7791</v>
      </c>
      <c r="W900" s="43">
        <v>8422</v>
      </c>
      <c r="X900" s="43">
        <v>8445</v>
      </c>
      <c r="Y900" s="43">
        <v>9727</v>
      </c>
      <c r="Z900" s="43">
        <v>10046</v>
      </c>
      <c r="AA900" s="43">
        <v>9320</v>
      </c>
      <c r="AB900" s="43">
        <v>8863</v>
      </c>
      <c r="AC900" s="43">
        <v>9984</v>
      </c>
      <c r="AD900" s="43">
        <v>11255</v>
      </c>
      <c r="AE900" s="43">
        <v>10931</v>
      </c>
      <c r="AF900" s="43">
        <v>10172</v>
      </c>
      <c r="AG900" s="43">
        <v>10182</v>
      </c>
      <c r="AH900" s="43">
        <v>11019</v>
      </c>
      <c r="AI900" s="125">
        <v>10829</v>
      </c>
      <c r="AJ900" s="43">
        <v>9834</v>
      </c>
      <c r="AK900" s="43">
        <v>11363</v>
      </c>
      <c r="AL900" s="43">
        <v>12357</v>
      </c>
      <c r="AM900" s="43">
        <v>12204</v>
      </c>
      <c r="AN900" s="43">
        <v>9286</v>
      </c>
      <c r="AO900" s="43">
        <v>11761</v>
      </c>
      <c r="AP900" s="43">
        <v>12374</v>
      </c>
      <c r="AQ900" s="45">
        <v>7978</v>
      </c>
    </row>
    <row r="901" spans="1:43" ht="17.649999999999999" thickBot="1" x14ac:dyDescent="0.5">
      <c r="A901" s="42" t="s">
        <v>23</v>
      </c>
      <c r="C901" s="94" t="s">
        <v>160</v>
      </c>
      <c r="D901" s="99">
        <v>-2977</v>
      </c>
      <c r="E901" s="99">
        <v>-4560</v>
      </c>
      <c r="F901" s="99">
        <v>-3345</v>
      </c>
      <c r="G901" s="99">
        <v>-2396</v>
      </c>
      <c r="H901" s="99">
        <v>-1562</v>
      </c>
      <c r="I901" s="99">
        <v>-2365</v>
      </c>
      <c r="J901" s="99">
        <v>-2135</v>
      </c>
      <c r="K901" s="99">
        <v>-1548</v>
      </c>
      <c r="L901" s="99">
        <v>-1027</v>
      </c>
      <c r="M901" s="99">
        <v>-2527</v>
      </c>
      <c r="N901" s="99">
        <v>-1651</v>
      </c>
      <c r="O901" s="108">
        <v>-843</v>
      </c>
      <c r="P901" s="99">
        <v>-2404</v>
      </c>
      <c r="Q901" s="99">
        <v>-6660</v>
      </c>
      <c r="R901" s="99">
        <v>-5180</v>
      </c>
      <c r="S901" s="99">
        <v>-3821</v>
      </c>
      <c r="T901" s="99">
        <v>-2494</v>
      </c>
      <c r="U901" s="99">
        <v>-3978</v>
      </c>
      <c r="V901" s="99">
        <v>-4772</v>
      </c>
      <c r="W901" s="99">
        <v>-4206</v>
      </c>
      <c r="X901" s="99">
        <v>-3549</v>
      </c>
      <c r="Y901" s="99">
        <v>-5579</v>
      </c>
      <c r="Z901" s="99">
        <v>-4518</v>
      </c>
      <c r="AA901" s="99">
        <v>-3757</v>
      </c>
      <c r="AB901" s="99">
        <v>-3722</v>
      </c>
      <c r="AC901" s="99">
        <v>-4994</v>
      </c>
      <c r="AD901" s="99">
        <v>-5786</v>
      </c>
      <c r="AE901" s="99">
        <v>-4723</v>
      </c>
      <c r="AF901" s="99">
        <v>-5121</v>
      </c>
      <c r="AG901" s="99">
        <v>-5907</v>
      </c>
      <c r="AH901" s="99">
        <v>-5846</v>
      </c>
      <c r="AI901" s="131">
        <v>-6119</v>
      </c>
      <c r="AJ901" s="99">
        <v>-5891</v>
      </c>
      <c r="AK901" s="99">
        <v>-7554</v>
      </c>
      <c r="AL901" s="99">
        <v>-7637</v>
      </c>
      <c r="AM901" s="99">
        <v>-6702</v>
      </c>
      <c r="AN901" s="99">
        <v>-4980</v>
      </c>
      <c r="AO901" s="99">
        <v>-6663</v>
      </c>
      <c r="AP901" s="99">
        <v>-6314</v>
      </c>
      <c r="AQ901" s="100">
        <v>-2366</v>
      </c>
    </row>
    <row r="902" spans="1:43" ht="17.649999999999999" thickBot="1" x14ac:dyDescent="0.5">
      <c r="A902" s="42" t="s">
        <v>23</v>
      </c>
      <c r="C902" s="60" t="s">
        <v>83</v>
      </c>
      <c r="D902" s="97">
        <v>-3.31</v>
      </c>
      <c r="E902" s="97">
        <v>-5.18</v>
      </c>
      <c r="F902" s="97">
        <v>-3.85</v>
      </c>
      <c r="G902" s="97">
        <v>-2.78</v>
      </c>
      <c r="H902" s="97">
        <v>-1.83</v>
      </c>
      <c r="I902" s="97">
        <v>-2.81</v>
      </c>
      <c r="J902" s="97">
        <v>-2.58</v>
      </c>
      <c r="K902" s="97">
        <v>-1.88</v>
      </c>
      <c r="L902" s="97">
        <v>-1.25</v>
      </c>
      <c r="M902" s="97">
        <v>-3.13</v>
      </c>
      <c r="N902" s="97">
        <v>-2.0699999999999998</v>
      </c>
      <c r="O902" s="97">
        <v>-1.06</v>
      </c>
      <c r="P902" s="97">
        <v>-3.04</v>
      </c>
      <c r="Q902" s="97">
        <v>-8.5</v>
      </c>
      <c r="R902" s="97">
        <v>-6.66</v>
      </c>
      <c r="S902" s="97">
        <v>-4.95</v>
      </c>
      <c r="T902" s="97">
        <v>-3.26</v>
      </c>
      <c r="U902" s="97">
        <v>-5.26</v>
      </c>
      <c r="V902" s="97">
        <v>-6.37</v>
      </c>
      <c r="W902" s="97">
        <v>-5.65</v>
      </c>
      <c r="X902" s="97">
        <v>-4.8099999999999996</v>
      </c>
      <c r="Y902" s="97">
        <v>-7.67</v>
      </c>
      <c r="Z902" s="97">
        <v>-6.28</v>
      </c>
      <c r="AA902" s="97">
        <v>-5.26</v>
      </c>
      <c r="AB902" s="97">
        <v>-5.29</v>
      </c>
      <c r="AC902" s="97">
        <v>-7.22</v>
      </c>
      <c r="AD902" s="97">
        <v>-8.5</v>
      </c>
      <c r="AE902" s="97">
        <v>-7.03</v>
      </c>
      <c r="AF902" s="97">
        <v>-7.73</v>
      </c>
      <c r="AG902" s="97">
        <v>-9.0500000000000007</v>
      </c>
      <c r="AH902" s="97">
        <v>-9.09</v>
      </c>
      <c r="AI902" s="130">
        <v>-9.68</v>
      </c>
      <c r="AJ902" s="97">
        <v>-9.4600000000000009</v>
      </c>
      <c r="AK902" s="97">
        <v>-12.3</v>
      </c>
      <c r="AL902" s="97">
        <v>-12.67</v>
      </c>
      <c r="AM902" s="97">
        <v>-11.29</v>
      </c>
      <c r="AN902" s="97">
        <v>-8.51</v>
      </c>
      <c r="AO902" s="97">
        <v>-11.54</v>
      </c>
      <c r="AP902" s="97">
        <v>-11.14</v>
      </c>
      <c r="AQ902" s="98">
        <v>-4.21</v>
      </c>
    </row>
    <row r="903" spans="1:43" ht="17.649999999999999" thickBot="1" x14ac:dyDescent="0.5">
      <c r="A903" s="42" t="s">
        <v>23</v>
      </c>
      <c r="C903" s="60" t="s">
        <v>84</v>
      </c>
      <c r="D903" s="44">
        <v>20.73</v>
      </c>
      <c r="E903" s="44">
        <v>21.48</v>
      </c>
      <c r="F903" s="44">
        <v>19.760000000000002</v>
      </c>
      <c r="G903" s="44">
        <v>20.18</v>
      </c>
      <c r="H903" s="44">
        <v>20.86</v>
      </c>
      <c r="I903" s="44">
        <v>24.11</v>
      </c>
      <c r="J903" s="44">
        <v>27.49</v>
      </c>
      <c r="K903" s="44">
        <v>27.92</v>
      </c>
      <c r="L903" s="44">
        <v>25.24</v>
      </c>
      <c r="M903" s="44">
        <v>25.55</v>
      </c>
      <c r="N903" s="44">
        <v>27.15</v>
      </c>
      <c r="O903" s="44">
        <v>27.9</v>
      </c>
      <c r="P903" s="44">
        <v>31.5</v>
      </c>
      <c r="Q903" s="44">
        <v>31.31</v>
      </c>
      <c r="R903" s="44">
        <v>30.94</v>
      </c>
      <c r="S903" s="44">
        <v>30.45</v>
      </c>
      <c r="T903" s="44">
        <v>31.06</v>
      </c>
      <c r="U903" s="44">
        <v>34.9</v>
      </c>
      <c r="V903" s="44">
        <v>38.14</v>
      </c>
      <c r="W903" s="44">
        <v>40.04</v>
      </c>
      <c r="X903" s="44">
        <v>39.840000000000003</v>
      </c>
      <c r="Y903" s="44">
        <v>36.75</v>
      </c>
      <c r="Z903" s="44">
        <v>41.21</v>
      </c>
      <c r="AA903" s="44">
        <v>46.16</v>
      </c>
      <c r="AB903" s="44">
        <v>48.46</v>
      </c>
      <c r="AC903" s="44">
        <v>47.16</v>
      </c>
      <c r="AD903" s="44">
        <v>50.2</v>
      </c>
      <c r="AE903" s="44">
        <v>50.62</v>
      </c>
      <c r="AF903" s="44">
        <v>50.99</v>
      </c>
      <c r="AG903" s="44">
        <v>45.75</v>
      </c>
      <c r="AH903" s="44">
        <v>41.59</v>
      </c>
      <c r="AI903" s="126">
        <v>38.71</v>
      </c>
      <c r="AJ903" s="44">
        <v>32.729999999999997</v>
      </c>
      <c r="AK903" s="44">
        <v>32.65</v>
      </c>
      <c r="AL903" s="44">
        <v>34.299999999999997</v>
      </c>
      <c r="AM903" s="44">
        <v>38.630000000000003</v>
      </c>
      <c r="AN903" s="44">
        <v>38</v>
      </c>
      <c r="AO903" s="44">
        <v>41.27</v>
      </c>
      <c r="AP903" s="44">
        <v>46.4</v>
      </c>
      <c r="AQ903" s="83">
        <v>44.23</v>
      </c>
    </row>
    <row r="904" spans="1:43" ht="17.649999999999999" thickBot="1" x14ac:dyDescent="0.5">
      <c r="A904" s="42" t="s">
        <v>23</v>
      </c>
      <c r="C904" s="60" t="s">
        <v>164</v>
      </c>
      <c r="D904" s="43">
        <v>18347</v>
      </c>
      <c r="E904" s="43">
        <v>18637</v>
      </c>
      <c r="F904" s="43">
        <v>17018</v>
      </c>
      <c r="G904" s="43">
        <v>17255</v>
      </c>
      <c r="H904" s="43">
        <v>17708</v>
      </c>
      <c r="I904" s="43">
        <v>20021</v>
      </c>
      <c r="J904" s="43">
        <v>22550</v>
      </c>
      <c r="K904" s="43">
        <v>22785</v>
      </c>
      <c r="L904" s="43">
        <v>20482</v>
      </c>
      <c r="M904" s="43">
        <v>20340</v>
      </c>
      <c r="N904" s="43">
        <v>21503</v>
      </c>
      <c r="O904" s="43">
        <v>21977</v>
      </c>
      <c r="P904" s="43">
        <v>24598</v>
      </c>
      <c r="Q904" s="43">
        <v>24287</v>
      </c>
      <c r="R904" s="43">
        <v>23800</v>
      </c>
      <c r="S904" s="43">
        <v>23234</v>
      </c>
      <c r="T904" s="43">
        <v>23462</v>
      </c>
      <c r="U904" s="43">
        <v>26049</v>
      </c>
      <c r="V904" s="43">
        <v>28241</v>
      </c>
      <c r="W904" s="43">
        <v>29438</v>
      </c>
      <c r="X904" s="43">
        <v>28959</v>
      </c>
      <c r="Y904" s="43">
        <v>26402</v>
      </c>
      <c r="Z904" s="43">
        <v>29420</v>
      </c>
      <c r="AA904" s="43">
        <v>32479</v>
      </c>
      <c r="AB904" s="43">
        <v>33290</v>
      </c>
      <c r="AC904" s="43">
        <v>32103</v>
      </c>
      <c r="AD904" s="43">
        <v>33735</v>
      </c>
      <c r="AE904" s="43">
        <v>33552</v>
      </c>
      <c r="AF904" s="43">
        <v>32985</v>
      </c>
      <c r="AG904" s="43">
        <v>29527</v>
      </c>
      <c r="AH904" s="43">
        <v>26387</v>
      </c>
      <c r="AI904" s="125">
        <v>24152</v>
      </c>
      <c r="AJ904" s="43">
        <v>19875</v>
      </c>
      <c r="AK904" s="43">
        <v>19784</v>
      </c>
      <c r="AL904" s="43">
        <v>20439</v>
      </c>
      <c r="AM904" s="43">
        <v>22669</v>
      </c>
      <c r="AN904" s="43">
        <v>21720</v>
      </c>
      <c r="AO904" s="43">
        <v>23537</v>
      </c>
      <c r="AP904" s="43">
        <v>26047</v>
      </c>
      <c r="AQ904" s="45">
        <v>24830</v>
      </c>
    </row>
    <row r="905" spans="1:43" ht="17.649999999999999" thickBot="1" x14ac:dyDescent="0.5">
      <c r="A905" s="42" t="s">
        <v>23</v>
      </c>
      <c r="C905" s="60" t="s">
        <v>165</v>
      </c>
      <c r="D905" s="97">
        <v>20.73</v>
      </c>
      <c r="E905" s="97">
        <v>21.48</v>
      </c>
      <c r="F905" s="97">
        <v>19.760000000000002</v>
      </c>
      <c r="G905" s="97">
        <v>20.18</v>
      </c>
      <c r="H905" s="97">
        <v>20.86</v>
      </c>
      <c r="I905" s="97">
        <v>24.11</v>
      </c>
      <c r="J905" s="97">
        <v>27.49</v>
      </c>
      <c r="K905" s="97">
        <v>27.92</v>
      </c>
      <c r="L905" s="97">
        <v>25.24</v>
      </c>
      <c r="M905" s="97">
        <v>25.55</v>
      </c>
      <c r="N905" s="97">
        <v>27.15</v>
      </c>
      <c r="O905" s="97">
        <v>27.9</v>
      </c>
      <c r="P905" s="97">
        <v>31.5</v>
      </c>
      <c r="Q905" s="97">
        <v>31.31</v>
      </c>
      <c r="R905" s="97">
        <v>30.94</v>
      </c>
      <c r="S905" s="97">
        <v>30.45</v>
      </c>
      <c r="T905" s="97">
        <v>31.06</v>
      </c>
      <c r="U905" s="97">
        <v>34.9</v>
      </c>
      <c r="V905" s="97">
        <v>38.14</v>
      </c>
      <c r="W905" s="97">
        <v>40.04</v>
      </c>
      <c r="X905" s="97">
        <v>39.840000000000003</v>
      </c>
      <c r="Y905" s="97">
        <v>36.75</v>
      </c>
      <c r="Z905" s="97">
        <v>41.21</v>
      </c>
      <c r="AA905" s="97">
        <v>46.16</v>
      </c>
      <c r="AB905" s="97">
        <v>48.08</v>
      </c>
      <c r="AC905" s="97">
        <v>47.16</v>
      </c>
      <c r="AD905" s="97">
        <v>50.2</v>
      </c>
      <c r="AE905" s="97">
        <v>50.62</v>
      </c>
      <c r="AF905" s="97">
        <v>50.58</v>
      </c>
      <c r="AG905" s="97">
        <v>45.75</v>
      </c>
      <c r="AH905" s="97">
        <v>41.59</v>
      </c>
      <c r="AI905" s="130">
        <v>38.71</v>
      </c>
      <c r="AJ905" s="97">
        <v>32.299999999999997</v>
      </c>
      <c r="AK905" s="97">
        <v>32.65</v>
      </c>
      <c r="AL905" s="97">
        <v>34.299999999999997</v>
      </c>
      <c r="AM905" s="97">
        <v>38.630000000000003</v>
      </c>
      <c r="AN905" s="97">
        <v>37.549999999999997</v>
      </c>
      <c r="AO905" s="97">
        <v>41.27</v>
      </c>
      <c r="AP905" s="97">
        <v>46.4</v>
      </c>
      <c r="AQ905" s="98">
        <v>44.23</v>
      </c>
    </row>
    <row r="906" spans="1:43" ht="18" thickBot="1" x14ac:dyDescent="0.5">
      <c r="A906" s="42" t="s">
        <v>23</v>
      </c>
      <c r="C906" s="66" t="s">
        <v>93</v>
      </c>
      <c r="D906" s="88">
        <f>SUM(D870,D871,D873,D872,D876)-SUM(D882,D883,D884,D885,D888,D881)</f>
        <v>-3622</v>
      </c>
      <c r="E906" s="88">
        <f t="shared" ref="E906:AQ906" si="12">SUM(E870,E871,E873,E872,E876)-SUM(E882,E883,E884,E885,E888,E881)</f>
        <v>-1302</v>
      </c>
      <c r="F906" s="88">
        <f t="shared" si="12"/>
        <v>-236</v>
      </c>
      <c r="G906" s="88">
        <f t="shared" si="12"/>
        <v>1061</v>
      </c>
      <c r="H906" s="88">
        <f t="shared" si="12"/>
        <v>2109</v>
      </c>
      <c r="I906" s="88">
        <f t="shared" si="12"/>
        <v>449</v>
      </c>
      <c r="J906" s="88">
        <f t="shared" si="12"/>
        <v>48</v>
      </c>
      <c r="K906" s="88">
        <f t="shared" si="12"/>
        <v>2196</v>
      </c>
      <c r="L906" s="88">
        <f t="shared" si="12"/>
        <v>2185</v>
      </c>
      <c r="M906" s="88">
        <f t="shared" si="12"/>
        <v>1688</v>
      </c>
      <c r="N906" s="88">
        <f t="shared" si="12"/>
        <v>2874</v>
      </c>
      <c r="O906" s="88">
        <f t="shared" si="12"/>
        <v>4237</v>
      </c>
      <c r="P906" s="88">
        <f t="shared" si="12"/>
        <v>4906</v>
      </c>
      <c r="Q906" s="88">
        <f t="shared" si="12"/>
        <v>2175</v>
      </c>
      <c r="R906" s="88">
        <f t="shared" si="12"/>
        <v>3989</v>
      </c>
      <c r="S906" s="88">
        <f t="shared" si="12"/>
        <v>5702</v>
      </c>
      <c r="T906" s="88">
        <f t="shared" si="12"/>
        <v>8120</v>
      </c>
      <c r="U906" s="88">
        <f t="shared" si="12"/>
        <v>6029</v>
      </c>
      <c r="V906" s="88">
        <f t="shared" si="12"/>
        <v>6269</v>
      </c>
      <c r="W906" s="88">
        <f t="shared" si="12"/>
        <v>6561</v>
      </c>
      <c r="X906" s="88">
        <f t="shared" si="12"/>
        <v>8062</v>
      </c>
      <c r="Y906" s="88">
        <f t="shared" si="12"/>
        <v>8307</v>
      </c>
      <c r="Z906" s="88">
        <f t="shared" si="12"/>
        <v>10124</v>
      </c>
      <c r="AA906" s="88">
        <f t="shared" si="12"/>
        <v>12276</v>
      </c>
      <c r="AB906" s="88">
        <f t="shared" si="12"/>
        <v>12303</v>
      </c>
      <c r="AC906" s="88">
        <f t="shared" si="12"/>
        <v>11687</v>
      </c>
      <c r="AD906" s="88">
        <f t="shared" si="12"/>
        <v>11052</v>
      </c>
      <c r="AE906" s="88">
        <f t="shared" si="12"/>
        <v>11923</v>
      </c>
      <c r="AF906" s="88">
        <f t="shared" si="12"/>
        <v>11783</v>
      </c>
      <c r="AG906" s="88">
        <f t="shared" si="12"/>
        <v>11715</v>
      </c>
      <c r="AH906" s="88">
        <f t="shared" si="12"/>
        <v>12662</v>
      </c>
      <c r="AI906" s="132">
        <v>12581</v>
      </c>
      <c r="AJ906" s="88">
        <f t="shared" si="12"/>
        <v>15332</v>
      </c>
      <c r="AK906" s="88">
        <f t="shared" si="12"/>
        <v>14142</v>
      </c>
      <c r="AL906" s="88">
        <f t="shared" si="12"/>
        <v>13479</v>
      </c>
      <c r="AM906" s="88">
        <f t="shared" si="12"/>
        <v>13268</v>
      </c>
      <c r="AN906" s="88">
        <f t="shared" si="12"/>
        <v>15778</v>
      </c>
      <c r="AO906" s="88">
        <f t="shared" si="12"/>
        <v>14285</v>
      </c>
      <c r="AP906" s="88">
        <f t="shared" si="12"/>
        <v>9053</v>
      </c>
      <c r="AQ906" s="88">
        <f t="shared" si="12"/>
        <v>15900</v>
      </c>
    </row>
    <row r="907" spans="1:43" ht="17.25" x14ac:dyDescent="0.45">
      <c r="A907" s="42" t="s">
        <v>23</v>
      </c>
      <c r="C907" s="60" t="s">
        <v>173</v>
      </c>
      <c r="D907" s="99">
        <v>1065</v>
      </c>
      <c r="E907" s="99">
        <v>1149</v>
      </c>
      <c r="F907" s="99">
        <v>1144</v>
      </c>
      <c r="G907" s="108">
        <v>933</v>
      </c>
      <c r="H907" s="99">
        <v>1168</v>
      </c>
      <c r="I907" s="99">
        <v>1225</v>
      </c>
      <c r="J907" s="108">
        <v>945</v>
      </c>
      <c r="K907" s="99">
        <v>1048</v>
      </c>
      <c r="L907" s="99">
        <v>1188</v>
      </c>
      <c r="M907" s="108">
        <v>960</v>
      </c>
      <c r="N907" s="99">
        <v>1106</v>
      </c>
      <c r="O907" s="99">
        <v>1134</v>
      </c>
      <c r="P907" s="99">
        <v>1058</v>
      </c>
      <c r="Q907" s="99">
        <v>1038</v>
      </c>
      <c r="R907" s="99">
        <v>1185</v>
      </c>
      <c r="S907" s="99">
        <v>1199</v>
      </c>
      <c r="T907" s="108">
        <v>780</v>
      </c>
      <c r="U907" s="99">
        <v>1300</v>
      </c>
      <c r="V907" s="99">
        <v>1166</v>
      </c>
      <c r="W907" s="99">
        <v>1093</v>
      </c>
      <c r="X907" s="99">
        <v>1114</v>
      </c>
      <c r="Y907" s="108">
        <v>775</v>
      </c>
      <c r="Z907" s="99">
        <v>1133</v>
      </c>
      <c r="AA907" s="99">
        <v>1216</v>
      </c>
      <c r="AB907" s="99">
        <v>1278</v>
      </c>
      <c r="AC907" s="99">
        <v>1665</v>
      </c>
      <c r="AD907" s="99">
        <v>1435</v>
      </c>
      <c r="AE907" s="99">
        <v>1170</v>
      </c>
      <c r="AF907" s="99">
        <v>1289</v>
      </c>
      <c r="AG907" s="99">
        <v>1350</v>
      </c>
      <c r="AH907" s="99">
        <v>1763</v>
      </c>
      <c r="AI907" s="131">
        <v>1388</v>
      </c>
      <c r="AJ907" s="108">
        <v>593</v>
      </c>
      <c r="AK907" s="99">
        <v>1390</v>
      </c>
      <c r="AL907" s="99">
        <v>1876</v>
      </c>
      <c r="AM907" s="99">
        <v>1854</v>
      </c>
      <c r="AN907" s="108">
        <v>337</v>
      </c>
      <c r="AO907" s="99">
        <v>2217</v>
      </c>
      <c r="AP907" s="99">
        <v>2069</v>
      </c>
      <c r="AQ907" s="117">
        <v>142</v>
      </c>
    </row>
    <row r="908" spans="1:43" ht="15" x14ac:dyDescent="0.45">
      <c r="A908" s="42" t="s">
        <v>23</v>
      </c>
      <c r="C908" s="30" t="s">
        <v>170</v>
      </c>
      <c r="D908" s="47" cm="1">
        <f t="array" ref="D908">_xlfn.XLOOKUP("WORKING CAPITAL"&amp;D$913,$C:$C&amp;$A:$A,D:D)/_xlfn.XLOOKUP("Total Assets"&amp;D$913,$C:$C&amp;$A:$A,D:D)</f>
        <v>-3.0242053320196714E-2</v>
      </c>
      <c r="E908" s="48">
        <v>-1.072478809894482E-2</v>
      </c>
      <c r="F908" s="48">
        <v>-2.0418580908626851E-3</v>
      </c>
      <c r="G908" s="48">
        <v>9.0332467753607773E-3</v>
      </c>
      <c r="H908" s="48">
        <v>1.7834190231362467E-2</v>
      </c>
      <c r="I908" s="48">
        <v>3.5142369644506361E-3</v>
      </c>
      <c r="J908" s="48">
        <v>3.3973401657618889E-4</v>
      </c>
      <c r="K908" s="48">
        <v>1.5239311316368381E-2</v>
      </c>
      <c r="L908" s="48">
        <v>1.6831126414469377E-2</v>
      </c>
      <c r="M908" s="48">
        <v>1.2630003741114853E-2</v>
      </c>
      <c r="N908" s="48">
        <v>2.122693767818367E-2</v>
      </c>
      <c r="O908" s="48">
        <v>3.1135410007128002E-2</v>
      </c>
      <c r="P908" s="48">
        <v>3.5753587383487467E-2</v>
      </c>
      <c r="Q908" s="48">
        <v>1.4760172643122777E-2</v>
      </c>
      <c r="R908" s="48">
        <v>2.8094319158226869E-2</v>
      </c>
      <c r="S908" s="48">
        <v>4.1336513436904185E-2</v>
      </c>
      <c r="T908" s="48">
        <v>5.783228636952837E-2</v>
      </c>
      <c r="U908" s="48">
        <v>4.1385511981823046E-2</v>
      </c>
      <c r="V908" s="48">
        <v>4.1406869220607663E-2</v>
      </c>
      <c r="W908" s="48">
        <v>4.2566028922322349E-2</v>
      </c>
      <c r="X908" s="48">
        <v>5.2772832006702977E-2</v>
      </c>
      <c r="Y908" s="48">
        <v>5.4789731954411142E-2</v>
      </c>
      <c r="Z908" s="48">
        <v>6.4448363009033213E-2</v>
      </c>
      <c r="AA908" s="48">
        <v>7.6269764841104662E-2</v>
      </c>
      <c r="AB908" s="48">
        <v>7.452479313812195E-2</v>
      </c>
      <c r="AC908" s="48">
        <v>7.3894927192599755E-2</v>
      </c>
      <c r="AD908" s="48">
        <v>6.8436826592029321E-2</v>
      </c>
      <c r="AE908" s="48">
        <v>7.4241735524324864E-2</v>
      </c>
      <c r="AF908" s="48">
        <v>7.4792753678384172E-2</v>
      </c>
      <c r="AG908" s="48">
        <v>7.966894713218993E-2</v>
      </c>
      <c r="AH908" s="48">
        <v>9.3357615259273455E-2</v>
      </c>
      <c r="AI908" s="48">
        <v>9.8212334113973454E-2</v>
      </c>
      <c r="AJ908" s="48">
        <v>0.11638251681367563</v>
      </c>
      <c r="AK908" s="48">
        <v>0.10478194508246522</v>
      </c>
      <c r="AL908" s="48">
        <v>0.10318772679252217</v>
      </c>
      <c r="AM908" s="48">
        <v>0.10604982775295538</v>
      </c>
      <c r="AN908" s="48">
        <v>0.12450680218427448</v>
      </c>
      <c r="AO908" s="48">
        <v>0.11451636177069471</v>
      </c>
      <c r="AP908" s="48">
        <v>7.5336195992277477E-2</v>
      </c>
      <c r="AQ908" s="48">
        <v>0.12379128322511328</v>
      </c>
    </row>
    <row r="909" spans="1:43" ht="15" x14ac:dyDescent="0.45">
      <c r="A909" s="42" t="s">
        <v>23</v>
      </c>
      <c r="C909" s="30" t="s">
        <v>171</v>
      </c>
      <c r="D909" s="47" cm="1">
        <f t="array" ref="D909">_xlfn.XLOOKUP("Retained Earnings"&amp;D$913,$C:$C&amp;$A:$A,D:D)/_xlfn.XLOOKUP("Total Assets"&amp;D$913,$C:$C&amp;$A:$A,D:D)</f>
        <v>0.18499252715689632</v>
      </c>
      <c r="E909" s="48">
        <v>0.18655530020345795</v>
      </c>
      <c r="F909" s="48">
        <v>0.19944454538375683</v>
      </c>
      <c r="G909" s="48">
        <v>0.19965944404239921</v>
      </c>
      <c r="H909" s="48">
        <v>0.20300872682992829</v>
      </c>
      <c r="I909" s="48">
        <v>0.19226554795485498</v>
      </c>
      <c r="J909" s="48">
        <v>0.17654844394742616</v>
      </c>
      <c r="K909" s="48">
        <v>0.17629301670356209</v>
      </c>
      <c r="L909" s="48">
        <v>0.20013249216216425</v>
      </c>
      <c r="M909" s="48">
        <v>0.19753086419753085</v>
      </c>
      <c r="N909" s="48">
        <v>0.19898961549256244</v>
      </c>
      <c r="O909" s="48">
        <v>0.20200171953881088</v>
      </c>
      <c r="P909" s="48">
        <v>0.21786659087430857</v>
      </c>
      <c r="Q909" s="48">
        <v>0.20483047856890796</v>
      </c>
      <c r="R909" s="48">
        <v>0.21698618173622752</v>
      </c>
      <c r="S909" s="48">
        <v>0.22807577152550729</v>
      </c>
      <c r="T909" s="48">
        <v>0.2264005811717448</v>
      </c>
      <c r="U909" s="48">
        <v>0.22318247654088785</v>
      </c>
      <c r="V909" s="48">
        <v>0.21882430647291942</v>
      </c>
      <c r="W909" s="48">
        <v>0.21870154472968853</v>
      </c>
      <c r="X909" s="48">
        <v>0.22446454754922496</v>
      </c>
      <c r="Y909" s="48">
        <v>0.22820150907555931</v>
      </c>
      <c r="Z909" s="48">
        <v>0.22410511372678835</v>
      </c>
      <c r="AA909" s="48">
        <v>0.23273585784846695</v>
      </c>
      <c r="AB909" s="48">
        <v>0.23008613692257368</v>
      </c>
      <c r="AC909" s="48">
        <v>0.24834183754117745</v>
      </c>
      <c r="AD909" s="48">
        <v>0.24869343373046343</v>
      </c>
      <c r="AE909" s="48">
        <v>0.25423887121179101</v>
      </c>
      <c r="AF909" s="48">
        <v>0.26266646354622897</v>
      </c>
      <c r="AG909" s="48">
        <v>0.28843355140568255</v>
      </c>
      <c r="AH909" s="48">
        <v>0.32107440149230621</v>
      </c>
      <c r="AI909" s="48">
        <v>0.35044496487119436</v>
      </c>
      <c r="AJ909" s="48">
        <v>0.33678209780017915</v>
      </c>
      <c r="AK909" s="48">
        <v>0.33752945186195044</v>
      </c>
      <c r="AL909" s="48">
        <v>0.3593235649870623</v>
      </c>
      <c r="AM909" s="48">
        <v>0.38571348642405545</v>
      </c>
      <c r="AN909" s="48">
        <v>0.37872068432183326</v>
      </c>
      <c r="AO909" s="48">
        <v>0.39980118965544886</v>
      </c>
      <c r="AP909" s="48">
        <v>0.42727681246255245</v>
      </c>
      <c r="AQ909" s="48">
        <v>0.3968483829277028</v>
      </c>
    </row>
    <row r="910" spans="1:43" ht="15" x14ac:dyDescent="0.45">
      <c r="A910" s="42" t="s">
        <v>23</v>
      </c>
      <c r="C910" s="30" t="s">
        <v>172</v>
      </c>
      <c r="D910" s="47" cm="1">
        <f t="array" ref="D910">_xlfn.XLOOKUP("ebit"&amp;D$913,$C:$C&amp;$A:$A,D:D)/_xlfn.XLOOKUP("Total Assets"&amp;D$913,$C:$C&amp;$A:$A,D:D)</f>
        <v>8.8922658161263123E-3</v>
      </c>
      <c r="E910" s="48">
        <v>9.4645019398522257E-3</v>
      </c>
      <c r="F910" s="48">
        <v>9.8978205760462366E-3</v>
      </c>
      <c r="G910" s="48">
        <v>7.9434677110382691E-3</v>
      </c>
      <c r="H910" s="48">
        <v>9.8768772831822494E-3</v>
      </c>
      <c r="I910" s="48">
        <v>9.5878402704944986E-3</v>
      </c>
      <c r="J910" s="48">
        <v>6.6885134513437186E-3</v>
      </c>
      <c r="K910" s="48">
        <v>7.2726768030756204E-3</v>
      </c>
      <c r="L910" s="48">
        <v>9.1512028285536014E-3</v>
      </c>
      <c r="M910" s="48">
        <v>7.1829405162738497E-3</v>
      </c>
      <c r="N910" s="48">
        <v>8.1687519387860612E-3</v>
      </c>
      <c r="O910" s="48">
        <v>8.3331496219219148E-3</v>
      </c>
      <c r="P910" s="48">
        <v>7.7104148902832738E-3</v>
      </c>
      <c r="Q910" s="48">
        <v>7.0441651510627324E-3</v>
      </c>
      <c r="R910" s="48">
        <v>8.3458932570816841E-3</v>
      </c>
      <c r="S910" s="48">
        <v>8.6921219941859199E-3</v>
      </c>
      <c r="T910" s="48">
        <v>5.5553181487970598E-3</v>
      </c>
      <c r="U910" s="48">
        <v>8.92372956980759E-3</v>
      </c>
      <c r="V910" s="48">
        <v>7.7014531043593133E-3</v>
      </c>
      <c r="W910" s="48">
        <v>7.0910942862518409E-3</v>
      </c>
      <c r="X910" s="48">
        <v>7.2921030582320905E-3</v>
      </c>
      <c r="Y910" s="48">
        <v>5.1115977205571971E-3</v>
      </c>
      <c r="Z910" s="48">
        <v>7.2125637385652541E-3</v>
      </c>
      <c r="AA910" s="48">
        <v>7.5549066509272775E-3</v>
      </c>
      <c r="AB910" s="48">
        <v>7.7414196237112782E-3</v>
      </c>
      <c r="AC910" s="48">
        <v>1.05275137995789E-2</v>
      </c>
      <c r="AD910" s="48">
        <v>8.8858890842890056E-3</v>
      </c>
      <c r="AE910" s="48">
        <v>7.2853166622041509E-3</v>
      </c>
      <c r="AF910" s="48">
        <v>8.1819451320917589E-3</v>
      </c>
      <c r="AG910" s="48">
        <v>9.180800565809338E-3</v>
      </c>
      <c r="AH910" s="48">
        <v>1.2998694969364958E-2</v>
      </c>
      <c r="AI910" s="48">
        <v>1.083528493364559E-2</v>
      </c>
      <c r="AJ910" s="48">
        <v>4.5013587575338928E-3</v>
      </c>
      <c r="AK910" s="48">
        <v>1.0298890090837693E-2</v>
      </c>
      <c r="AL910" s="48">
        <v>1.4361612542679099E-2</v>
      </c>
      <c r="AM910" s="48">
        <v>1.4818840869308054E-2</v>
      </c>
      <c r="AN910" s="48">
        <v>2.65932262239197E-3</v>
      </c>
      <c r="AO910" s="48">
        <v>1.7772682817334979E-2</v>
      </c>
      <c r="AP910" s="48">
        <v>1.721756207975501E-2</v>
      </c>
      <c r="AQ910" s="48">
        <v>1.1055573721991249E-3</v>
      </c>
    </row>
    <row r="911" spans="1:43" ht="15" x14ac:dyDescent="0.45">
      <c r="A911" s="42" t="s">
        <v>23</v>
      </c>
      <c r="C911" s="30" t="s">
        <v>174</v>
      </c>
      <c r="D911" s="47" cm="1">
        <f t="array" ref="D911">_xlfn.XLOOKUP("Shareholders' Equity"&amp;D$913,$C:$C&amp;$A:$A,D:D)/_xlfn.XLOOKUP("Total Liabilities"&amp;D$913,$C:$C&amp;$A:$A,D:D)</f>
        <v>0.18090120291855649</v>
      </c>
      <c r="E911" s="48">
        <v>0.18135728465221285</v>
      </c>
      <c r="F911" s="48">
        <v>0.17266114059028237</v>
      </c>
      <c r="G911" s="48">
        <v>0.17220558882235529</v>
      </c>
      <c r="H911" s="48">
        <v>0.17611489040060468</v>
      </c>
      <c r="I911" s="48">
        <v>0.18581836744164462</v>
      </c>
      <c r="J911" s="48">
        <v>0.18991552759459984</v>
      </c>
      <c r="K911" s="48">
        <v>0.18781529229450361</v>
      </c>
      <c r="L911" s="48">
        <v>0.18732908347585905</v>
      </c>
      <c r="M911" s="48">
        <v>0.17950754567116758</v>
      </c>
      <c r="N911" s="48">
        <v>0.18880332949925807</v>
      </c>
      <c r="O911" s="48">
        <v>0.19260161604122483</v>
      </c>
      <c r="P911" s="48">
        <v>0.21841785133947203</v>
      </c>
      <c r="Q911" s="48">
        <v>0.19734457905727681</v>
      </c>
      <c r="R911" s="48">
        <v>0.20137748971959454</v>
      </c>
      <c r="S911" s="48">
        <v>0.20255084694046571</v>
      </c>
      <c r="T911" s="48">
        <v>0.20062594062115199</v>
      </c>
      <c r="U911" s="48">
        <v>0.21774638468611551</v>
      </c>
      <c r="V911" s="48">
        <v>0.22930520709002183</v>
      </c>
      <c r="W911" s="48">
        <v>0.23607246248967514</v>
      </c>
      <c r="X911" s="48">
        <v>0.23390060496409792</v>
      </c>
      <c r="Y911" s="48">
        <v>0.21085501621224464</v>
      </c>
      <c r="Z911" s="48">
        <v>0.23044326255022832</v>
      </c>
      <c r="AA911" s="48">
        <v>0.25280207976587066</v>
      </c>
      <c r="AB911" s="48">
        <v>0.25514913287766011</v>
      </c>
      <c r="AC911" s="48">
        <v>0.25467656718549192</v>
      </c>
      <c r="AD911" s="48">
        <v>0.26405598127695545</v>
      </c>
      <c r="AE911" s="48">
        <v>0.26409539926797593</v>
      </c>
      <c r="AF911" s="48">
        <v>0.26754580051331978</v>
      </c>
      <c r="AG911" s="48">
        <v>0.25125298887839415</v>
      </c>
      <c r="AH911" s="48">
        <v>0.24154629171930209</v>
      </c>
      <c r="AI911" s="48">
        <v>0.23234694270212028</v>
      </c>
      <c r="AJ911" s="48">
        <v>0.1804691840355562</v>
      </c>
      <c r="AK911" s="48">
        <v>0.17176294907190359</v>
      </c>
      <c r="AL911" s="48">
        <v>0.18549375153148739</v>
      </c>
      <c r="AM911" s="48">
        <v>0.22128619121063625</v>
      </c>
      <c r="AN911" s="48">
        <v>0.20990271054716964</v>
      </c>
      <c r="AO911" s="48">
        <v>0.23256756089126032</v>
      </c>
      <c r="AP911" s="48">
        <v>0.27673951615473696</v>
      </c>
      <c r="AQ911" s="48">
        <v>0.23964405667297226</v>
      </c>
    </row>
    <row r="912" spans="1:43" ht="15" x14ac:dyDescent="0.45">
      <c r="A912" s="42" t="s">
        <v>23</v>
      </c>
      <c r="C912" s="30" t="s">
        <v>175</v>
      </c>
      <c r="D912" s="49">
        <f>(D908*$B$63)+(D909*$B$64)+(D910*$B$65)+(D911*$B$66)</f>
        <v>0.65439005809984463</v>
      </c>
      <c r="E912" s="50">
        <v>0.79184227065482538</v>
      </c>
      <c r="F912" s="50">
        <v>0.8846021807658152</v>
      </c>
      <c r="G912" s="50">
        <v>0.9443438577062383</v>
      </c>
      <c r="H912" s="50">
        <v>1.0300939876469235</v>
      </c>
      <c r="I912" s="50">
        <v>0.90937865325107325</v>
      </c>
      <c r="J912" s="50">
        <v>0.82213469678470874</v>
      </c>
      <c r="K912" s="50">
        <v>0.92076356171488594</v>
      </c>
      <c r="L912" s="50">
        <v>1.0210357343851069</v>
      </c>
      <c r="M912" s="50">
        <v>0.96355572504975018</v>
      </c>
      <c r="N912" s="50">
        <v>1.0410923666775018</v>
      </c>
      <c r="O912" s="50">
        <v>1.1210043576458844</v>
      </c>
      <c r="P912" s="50">
        <v>1.2259413514550728</v>
      </c>
      <c r="Q912" s="50">
        <v>1.0191226904988075</v>
      </c>
      <c r="R912" s="50">
        <v>1.1592044530312333</v>
      </c>
      <c r="S912" s="50">
        <v>1.2857839924076635</v>
      </c>
      <c r="T912" s="50">
        <v>1.3654346688161201</v>
      </c>
      <c r="U912" s="50">
        <v>1.2876649987535818</v>
      </c>
      <c r="V912" s="50">
        <v>1.2775205334947213</v>
      </c>
      <c r="W912" s="50">
        <v>1.2877284247669902</v>
      </c>
      <c r="X912" s="50">
        <v>1.3725427707380673</v>
      </c>
      <c r="Y912" s="50">
        <v>1.3591052649122615</v>
      </c>
      <c r="Z912" s="50">
        <v>1.4437977860894859</v>
      </c>
      <c r="AA912" s="50">
        <v>1.5752597103920443</v>
      </c>
      <c r="AB912" s="50">
        <v>1.558892378746553</v>
      </c>
      <c r="AC912" s="50">
        <v>1.6325004010456294</v>
      </c>
      <c r="AD912" s="50">
        <v>1.5966581313922483</v>
      </c>
      <c r="AE912" s="50">
        <v>1.6421020023913964</v>
      </c>
      <c r="AF912" s="50">
        <v>1.682838897117549</v>
      </c>
      <c r="AG912" s="50">
        <v>1.7884322888942437</v>
      </c>
      <c r="AH912" s="50">
        <v>2.0001033414651519</v>
      </c>
      <c r="AI912" s="50">
        <v>2.1035009018590842</v>
      </c>
      <c r="AJ912" s="50">
        <v>2.0811207232142581</v>
      </c>
      <c r="AK912" s="50">
        <v>2.0372752107468584</v>
      </c>
      <c r="AL912" s="50">
        <v>2.1395847850116336</v>
      </c>
      <c r="AM912" s="50">
        <v>2.285045947214726</v>
      </c>
      <c r="AN912" s="50">
        <v>2.2896625473150189</v>
      </c>
      <c r="AO912" s="50">
        <v>2.418207578960835</v>
      </c>
      <c r="AP912" s="50">
        <v>2.2934063634756887</v>
      </c>
      <c r="AQ912" s="50">
        <v>2.364852151348853</v>
      </c>
    </row>
    <row r="913" spans="1:43" x14ac:dyDescent="0.45">
      <c r="A913" s="42" t="s">
        <v>23</v>
      </c>
      <c r="B913" s="42" t="s">
        <v>23</v>
      </c>
      <c r="C913" s="42" t="s">
        <v>23</v>
      </c>
      <c r="D913" s="42" t="s">
        <v>23</v>
      </c>
      <c r="E913" s="119" t="s">
        <v>23</v>
      </c>
      <c r="F913" s="119" t="s">
        <v>23</v>
      </c>
      <c r="G913" s="119" t="s">
        <v>23</v>
      </c>
      <c r="H913" s="119" t="s">
        <v>23</v>
      </c>
      <c r="I913" s="119" t="s">
        <v>23</v>
      </c>
      <c r="J913" s="119" t="s">
        <v>23</v>
      </c>
      <c r="K913" s="119" t="s">
        <v>23</v>
      </c>
      <c r="L913" s="119" t="s">
        <v>23</v>
      </c>
      <c r="M913" s="119" t="s">
        <v>23</v>
      </c>
      <c r="N913" s="119" t="s">
        <v>23</v>
      </c>
      <c r="O913" s="119" t="s">
        <v>23</v>
      </c>
      <c r="P913" s="119" t="s">
        <v>23</v>
      </c>
      <c r="Q913" s="119" t="s">
        <v>23</v>
      </c>
      <c r="R913" s="119" t="s">
        <v>23</v>
      </c>
      <c r="S913" s="119" t="s">
        <v>23</v>
      </c>
      <c r="T913" s="119" t="s">
        <v>23</v>
      </c>
      <c r="U913" s="119" t="s">
        <v>23</v>
      </c>
      <c r="V913" s="119" t="s">
        <v>23</v>
      </c>
      <c r="W913" s="119" t="s">
        <v>23</v>
      </c>
      <c r="X913" s="119" t="s">
        <v>23</v>
      </c>
      <c r="Y913" s="119" t="s">
        <v>23</v>
      </c>
      <c r="Z913" s="119" t="s">
        <v>23</v>
      </c>
      <c r="AA913" s="119" t="s">
        <v>23</v>
      </c>
      <c r="AB913" s="119" t="s">
        <v>23</v>
      </c>
      <c r="AC913" s="119" t="s">
        <v>23</v>
      </c>
      <c r="AD913" s="119" t="s">
        <v>23</v>
      </c>
      <c r="AE913" s="119" t="s">
        <v>23</v>
      </c>
      <c r="AF913" s="119" t="s">
        <v>23</v>
      </c>
      <c r="AG913" s="119" t="s">
        <v>23</v>
      </c>
      <c r="AH913" s="119" t="s">
        <v>23</v>
      </c>
      <c r="AI913" s="119" t="s">
        <v>23</v>
      </c>
      <c r="AJ913" s="119" t="s">
        <v>23</v>
      </c>
      <c r="AK913" s="119" t="s">
        <v>23</v>
      </c>
      <c r="AL913" s="119" t="s">
        <v>23</v>
      </c>
      <c r="AM913" s="119" t="s">
        <v>23</v>
      </c>
      <c r="AN913" s="119" t="s">
        <v>23</v>
      </c>
      <c r="AO913" s="119" t="s">
        <v>23</v>
      </c>
      <c r="AP913" s="119" t="s">
        <v>23</v>
      </c>
      <c r="AQ913" s="119" t="s">
        <v>23</v>
      </c>
    </row>
    <row r="914" spans="1:43" ht="17.649999999999999" thickBot="1" x14ac:dyDescent="0.5">
      <c r="A914" s="42" t="s">
        <v>24</v>
      </c>
      <c r="C914" s="89" t="s">
        <v>95</v>
      </c>
      <c r="D914" t="s">
        <v>180</v>
      </c>
      <c r="E914" s="90" t="s">
        <v>97</v>
      </c>
      <c r="F914" s="90" t="s">
        <v>98</v>
      </c>
      <c r="G914" s="90" t="s">
        <v>99</v>
      </c>
      <c r="H914" s="90" t="s">
        <v>100</v>
      </c>
      <c r="I914" s="90" t="s">
        <v>101</v>
      </c>
      <c r="J914" s="90" t="s">
        <v>102</v>
      </c>
      <c r="K914" s="90" t="s">
        <v>103</v>
      </c>
      <c r="L914" s="90" t="s">
        <v>104</v>
      </c>
      <c r="M914" s="90" t="s">
        <v>105</v>
      </c>
      <c r="N914" s="90" t="s">
        <v>106</v>
      </c>
      <c r="O914" s="90" t="s">
        <v>107</v>
      </c>
      <c r="P914" s="90" t="s">
        <v>108</v>
      </c>
      <c r="Q914" s="90" t="s">
        <v>109</v>
      </c>
      <c r="R914" s="90" t="s">
        <v>110</v>
      </c>
      <c r="S914" s="90" t="s">
        <v>111</v>
      </c>
      <c r="T914" s="90" t="s">
        <v>112</v>
      </c>
      <c r="U914" s="90" t="s">
        <v>113</v>
      </c>
      <c r="V914" s="90" t="s">
        <v>114</v>
      </c>
      <c r="W914" s="90" t="s">
        <v>115</v>
      </c>
      <c r="X914" s="90" t="s">
        <v>116</v>
      </c>
      <c r="Y914" s="90" t="s">
        <v>117</v>
      </c>
      <c r="Z914" s="90" t="s">
        <v>118</v>
      </c>
      <c r="AA914" s="90" t="s">
        <v>119</v>
      </c>
      <c r="AB914" s="90" t="s">
        <v>120</v>
      </c>
      <c r="AC914" s="90" t="s">
        <v>121</v>
      </c>
      <c r="AD914" s="90" t="s">
        <v>122</v>
      </c>
      <c r="AE914" s="90" t="s">
        <v>123</v>
      </c>
      <c r="AF914" s="90" t="s">
        <v>124</v>
      </c>
      <c r="AG914" s="90" t="s">
        <v>125</v>
      </c>
      <c r="AH914" s="90" t="s">
        <v>126</v>
      </c>
      <c r="AI914" s="123" t="s">
        <v>127</v>
      </c>
      <c r="AJ914" s="90" t="s">
        <v>128</v>
      </c>
      <c r="AK914" s="90" t="s">
        <v>129</v>
      </c>
      <c r="AL914" s="90" t="s">
        <v>130</v>
      </c>
      <c r="AM914" s="90" t="s">
        <v>131</v>
      </c>
      <c r="AN914" s="90" t="s">
        <v>132</v>
      </c>
      <c r="AO914" s="90" t="s">
        <v>133</v>
      </c>
      <c r="AP914" s="90" t="s">
        <v>134</v>
      </c>
      <c r="AQ914" s="90" t="s">
        <v>135</v>
      </c>
    </row>
    <row r="915" spans="1:43" ht="17.649999999999999" thickBot="1" x14ac:dyDescent="0.5">
      <c r="A915" s="42" t="s">
        <v>24</v>
      </c>
      <c r="C915" s="89" t="s">
        <v>136</v>
      </c>
      <c r="D915" t="s">
        <v>180</v>
      </c>
      <c r="E915" s="92">
        <v>42004</v>
      </c>
      <c r="F915" s="92">
        <v>42094</v>
      </c>
      <c r="G915" s="92">
        <v>42185</v>
      </c>
      <c r="H915" s="92">
        <v>42277</v>
      </c>
      <c r="I915" s="92">
        <v>42369</v>
      </c>
      <c r="J915" s="92">
        <v>42460</v>
      </c>
      <c r="K915" s="92">
        <v>42551</v>
      </c>
      <c r="L915" s="92">
        <v>42643</v>
      </c>
      <c r="M915" s="92">
        <v>42735</v>
      </c>
      <c r="N915" s="92">
        <v>42825</v>
      </c>
      <c r="O915" s="92">
        <v>42916</v>
      </c>
      <c r="P915" s="92">
        <v>43008</v>
      </c>
      <c r="Q915" s="92">
        <v>43100</v>
      </c>
      <c r="R915" s="92">
        <v>43190</v>
      </c>
      <c r="S915" s="92">
        <v>43281</v>
      </c>
      <c r="T915" s="92">
        <v>43373</v>
      </c>
      <c r="U915" s="92">
        <v>43465</v>
      </c>
      <c r="V915" s="92">
        <v>43555</v>
      </c>
      <c r="W915" s="92">
        <v>43646</v>
      </c>
      <c r="X915" s="92">
        <v>43738</v>
      </c>
      <c r="Y915" s="92">
        <v>43830</v>
      </c>
      <c r="Z915" s="92">
        <v>43921</v>
      </c>
      <c r="AA915" s="92">
        <v>44012</v>
      </c>
      <c r="AB915" s="92">
        <v>44104</v>
      </c>
      <c r="AC915" s="92">
        <v>44196</v>
      </c>
      <c r="AD915" s="92">
        <v>44286</v>
      </c>
      <c r="AE915" s="92">
        <v>44377</v>
      </c>
      <c r="AF915" s="92">
        <v>44469</v>
      </c>
      <c r="AG915" s="92">
        <v>44561</v>
      </c>
      <c r="AH915" s="92">
        <v>44651</v>
      </c>
      <c r="AI915" s="124">
        <v>44742</v>
      </c>
      <c r="AJ915" s="92">
        <v>44834</v>
      </c>
      <c r="AK915" s="92">
        <v>44926</v>
      </c>
      <c r="AL915" s="92">
        <v>45016</v>
      </c>
      <c r="AM915" s="92">
        <v>45107</v>
      </c>
      <c r="AN915" s="92">
        <v>45199</v>
      </c>
      <c r="AO915" s="92">
        <v>45291</v>
      </c>
      <c r="AP915" s="92">
        <v>45382</v>
      </c>
      <c r="AQ915" s="92">
        <v>45473</v>
      </c>
    </row>
    <row r="916" spans="1:43" ht="17.649999999999999" thickBot="1" x14ac:dyDescent="0.5">
      <c r="A916" s="42" t="s">
        <v>24</v>
      </c>
      <c r="C916" s="60" t="s">
        <v>181</v>
      </c>
      <c r="D916" t="s">
        <v>180</v>
      </c>
      <c r="E916" s="43">
        <v>45015</v>
      </c>
      <c r="F916" s="43">
        <v>45803</v>
      </c>
      <c r="G916" s="43">
        <v>44521</v>
      </c>
      <c r="H916" s="43">
        <v>44352</v>
      </c>
      <c r="I916" s="43">
        <v>43307</v>
      </c>
      <c r="J916" s="43">
        <v>44652</v>
      </c>
      <c r="K916" s="43">
        <v>45815</v>
      </c>
      <c r="L916" s="43">
        <v>46269</v>
      </c>
      <c r="M916" s="43">
        <v>44175</v>
      </c>
      <c r="N916" s="43">
        <v>44582</v>
      </c>
      <c r="O916" s="43">
        <v>45077</v>
      </c>
      <c r="P916" s="43">
        <v>45380</v>
      </c>
      <c r="Q916" s="43">
        <v>45416</v>
      </c>
      <c r="R916" s="43">
        <v>44459</v>
      </c>
      <c r="S916" s="43">
        <v>43320</v>
      </c>
      <c r="T916" s="43">
        <v>43031</v>
      </c>
      <c r="U916" s="43">
        <v>42972</v>
      </c>
      <c r="V916" s="43">
        <v>44742</v>
      </c>
      <c r="W916" s="43">
        <v>46400</v>
      </c>
      <c r="X916" s="43">
        <v>47395</v>
      </c>
      <c r="Y916" s="43">
        <v>47404</v>
      </c>
      <c r="Z916" s="43">
        <v>45249</v>
      </c>
      <c r="AA916" s="43">
        <v>48224</v>
      </c>
      <c r="AB916" s="43">
        <v>49261</v>
      </c>
      <c r="AC916" s="43">
        <v>44128</v>
      </c>
      <c r="AD916" s="43">
        <v>42072</v>
      </c>
      <c r="AE916" s="43">
        <v>43510</v>
      </c>
      <c r="AF916" s="43">
        <v>43624</v>
      </c>
      <c r="AG916" s="43">
        <v>43332</v>
      </c>
      <c r="AH916" s="43">
        <v>39942</v>
      </c>
      <c r="AI916" s="125">
        <v>36573</v>
      </c>
      <c r="AJ916" s="43">
        <v>34145</v>
      </c>
      <c r="AK916" s="43">
        <v>34837</v>
      </c>
      <c r="AL916" s="43">
        <v>36157</v>
      </c>
      <c r="AM916" s="43">
        <v>35371</v>
      </c>
      <c r="AN916" s="43">
        <v>34067</v>
      </c>
      <c r="AO916" s="43">
        <v>36830</v>
      </c>
      <c r="AP916" s="43">
        <v>36244</v>
      </c>
      <c r="AQ916" s="43">
        <v>35949</v>
      </c>
    </row>
    <row r="917" spans="1:43" ht="17.649999999999999" thickBot="1" x14ac:dyDescent="0.5">
      <c r="A917" s="42" t="s">
        <v>24</v>
      </c>
      <c r="C917" s="60" t="s">
        <v>182</v>
      </c>
      <c r="D917" t="s">
        <v>180</v>
      </c>
      <c r="E917" s="44">
        <v>63.8</v>
      </c>
      <c r="F917" s="44">
        <v>515.70000000000005</v>
      </c>
      <c r="G917" s="44">
        <v>503</v>
      </c>
      <c r="H917" s="44">
        <v>490.6</v>
      </c>
      <c r="I917" s="44">
        <v>49.5</v>
      </c>
      <c r="J917" s="44">
        <v>490.4</v>
      </c>
      <c r="K917" s="44">
        <v>516</v>
      </c>
      <c r="L917" s="44">
        <v>556.1</v>
      </c>
      <c r="M917" s="44">
        <v>552.4</v>
      </c>
      <c r="N917" s="44">
        <v>570.6</v>
      </c>
      <c r="O917" s="44">
        <v>586.6</v>
      </c>
      <c r="P917" s="44">
        <v>586.9</v>
      </c>
      <c r="Q917" s="44">
        <v>589.1</v>
      </c>
      <c r="R917" s="44">
        <v>646.1</v>
      </c>
      <c r="S917" s="44">
        <v>624.79999999999995</v>
      </c>
      <c r="T917" s="44">
        <v>636.29999999999995</v>
      </c>
      <c r="U917" s="44">
        <v>644.4</v>
      </c>
      <c r="V917" s="44">
        <v>649.79999999999995</v>
      </c>
      <c r="W917" s="44">
        <v>687.1</v>
      </c>
      <c r="X917" s="44">
        <v>696.3</v>
      </c>
      <c r="Y917" s="44">
        <v>747.3</v>
      </c>
      <c r="Z917" s="44">
        <v>746.5</v>
      </c>
      <c r="AA917" s="44">
        <v>744.5</v>
      </c>
      <c r="AB917" s="44">
        <v>758.8</v>
      </c>
      <c r="AC917" s="44">
        <v>814.6</v>
      </c>
      <c r="AD917" s="44">
        <v>852.4</v>
      </c>
      <c r="AE917" s="44">
        <v>915.1</v>
      </c>
      <c r="AF917" s="44">
        <v>954.6</v>
      </c>
      <c r="AG917" s="43">
        <v>1026</v>
      </c>
      <c r="AH917" s="43">
        <v>1095</v>
      </c>
      <c r="AI917" s="125">
        <v>1166</v>
      </c>
      <c r="AJ917" s="43">
        <v>1171</v>
      </c>
      <c r="AK917" s="43">
        <v>1224</v>
      </c>
      <c r="AL917" s="43">
        <v>1260</v>
      </c>
      <c r="AM917" s="43">
        <v>1300</v>
      </c>
      <c r="AN917" s="43">
        <v>1313</v>
      </c>
      <c r="AO917" s="43">
        <v>1362</v>
      </c>
      <c r="AP917" s="43">
        <v>1406</v>
      </c>
      <c r="AQ917" s="43">
        <v>1432</v>
      </c>
    </row>
    <row r="918" spans="1:43" ht="17.649999999999999" thickBot="1" x14ac:dyDescent="0.5">
      <c r="A918" s="42" t="s">
        <v>24</v>
      </c>
      <c r="C918" s="60" t="s">
        <v>191</v>
      </c>
      <c r="D918" t="s">
        <v>180</v>
      </c>
      <c r="E918" s="43">
        <v>3307</v>
      </c>
      <c r="F918" s="43">
        <v>3283</v>
      </c>
      <c r="G918" s="43">
        <v>3248</v>
      </c>
      <c r="H918" s="43">
        <v>3406</v>
      </c>
      <c r="I918" s="43">
        <v>3395</v>
      </c>
      <c r="J918" s="43">
        <v>3344</v>
      </c>
      <c r="K918" s="43">
        <v>3316</v>
      </c>
      <c r="L918" s="43">
        <v>3433</v>
      </c>
      <c r="M918" s="43">
        <v>3463</v>
      </c>
      <c r="N918" s="43">
        <v>3447</v>
      </c>
      <c r="O918" s="43">
        <v>3410</v>
      </c>
      <c r="P918" s="43">
        <v>3568</v>
      </c>
      <c r="Q918" s="43">
        <v>3571</v>
      </c>
      <c r="R918" s="43">
        <v>3573</v>
      </c>
      <c r="S918" s="43">
        <v>3545</v>
      </c>
      <c r="T918" s="43">
        <v>3720</v>
      </c>
      <c r="U918" s="43">
        <v>3730</v>
      </c>
      <c r="V918" s="43">
        <v>3673</v>
      </c>
      <c r="W918" s="43">
        <v>3633</v>
      </c>
      <c r="X918" s="43">
        <v>3764</v>
      </c>
      <c r="Y918" s="43">
        <v>3780</v>
      </c>
      <c r="Z918" s="43">
        <v>3744</v>
      </c>
      <c r="AA918" s="43">
        <v>3684</v>
      </c>
      <c r="AB918" s="43">
        <v>3669</v>
      </c>
      <c r="AC918" s="43">
        <v>3684</v>
      </c>
      <c r="AD918" s="43">
        <v>3629</v>
      </c>
      <c r="AE918" s="43">
        <v>3609</v>
      </c>
      <c r="AF918" s="43">
        <v>3691</v>
      </c>
      <c r="AG918" s="43">
        <v>3663</v>
      </c>
      <c r="AH918" s="43">
        <v>3574</v>
      </c>
      <c r="AI918" s="125">
        <v>3524</v>
      </c>
      <c r="AJ918" s="43">
        <v>3641</v>
      </c>
      <c r="AK918" s="43">
        <v>3601</v>
      </c>
      <c r="AL918" s="43">
        <v>3553</v>
      </c>
      <c r="AM918" s="43">
        <v>3493</v>
      </c>
      <c r="AN918" s="43">
        <v>3597</v>
      </c>
      <c r="AO918" s="43">
        <v>3620</v>
      </c>
      <c r="AP918" s="43">
        <v>3579</v>
      </c>
      <c r="AQ918" s="43">
        <v>3535</v>
      </c>
    </row>
    <row r="919" spans="1:43" ht="17.649999999999999" thickBot="1" x14ac:dyDescent="0.5">
      <c r="A919" s="42" t="s">
        <v>24</v>
      </c>
      <c r="C919" s="60" t="s">
        <v>183</v>
      </c>
      <c r="D919" t="s">
        <v>180</v>
      </c>
      <c r="E919" s="43">
        <v>1483</v>
      </c>
      <c r="F919" s="44">
        <v>796.3</v>
      </c>
      <c r="G919" s="44">
        <v>859.5</v>
      </c>
      <c r="H919" s="44">
        <v>694.6</v>
      </c>
      <c r="I919" s="43">
        <v>1341</v>
      </c>
      <c r="J919" s="44">
        <v>837.6</v>
      </c>
      <c r="K919" s="43">
        <v>1492</v>
      </c>
      <c r="L919" s="44">
        <v>846.9</v>
      </c>
      <c r="M919" s="44">
        <v>868.3</v>
      </c>
      <c r="N919" s="44">
        <v>859.5</v>
      </c>
      <c r="O919" s="43">
        <v>1211</v>
      </c>
      <c r="P919" s="43">
        <v>1136</v>
      </c>
      <c r="Q919" s="43">
        <v>1235</v>
      </c>
      <c r="R919" s="44">
        <v>792.8</v>
      </c>
      <c r="S919" s="43">
        <v>1512</v>
      </c>
      <c r="T919" s="43">
        <v>1316</v>
      </c>
      <c r="U919" s="43">
        <v>1036</v>
      </c>
      <c r="V919" s="43">
        <v>1257</v>
      </c>
      <c r="W919" s="43">
        <v>1428</v>
      </c>
      <c r="X919" s="43">
        <v>1374</v>
      </c>
      <c r="Y919" s="43">
        <v>1404</v>
      </c>
      <c r="Z919" s="43">
        <v>1511</v>
      </c>
      <c r="AA919" s="43">
        <v>2738</v>
      </c>
      <c r="AB919" s="43">
        <v>2230</v>
      </c>
      <c r="AC919" s="43">
        <v>1605</v>
      </c>
      <c r="AD919" s="44">
        <v>885.5</v>
      </c>
      <c r="AE919" s="43">
        <v>1725</v>
      </c>
      <c r="AF919" s="43">
        <v>1616</v>
      </c>
      <c r="AG919" s="43">
        <v>1569</v>
      </c>
      <c r="AH919" s="43">
        <v>1438</v>
      </c>
      <c r="AI919" s="125">
        <v>1472</v>
      </c>
      <c r="AJ919" s="43">
        <v>1439</v>
      </c>
      <c r="AK919" s="43">
        <v>1611</v>
      </c>
      <c r="AL919" s="43">
        <v>1542</v>
      </c>
      <c r="AM919" s="43">
        <v>1856</v>
      </c>
      <c r="AN919" s="43">
        <v>1679</v>
      </c>
      <c r="AO919" s="43">
        <v>1829</v>
      </c>
      <c r="AP919" s="43">
        <v>1810</v>
      </c>
      <c r="AQ919" s="43">
        <v>1909</v>
      </c>
    </row>
    <row r="920" spans="1:43" ht="17.649999999999999" thickBot="1" x14ac:dyDescent="0.5">
      <c r="A920" s="42" t="s">
        <v>24</v>
      </c>
      <c r="C920" s="94" t="s">
        <v>184</v>
      </c>
      <c r="D920" t="s">
        <v>180</v>
      </c>
      <c r="E920" s="95">
        <v>51725</v>
      </c>
      <c r="F920" s="95">
        <v>52295</v>
      </c>
      <c r="G920" s="95">
        <v>50989</v>
      </c>
      <c r="H920" s="95">
        <v>50870</v>
      </c>
      <c r="I920" s="95">
        <v>49976</v>
      </c>
      <c r="J920" s="95">
        <v>51205</v>
      </c>
      <c r="K920" s="95">
        <v>53080</v>
      </c>
      <c r="L920" s="95">
        <v>53075</v>
      </c>
      <c r="M920" s="95">
        <v>51098</v>
      </c>
      <c r="N920" s="95">
        <v>51527</v>
      </c>
      <c r="O920" s="95">
        <v>52365</v>
      </c>
      <c r="P920" s="95">
        <v>52816</v>
      </c>
      <c r="Q920" s="95">
        <v>53025</v>
      </c>
      <c r="R920" s="95">
        <v>51672</v>
      </c>
      <c r="S920" s="95">
        <v>51193</v>
      </c>
      <c r="T920" s="95">
        <v>50925</v>
      </c>
      <c r="U920" s="95">
        <v>50677</v>
      </c>
      <c r="V920" s="95">
        <v>52529</v>
      </c>
      <c r="W920" s="95">
        <v>54367</v>
      </c>
      <c r="X920" s="95">
        <v>55551</v>
      </c>
      <c r="Y920" s="95">
        <v>55731</v>
      </c>
      <c r="Z920" s="95">
        <v>53702</v>
      </c>
      <c r="AA920" s="95">
        <v>57825</v>
      </c>
      <c r="AB920" s="95">
        <v>58325</v>
      </c>
      <c r="AC920" s="95">
        <v>52664</v>
      </c>
      <c r="AD920" s="95">
        <v>49841</v>
      </c>
      <c r="AE920" s="95">
        <v>52146</v>
      </c>
      <c r="AF920" s="95">
        <v>52386</v>
      </c>
      <c r="AG920" s="95">
        <v>52150</v>
      </c>
      <c r="AH920" s="95">
        <v>48578</v>
      </c>
      <c r="AI920" s="127">
        <v>45226</v>
      </c>
      <c r="AJ920" s="95">
        <v>42872</v>
      </c>
      <c r="AK920" s="95">
        <v>43708</v>
      </c>
      <c r="AL920" s="95">
        <v>44901</v>
      </c>
      <c r="AM920" s="95">
        <v>44393</v>
      </c>
      <c r="AN920" s="95">
        <v>42977</v>
      </c>
      <c r="AO920" s="95">
        <v>45959</v>
      </c>
      <c r="AP920" s="95">
        <v>45338</v>
      </c>
      <c r="AQ920" s="95">
        <v>45156</v>
      </c>
    </row>
    <row r="921" spans="1:43" ht="17.649999999999999" thickBot="1" x14ac:dyDescent="0.5">
      <c r="A921" s="42" t="s">
        <v>24</v>
      </c>
      <c r="C921" s="60" t="s">
        <v>72</v>
      </c>
      <c r="D921" t="s">
        <v>180</v>
      </c>
      <c r="E921" s="44">
        <v>102.5</v>
      </c>
      <c r="F921" s="44">
        <v>84.1</v>
      </c>
      <c r="G921" s="44">
        <v>122.6</v>
      </c>
      <c r="H921" s="44">
        <v>109.3</v>
      </c>
      <c r="I921" s="44">
        <v>112.9</v>
      </c>
      <c r="J921" s="44">
        <v>120.7</v>
      </c>
      <c r="K921" s="44">
        <v>93.8</v>
      </c>
      <c r="L921" s="44">
        <v>87.9</v>
      </c>
      <c r="M921" s="44">
        <v>100.4</v>
      </c>
      <c r="N921" s="44">
        <v>107</v>
      </c>
      <c r="O921" s="44">
        <v>117</v>
      </c>
      <c r="P921" s="44">
        <v>70.099999999999994</v>
      </c>
      <c r="Q921" s="44">
        <v>77.400000000000006</v>
      </c>
      <c r="R921" s="44">
        <v>308.89999999999998</v>
      </c>
      <c r="S921" s="44">
        <v>99.5</v>
      </c>
      <c r="T921" s="44">
        <v>214.2</v>
      </c>
      <c r="U921" s="44">
        <v>94</v>
      </c>
      <c r="V921" s="44">
        <v>62.1</v>
      </c>
      <c r="W921" s="44">
        <v>60.8</v>
      </c>
      <c r="X921" s="44">
        <v>77</v>
      </c>
      <c r="Y921" s="44">
        <v>84.1</v>
      </c>
      <c r="Z921" s="44">
        <v>337.2</v>
      </c>
      <c r="AA921" s="44">
        <v>165.6</v>
      </c>
      <c r="AB921" s="44">
        <v>103.8</v>
      </c>
      <c r="AC921" s="44">
        <v>197</v>
      </c>
      <c r="AD921" s="44">
        <v>561.79999999999995</v>
      </c>
      <c r="AE921" s="44">
        <v>123.1</v>
      </c>
      <c r="AF921" s="44">
        <v>121.7</v>
      </c>
      <c r="AG921" s="44">
        <v>75</v>
      </c>
      <c r="AH921" s="44">
        <v>106.6</v>
      </c>
      <c r="AI921" s="126">
        <v>151.4</v>
      </c>
      <c r="AJ921" s="44">
        <v>143.30000000000001</v>
      </c>
      <c r="AK921" s="44">
        <v>119.2</v>
      </c>
      <c r="AL921" s="44">
        <v>123.1</v>
      </c>
      <c r="AM921" s="44">
        <v>108.3</v>
      </c>
      <c r="AN921" s="44">
        <v>165.9</v>
      </c>
      <c r="AO921" s="44">
        <v>146</v>
      </c>
      <c r="AP921" s="44">
        <v>279.10000000000002</v>
      </c>
      <c r="AQ921" s="44">
        <v>132.69999999999999</v>
      </c>
    </row>
    <row r="922" spans="1:43" ht="17.649999999999999" thickBot="1" x14ac:dyDescent="0.5">
      <c r="A922" s="42" t="s">
        <v>24</v>
      </c>
      <c r="C922" s="60" t="s">
        <v>185</v>
      </c>
      <c r="D922" t="s">
        <v>180</v>
      </c>
      <c r="E922" s="43">
        <v>4906</v>
      </c>
      <c r="F922" s="43">
        <v>4883</v>
      </c>
      <c r="G922" s="43">
        <v>4778</v>
      </c>
      <c r="H922" s="43">
        <v>4771</v>
      </c>
      <c r="I922" s="43">
        <v>4725</v>
      </c>
      <c r="J922" s="43">
        <v>4799</v>
      </c>
      <c r="K922" s="43">
        <v>4802</v>
      </c>
      <c r="L922" s="43">
        <v>4846</v>
      </c>
      <c r="M922" s="43">
        <v>4859</v>
      </c>
      <c r="N922" s="43">
        <v>4843</v>
      </c>
      <c r="O922" s="43">
        <v>4851</v>
      </c>
      <c r="P922" s="43">
        <v>4894</v>
      </c>
      <c r="Q922" s="43">
        <v>4879</v>
      </c>
      <c r="R922" s="43">
        <v>4816</v>
      </c>
      <c r="S922" s="43">
        <v>4733</v>
      </c>
      <c r="T922" s="43">
        <v>4684</v>
      </c>
      <c r="U922" s="43">
        <v>4662</v>
      </c>
      <c r="V922" s="43">
        <v>4718</v>
      </c>
      <c r="W922" s="43">
        <v>4753</v>
      </c>
      <c r="X922" s="43">
        <v>4807</v>
      </c>
      <c r="Y922" s="43">
        <v>4781</v>
      </c>
      <c r="Z922" s="43">
        <v>4666</v>
      </c>
      <c r="AA922" s="43">
        <v>4786</v>
      </c>
      <c r="AB922" s="43">
        <v>4896</v>
      </c>
      <c r="AC922" s="43">
        <v>10666</v>
      </c>
      <c r="AD922" s="43">
        <v>11550</v>
      </c>
      <c r="AE922" s="43">
        <v>11303</v>
      </c>
      <c r="AF922" s="43">
        <v>11106</v>
      </c>
      <c r="AG922" s="43">
        <v>10919</v>
      </c>
      <c r="AH922" s="43">
        <v>10640</v>
      </c>
      <c r="AI922" s="125">
        <v>10378</v>
      </c>
      <c r="AJ922" s="43">
        <v>10290</v>
      </c>
      <c r="AK922" s="43">
        <v>9608</v>
      </c>
      <c r="AL922" s="43">
        <v>9629</v>
      </c>
      <c r="AM922" s="43">
        <v>9383</v>
      </c>
      <c r="AN922" s="43">
        <v>8855</v>
      </c>
      <c r="AO922" s="43">
        <v>9108</v>
      </c>
      <c r="AP922" s="43">
        <v>8844</v>
      </c>
      <c r="AQ922" s="43">
        <v>8659</v>
      </c>
    </row>
    <row r="923" spans="1:43" ht="17.649999999999999" thickBot="1" x14ac:dyDescent="0.5">
      <c r="A923" s="42" t="s">
        <v>24</v>
      </c>
      <c r="C923" s="60" t="s">
        <v>141</v>
      </c>
      <c r="D923" t="s">
        <v>180</v>
      </c>
      <c r="E923" s="43">
        <v>2400</v>
      </c>
      <c r="F923" s="43">
        <v>2409</v>
      </c>
      <c r="G923" s="43">
        <v>2461</v>
      </c>
      <c r="H923" s="43">
        <v>2320</v>
      </c>
      <c r="I923" s="43">
        <v>2301</v>
      </c>
      <c r="J923" s="43">
        <v>2416</v>
      </c>
      <c r="K923" s="43">
        <v>2458</v>
      </c>
      <c r="L923" s="43">
        <v>2320</v>
      </c>
      <c r="M923" s="43">
        <v>2304</v>
      </c>
      <c r="N923" s="43">
        <v>2448</v>
      </c>
      <c r="O923" s="43">
        <v>2438</v>
      </c>
      <c r="P923" s="43">
        <v>2390</v>
      </c>
      <c r="Q923" s="43">
        <v>2356</v>
      </c>
      <c r="R923" s="43">
        <v>2483</v>
      </c>
      <c r="S923" s="43">
        <v>2512</v>
      </c>
      <c r="T923" s="43">
        <v>2395</v>
      </c>
      <c r="U923" s="43">
        <v>2306</v>
      </c>
      <c r="V923" s="43">
        <v>2454</v>
      </c>
      <c r="W923" s="43">
        <v>2520</v>
      </c>
      <c r="X923" s="43">
        <v>2372</v>
      </c>
      <c r="Y923" s="43">
        <v>2296</v>
      </c>
      <c r="Z923" s="43">
        <v>2388</v>
      </c>
      <c r="AA923" s="43">
        <v>2428</v>
      </c>
      <c r="AB923" s="43">
        <v>2255</v>
      </c>
      <c r="AC923" s="43">
        <v>2203</v>
      </c>
      <c r="AD923" s="43">
        <v>2368</v>
      </c>
      <c r="AE923" s="43">
        <v>2350</v>
      </c>
      <c r="AF923" s="43">
        <v>2144</v>
      </c>
      <c r="AG923" s="43">
        <v>2123</v>
      </c>
      <c r="AH923" s="43">
        <v>2230</v>
      </c>
      <c r="AI923" s="125">
        <v>2270</v>
      </c>
      <c r="AJ923" s="43">
        <v>2193</v>
      </c>
      <c r="AK923" s="43">
        <v>2097</v>
      </c>
      <c r="AL923" s="43">
        <v>2193</v>
      </c>
      <c r="AM923" s="43">
        <v>2321</v>
      </c>
      <c r="AN923" s="43">
        <v>2213</v>
      </c>
      <c r="AO923" s="43">
        <v>2178</v>
      </c>
      <c r="AP923" s="43">
        <v>2255</v>
      </c>
      <c r="AQ923" s="43">
        <v>2292</v>
      </c>
    </row>
    <row r="924" spans="1:43" ht="17.649999999999999" thickBot="1" x14ac:dyDescent="0.5">
      <c r="A924" s="42" t="s">
        <v>24</v>
      </c>
      <c r="C924" s="60" t="s">
        <v>186</v>
      </c>
      <c r="D924" t="s">
        <v>180</v>
      </c>
      <c r="E924" s="43">
        <v>1901</v>
      </c>
      <c r="F924" s="43">
        <v>1905</v>
      </c>
      <c r="G924" s="43">
        <v>1938</v>
      </c>
      <c r="H924" s="43">
        <v>1961</v>
      </c>
      <c r="I924" s="43">
        <v>2009</v>
      </c>
      <c r="J924" s="43">
        <v>2015</v>
      </c>
      <c r="K924" s="43">
        <v>2024</v>
      </c>
      <c r="L924" s="43">
        <v>2048</v>
      </c>
      <c r="M924" s="43">
        <v>2094</v>
      </c>
      <c r="N924" s="43">
        <v>2113</v>
      </c>
      <c r="O924" s="43">
        <v>2124</v>
      </c>
      <c r="P924" s="43">
        <v>2155</v>
      </c>
      <c r="Q924" s="43">
        <v>2185</v>
      </c>
      <c r="R924" s="43">
        <v>2213</v>
      </c>
      <c r="S924" s="43">
        <v>2245</v>
      </c>
      <c r="T924" s="43">
        <v>2277</v>
      </c>
      <c r="U924" s="43">
        <v>2309</v>
      </c>
      <c r="V924" s="43">
        <v>2298</v>
      </c>
      <c r="W924" s="43">
        <v>2302</v>
      </c>
      <c r="X924" s="43">
        <v>2308</v>
      </c>
      <c r="Y924" s="43">
        <v>2324</v>
      </c>
      <c r="Z924" s="43">
        <v>2333</v>
      </c>
      <c r="AA924" s="43">
        <v>2311</v>
      </c>
      <c r="AB924" s="43">
        <v>2291</v>
      </c>
      <c r="AC924" s="43">
        <v>2273</v>
      </c>
      <c r="AD924" s="43">
        <v>2255</v>
      </c>
      <c r="AE924" s="43">
        <v>2236</v>
      </c>
      <c r="AF924" s="43">
        <v>2232</v>
      </c>
      <c r="AG924" s="43">
        <v>2208</v>
      </c>
      <c r="AH924" s="43">
        <v>2229</v>
      </c>
      <c r="AI924" s="125">
        <v>2248</v>
      </c>
      <c r="AJ924" s="43">
        <v>2255</v>
      </c>
      <c r="AK924" s="43">
        <v>2560</v>
      </c>
      <c r="AL924" s="43">
        <v>2602</v>
      </c>
      <c r="AM924" s="43">
        <v>2647</v>
      </c>
      <c r="AN924" s="43">
        <v>2669</v>
      </c>
      <c r="AO924" s="43">
        <v>2715</v>
      </c>
      <c r="AP924" s="43">
        <v>2755</v>
      </c>
      <c r="AQ924" s="43">
        <v>2792</v>
      </c>
    </row>
    <row r="925" spans="1:43" ht="17.649999999999999" thickBot="1" x14ac:dyDescent="0.5">
      <c r="A925" s="42" t="s">
        <v>24</v>
      </c>
      <c r="C925" s="60" t="s">
        <v>76</v>
      </c>
      <c r="D925" t="s">
        <v>180</v>
      </c>
      <c r="E925" s="44">
        <v>531.70000000000005</v>
      </c>
      <c r="F925" s="44">
        <v>537.5</v>
      </c>
      <c r="G925" s="44">
        <v>535.70000000000005</v>
      </c>
      <c r="H925" s="44">
        <v>529.6</v>
      </c>
      <c r="I925" s="44">
        <v>523.9</v>
      </c>
      <c r="J925" s="44">
        <v>515.20000000000005</v>
      </c>
      <c r="K925" s="44">
        <v>510.9</v>
      </c>
      <c r="L925" s="44">
        <v>509.7</v>
      </c>
      <c r="M925" s="44">
        <v>500.6</v>
      </c>
      <c r="N925" s="44">
        <v>501.2</v>
      </c>
      <c r="O925" s="44">
        <v>497.1</v>
      </c>
      <c r="P925" s="44">
        <v>489.9</v>
      </c>
      <c r="Q925" s="44">
        <v>504.8</v>
      </c>
      <c r="R925" s="44">
        <v>508.4</v>
      </c>
      <c r="S925" s="44">
        <v>510.8</v>
      </c>
      <c r="T925" s="44">
        <v>521</v>
      </c>
      <c r="U925" s="44">
        <v>546.9</v>
      </c>
      <c r="V925" s="44">
        <v>664.2</v>
      </c>
      <c r="W925" s="44">
        <v>667.6</v>
      </c>
      <c r="X925" s="44">
        <v>674.7</v>
      </c>
      <c r="Y925" s="44">
        <v>642.70000000000005</v>
      </c>
      <c r="Z925" s="44">
        <v>540.70000000000005</v>
      </c>
      <c r="AA925" s="44">
        <v>518.1</v>
      </c>
      <c r="AB925" s="44">
        <v>508.8</v>
      </c>
      <c r="AC925" s="44">
        <v>580.9</v>
      </c>
      <c r="AD925" s="44">
        <v>500.6</v>
      </c>
      <c r="AE925" s="44">
        <v>499.8</v>
      </c>
      <c r="AF925" s="44">
        <v>462.5</v>
      </c>
      <c r="AG925" s="44">
        <v>511.8</v>
      </c>
      <c r="AH925" s="44">
        <v>454.9</v>
      </c>
      <c r="AI925" s="126">
        <v>447.5</v>
      </c>
      <c r="AJ925" s="44">
        <v>442.4</v>
      </c>
      <c r="AK925" s="44">
        <v>489.4</v>
      </c>
      <c r="AL925" s="44">
        <v>456.1</v>
      </c>
      <c r="AM925" s="44">
        <v>460</v>
      </c>
      <c r="AN925" s="44">
        <v>463.3</v>
      </c>
      <c r="AO925" s="44">
        <v>521.1</v>
      </c>
      <c r="AP925" s="44">
        <v>483.9</v>
      </c>
      <c r="AQ925" s="44">
        <v>483.4</v>
      </c>
    </row>
    <row r="926" spans="1:43" ht="17.649999999999999" thickBot="1" x14ac:dyDescent="0.5">
      <c r="A926" s="42" t="s">
        <v>24</v>
      </c>
      <c r="C926" s="60" t="s">
        <v>143</v>
      </c>
      <c r="D926" t="s">
        <v>180</v>
      </c>
      <c r="E926" s="44">
        <v>198.7</v>
      </c>
      <c r="F926" s="44">
        <v>198.2</v>
      </c>
      <c r="G926" s="44">
        <v>198.8</v>
      </c>
      <c r="H926" s="44">
        <v>232.1</v>
      </c>
      <c r="I926" s="44">
        <v>230.9</v>
      </c>
      <c r="J926" s="44">
        <v>229.8</v>
      </c>
      <c r="K926" s="44">
        <v>226.7</v>
      </c>
      <c r="L926" s="44">
        <v>336.8</v>
      </c>
      <c r="M926" s="44">
        <v>335.1</v>
      </c>
      <c r="N926" s="44">
        <v>335.7</v>
      </c>
      <c r="O926" s="44">
        <v>337.1</v>
      </c>
      <c r="P926" s="44">
        <v>338.2</v>
      </c>
      <c r="Q926" s="44">
        <v>338.6</v>
      </c>
      <c r="R926" s="44">
        <v>348.9</v>
      </c>
      <c r="S926" s="44">
        <v>346.5</v>
      </c>
      <c r="T926" s="44">
        <v>346</v>
      </c>
      <c r="U926" s="44">
        <v>350.3</v>
      </c>
      <c r="V926" s="44">
        <v>351</v>
      </c>
      <c r="W926" s="44">
        <v>350.1</v>
      </c>
      <c r="X926" s="44">
        <v>348.6</v>
      </c>
      <c r="Y926" s="44">
        <v>351.7</v>
      </c>
      <c r="Z926" s="44">
        <v>348.8</v>
      </c>
      <c r="AA926" s="44">
        <v>348.9</v>
      </c>
      <c r="AB926" s="44">
        <v>350.6</v>
      </c>
      <c r="AC926" s="44">
        <v>353</v>
      </c>
      <c r="AD926" s="44">
        <v>353</v>
      </c>
      <c r="AE926" s="44">
        <v>353.3</v>
      </c>
      <c r="AF926" s="44">
        <v>352.1</v>
      </c>
      <c r="AG926" s="44">
        <v>352.2</v>
      </c>
      <c r="AH926" s="44">
        <v>350.8</v>
      </c>
      <c r="AI926" s="126">
        <v>347.7</v>
      </c>
      <c r="AJ926" s="44">
        <v>344.4</v>
      </c>
      <c r="AK926" s="44">
        <v>347.6</v>
      </c>
      <c r="AL926" s="44">
        <v>348.4</v>
      </c>
      <c r="AM926" s="44">
        <v>349.7</v>
      </c>
      <c r="AN926" s="44">
        <v>347.9</v>
      </c>
      <c r="AO926" s="44">
        <v>349.9</v>
      </c>
      <c r="AP926" s="44">
        <v>349.6</v>
      </c>
      <c r="AQ926" s="44">
        <v>349.6</v>
      </c>
    </row>
    <row r="927" spans="1:43" ht="17.649999999999999" thickBot="1" x14ac:dyDescent="0.5">
      <c r="A927" s="42" t="s">
        <v>24</v>
      </c>
      <c r="C927" s="60" t="s">
        <v>176</v>
      </c>
      <c r="D927" t="s">
        <v>180</v>
      </c>
      <c r="E927" s="44" t="s">
        <v>138</v>
      </c>
      <c r="F927" s="44" t="s">
        <v>138</v>
      </c>
      <c r="G927" s="44" t="s">
        <v>138</v>
      </c>
      <c r="H927" s="44" t="s">
        <v>138</v>
      </c>
      <c r="I927" s="44" t="s">
        <v>138</v>
      </c>
      <c r="J927" s="44" t="s">
        <v>138</v>
      </c>
      <c r="K927" s="44" t="s">
        <v>138</v>
      </c>
      <c r="L927" s="44" t="s">
        <v>138</v>
      </c>
      <c r="M927" s="44" t="s">
        <v>138</v>
      </c>
      <c r="N927" s="44" t="s">
        <v>138</v>
      </c>
      <c r="O927" s="44" t="s">
        <v>138</v>
      </c>
      <c r="P927" s="44" t="s">
        <v>138</v>
      </c>
      <c r="Q927" s="44" t="s">
        <v>138</v>
      </c>
      <c r="R927" s="44" t="s">
        <v>138</v>
      </c>
      <c r="S927" s="44" t="s">
        <v>138</v>
      </c>
      <c r="T927" s="44">
        <v>157.4</v>
      </c>
      <c r="U927" s="44">
        <v>109.9</v>
      </c>
      <c r="V927" s="44">
        <v>30.2</v>
      </c>
      <c r="W927" s="44" t="s">
        <v>138</v>
      </c>
      <c r="X927" s="44" t="s">
        <v>138</v>
      </c>
      <c r="Y927" s="44" t="s">
        <v>138</v>
      </c>
      <c r="Z927" s="44">
        <v>47.3</v>
      </c>
      <c r="AA927" s="44" t="s">
        <v>138</v>
      </c>
      <c r="AB927" s="44" t="s">
        <v>138</v>
      </c>
      <c r="AC927" s="44" t="s">
        <v>138</v>
      </c>
      <c r="AD927" s="44" t="s">
        <v>138</v>
      </c>
      <c r="AE927" s="44" t="s">
        <v>138</v>
      </c>
      <c r="AF927" s="44" t="s">
        <v>138</v>
      </c>
      <c r="AG927" s="44" t="s">
        <v>138</v>
      </c>
      <c r="AH927" s="44" t="s">
        <v>138</v>
      </c>
      <c r="AI927" s="126">
        <v>149.9</v>
      </c>
      <c r="AJ927" s="44">
        <v>523.1</v>
      </c>
      <c r="AK927" s="44">
        <v>586</v>
      </c>
      <c r="AL927" s="44">
        <v>489.8</v>
      </c>
      <c r="AM927" s="44">
        <v>582.9</v>
      </c>
      <c r="AN927" s="44">
        <v>617.1</v>
      </c>
      <c r="AO927" s="44">
        <v>649.4</v>
      </c>
      <c r="AP927" s="44">
        <v>519.20000000000005</v>
      </c>
      <c r="AQ927" s="44">
        <v>516</v>
      </c>
    </row>
    <row r="928" spans="1:43" ht="17.649999999999999" thickBot="1" x14ac:dyDescent="0.5">
      <c r="A928" s="42" t="s">
        <v>24</v>
      </c>
      <c r="C928" s="60" t="s">
        <v>88</v>
      </c>
      <c r="D928" t="s">
        <v>180</v>
      </c>
      <c r="E928" s="44">
        <v>684.2</v>
      </c>
      <c r="F928" s="44">
        <v>703.8</v>
      </c>
      <c r="G928" s="44">
        <v>684.2</v>
      </c>
      <c r="H928" s="44">
        <v>712.2</v>
      </c>
      <c r="I928" s="44">
        <v>684.8</v>
      </c>
      <c r="J928" s="44">
        <v>667.7</v>
      </c>
      <c r="K928" s="44">
        <v>658.9</v>
      </c>
      <c r="L928" s="44">
        <v>681.7</v>
      </c>
      <c r="M928" s="44">
        <v>650</v>
      </c>
      <c r="N928" s="44">
        <v>649.20000000000005</v>
      </c>
      <c r="O928" s="44">
        <v>653.5</v>
      </c>
      <c r="P928" s="44">
        <v>652.5</v>
      </c>
      <c r="Q928" s="44">
        <v>648.20000000000005</v>
      </c>
      <c r="R928" s="44">
        <v>662.9</v>
      </c>
      <c r="S928" s="44">
        <v>728</v>
      </c>
      <c r="T928" s="44">
        <v>730.3</v>
      </c>
      <c r="U928" s="44">
        <v>819.9</v>
      </c>
      <c r="V928" s="44">
        <v>814.9</v>
      </c>
      <c r="W928" s="44">
        <v>823.9</v>
      </c>
      <c r="X928" s="44">
        <v>818.5</v>
      </c>
      <c r="Y928" s="44">
        <v>802.9</v>
      </c>
      <c r="Z928" s="44">
        <v>972.3</v>
      </c>
      <c r="AA928" s="44">
        <v>922.3</v>
      </c>
      <c r="AB928" s="44">
        <v>885.7</v>
      </c>
      <c r="AC928" s="43">
        <v>1689</v>
      </c>
      <c r="AD928" s="43">
        <v>1827</v>
      </c>
      <c r="AE928" s="43">
        <v>1797</v>
      </c>
      <c r="AF928" s="43">
        <v>1794</v>
      </c>
      <c r="AG928" s="43">
        <v>1777</v>
      </c>
      <c r="AH928" s="43">
        <v>1882</v>
      </c>
      <c r="AI928" s="125">
        <v>1904</v>
      </c>
      <c r="AJ928" s="43">
        <v>1805</v>
      </c>
      <c r="AK928" s="43">
        <v>1633</v>
      </c>
      <c r="AL928" s="43">
        <v>1681</v>
      </c>
      <c r="AM928" s="43">
        <v>1660</v>
      </c>
      <c r="AN928" s="43">
        <v>1647</v>
      </c>
      <c r="AO928" s="43">
        <v>1629</v>
      </c>
      <c r="AP928" s="43">
        <v>1665</v>
      </c>
      <c r="AQ928" s="43">
        <v>1664</v>
      </c>
    </row>
    <row r="929" spans="1:43" ht="18" thickBot="1" x14ac:dyDescent="0.5">
      <c r="A929" s="42" t="s">
        <v>24</v>
      </c>
      <c r="C929" s="66" t="s">
        <v>77</v>
      </c>
      <c r="D929" t="s">
        <v>180</v>
      </c>
      <c r="E929" s="67">
        <v>62450</v>
      </c>
      <c r="F929" s="67">
        <v>63015</v>
      </c>
      <c r="G929" s="67">
        <v>61707</v>
      </c>
      <c r="H929" s="67">
        <v>61504</v>
      </c>
      <c r="I929" s="67">
        <v>60564</v>
      </c>
      <c r="J929" s="67">
        <v>61968</v>
      </c>
      <c r="K929" s="67">
        <v>63853</v>
      </c>
      <c r="L929" s="67">
        <v>63905</v>
      </c>
      <c r="M929" s="67">
        <v>61942</v>
      </c>
      <c r="N929" s="67">
        <v>62525</v>
      </c>
      <c r="O929" s="67">
        <v>63382</v>
      </c>
      <c r="P929" s="67">
        <v>63806</v>
      </c>
      <c r="Q929" s="67">
        <v>64013</v>
      </c>
      <c r="R929" s="67">
        <v>63012</v>
      </c>
      <c r="S929" s="67">
        <v>62367</v>
      </c>
      <c r="T929" s="67">
        <v>62250</v>
      </c>
      <c r="U929" s="67">
        <v>61876</v>
      </c>
      <c r="V929" s="67">
        <v>63922</v>
      </c>
      <c r="W929" s="67">
        <v>65844</v>
      </c>
      <c r="X929" s="67">
        <v>66956</v>
      </c>
      <c r="Y929" s="67">
        <v>67013</v>
      </c>
      <c r="Z929" s="67">
        <v>65336</v>
      </c>
      <c r="AA929" s="67">
        <v>69305</v>
      </c>
      <c r="AB929" s="67">
        <v>69616</v>
      </c>
      <c r="AC929" s="67">
        <v>70626</v>
      </c>
      <c r="AD929" s="67">
        <v>69257</v>
      </c>
      <c r="AE929" s="67">
        <v>70808</v>
      </c>
      <c r="AF929" s="67">
        <v>70598</v>
      </c>
      <c r="AG929" s="67">
        <v>70116</v>
      </c>
      <c r="AH929" s="67">
        <v>66472</v>
      </c>
      <c r="AI929" s="128">
        <v>63121</v>
      </c>
      <c r="AJ929" s="67">
        <v>60867</v>
      </c>
      <c r="AK929" s="67">
        <v>61149</v>
      </c>
      <c r="AL929" s="67">
        <v>62424</v>
      </c>
      <c r="AM929" s="67">
        <v>61904</v>
      </c>
      <c r="AN929" s="67">
        <v>59955</v>
      </c>
      <c r="AO929" s="67">
        <v>63255</v>
      </c>
      <c r="AP929" s="67">
        <v>62488</v>
      </c>
      <c r="AQ929" s="67">
        <v>62044</v>
      </c>
    </row>
    <row r="930" spans="1:43" ht="18" thickTop="1" thickBot="1" x14ac:dyDescent="0.5">
      <c r="A930" s="42" t="s">
        <v>24</v>
      </c>
      <c r="C930" s="60" t="s">
        <v>187</v>
      </c>
      <c r="D930" t="s">
        <v>180</v>
      </c>
      <c r="E930" s="43">
        <v>49117</v>
      </c>
      <c r="F930" s="43">
        <v>49411</v>
      </c>
      <c r="G930" s="43">
        <v>48073</v>
      </c>
      <c r="H930" s="43">
        <v>47707</v>
      </c>
      <c r="I930" s="43">
        <v>46700</v>
      </c>
      <c r="J930" s="43">
        <v>47582</v>
      </c>
      <c r="K930" s="43">
        <v>48591</v>
      </c>
      <c r="L930" s="43">
        <v>48848</v>
      </c>
      <c r="M930" s="43">
        <v>47378</v>
      </c>
      <c r="N930" s="43">
        <v>47688</v>
      </c>
      <c r="O930" s="43">
        <v>48316</v>
      </c>
      <c r="P930" s="43">
        <v>48603</v>
      </c>
      <c r="Q930" s="43">
        <v>48802</v>
      </c>
      <c r="R930" s="43">
        <v>47927</v>
      </c>
      <c r="S930" s="43">
        <v>47196</v>
      </c>
      <c r="T930" s="43">
        <v>48318</v>
      </c>
      <c r="U930" s="43">
        <v>48132</v>
      </c>
      <c r="V930" s="43">
        <v>49426</v>
      </c>
      <c r="W930" s="43">
        <v>50487</v>
      </c>
      <c r="X930" s="43">
        <v>51370</v>
      </c>
      <c r="Y930" s="43">
        <v>51125</v>
      </c>
      <c r="Z930" s="43">
        <v>49066</v>
      </c>
      <c r="AA930" s="43">
        <v>51763</v>
      </c>
      <c r="AB930" s="43">
        <v>52273</v>
      </c>
      <c r="AC930" s="43">
        <v>53172</v>
      </c>
      <c r="AD930" s="43">
        <v>51748</v>
      </c>
      <c r="AE930" s="43">
        <v>52593</v>
      </c>
      <c r="AF930" s="43">
        <v>52159</v>
      </c>
      <c r="AG930" s="43">
        <v>51706</v>
      </c>
      <c r="AH930" s="43">
        <v>48949</v>
      </c>
      <c r="AI930" s="125">
        <v>46683</v>
      </c>
      <c r="AJ930" s="43">
        <v>45636</v>
      </c>
      <c r="AK930" s="43">
        <v>46068</v>
      </c>
      <c r="AL930" s="43">
        <v>46788</v>
      </c>
      <c r="AM930" s="43">
        <v>46339</v>
      </c>
      <c r="AN930" s="43">
        <v>43879</v>
      </c>
      <c r="AO930" s="43">
        <v>47293</v>
      </c>
      <c r="AP930" s="43">
        <v>45846</v>
      </c>
      <c r="AQ930" s="43">
        <v>45127</v>
      </c>
    </row>
    <row r="931" spans="1:43" ht="17.649999999999999" thickBot="1" x14ac:dyDescent="0.5">
      <c r="A931" s="42" t="s">
        <v>24</v>
      </c>
      <c r="C931" s="60" t="s">
        <v>189</v>
      </c>
      <c r="D931" t="s">
        <v>180</v>
      </c>
      <c r="E931" s="44">
        <v>396.6</v>
      </c>
      <c r="F931" s="44">
        <v>439.6</v>
      </c>
      <c r="G931" s="44">
        <v>489.6</v>
      </c>
      <c r="H931" s="44">
        <v>452.8</v>
      </c>
      <c r="I931" s="44">
        <v>384.2</v>
      </c>
      <c r="J931" s="44">
        <v>433.8</v>
      </c>
      <c r="K931" s="44">
        <v>457.5</v>
      </c>
      <c r="L931" s="44">
        <v>427.8</v>
      </c>
      <c r="M931" s="44">
        <v>363.7</v>
      </c>
      <c r="N931" s="44">
        <v>419.5</v>
      </c>
      <c r="O931" s="44">
        <v>456.9</v>
      </c>
      <c r="P931" s="44">
        <v>430.1</v>
      </c>
      <c r="Q931" s="44">
        <v>373.1</v>
      </c>
      <c r="R931" s="44">
        <v>432.8</v>
      </c>
      <c r="S931" s="44">
        <v>460.7</v>
      </c>
      <c r="T931" s="44">
        <v>428</v>
      </c>
      <c r="U931" s="44">
        <v>363.3</v>
      </c>
      <c r="V931" s="44">
        <v>417.7</v>
      </c>
      <c r="W931" s="44">
        <v>448.3</v>
      </c>
      <c r="X931" s="44">
        <v>408.2</v>
      </c>
      <c r="Y931" s="44">
        <v>363.9</v>
      </c>
      <c r="Z931" s="44">
        <v>414.1</v>
      </c>
      <c r="AA931" s="44">
        <v>440.8</v>
      </c>
      <c r="AB931" s="44">
        <v>404.3</v>
      </c>
      <c r="AC931" s="44">
        <v>349.3</v>
      </c>
      <c r="AD931" s="44">
        <v>425</v>
      </c>
      <c r="AE931" s="44">
        <v>461.1</v>
      </c>
      <c r="AF931" s="44">
        <v>414.3</v>
      </c>
      <c r="AG931" s="44">
        <v>347.5</v>
      </c>
      <c r="AH931" s="44">
        <v>431.9</v>
      </c>
      <c r="AI931" s="126">
        <v>437</v>
      </c>
      <c r="AJ931" s="44">
        <v>394</v>
      </c>
      <c r="AK931" s="44">
        <v>365.5</v>
      </c>
      <c r="AL931" s="44">
        <v>451.6</v>
      </c>
      <c r="AM931" s="44">
        <v>494.7</v>
      </c>
      <c r="AN931" s="44">
        <v>447.2</v>
      </c>
      <c r="AO931" s="44">
        <v>380.2</v>
      </c>
      <c r="AP931" s="44">
        <v>470.4</v>
      </c>
      <c r="AQ931" s="44">
        <v>502.8</v>
      </c>
    </row>
    <row r="932" spans="1:43" ht="17.649999999999999" thickBot="1" x14ac:dyDescent="0.5">
      <c r="A932" s="42" t="s">
        <v>24</v>
      </c>
      <c r="C932" s="60" t="s">
        <v>147</v>
      </c>
      <c r="D932" t="s">
        <v>180</v>
      </c>
      <c r="E932" s="44">
        <v>172.7</v>
      </c>
      <c r="F932" s="44">
        <v>168.3</v>
      </c>
      <c r="G932" s="44">
        <v>169.3</v>
      </c>
      <c r="H932" s="44">
        <v>519</v>
      </c>
      <c r="I932" s="44">
        <v>364.3</v>
      </c>
      <c r="J932" s="44">
        <v>359.2</v>
      </c>
      <c r="K932" s="44">
        <v>357.4</v>
      </c>
      <c r="L932" s="44">
        <v>6.1</v>
      </c>
      <c r="M932" s="44">
        <v>7.6</v>
      </c>
      <c r="N932" s="44">
        <v>6.9</v>
      </c>
      <c r="O932" s="44">
        <v>4.3</v>
      </c>
      <c r="P932" s="44">
        <v>3.8</v>
      </c>
      <c r="Q932" s="44">
        <v>205</v>
      </c>
      <c r="R932" s="44">
        <v>207</v>
      </c>
      <c r="S932" s="44">
        <v>207.3</v>
      </c>
      <c r="T932" s="44">
        <v>7.3</v>
      </c>
      <c r="U932" s="44">
        <v>5.2</v>
      </c>
      <c r="V932" s="44">
        <v>3.8</v>
      </c>
      <c r="W932" s="44">
        <v>1.6</v>
      </c>
      <c r="X932" s="44">
        <v>400.8</v>
      </c>
      <c r="Y932" s="44">
        <v>400.3</v>
      </c>
      <c r="Z932" s="44">
        <v>399.8</v>
      </c>
      <c r="AA932" s="44">
        <v>399.9</v>
      </c>
      <c r="AB932" s="44" t="s">
        <v>138</v>
      </c>
      <c r="AC932" s="44" t="s">
        <v>138</v>
      </c>
      <c r="AD932" s="44" t="s">
        <v>138</v>
      </c>
      <c r="AE932" s="44" t="s">
        <v>138</v>
      </c>
      <c r="AF932" s="44" t="s">
        <v>138</v>
      </c>
      <c r="AG932" s="44">
        <v>35</v>
      </c>
      <c r="AH932" s="44">
        <v>35.4</v>
      </c>
      <c r="AI932" s="126">
        <v>30.3</v>
      </c>
      <c r="AJ932" s="44">
        <v>56.4</v>
      </c>
      <c r="AK932" s="44">
        <v>75.900000000000006</v>
      </c>
      <c r="AL932" s="44">
        <v>51.3</v>
      </c>
      <c r="AM932" s="44">
        <v>78.3</v>
      </c>
      <c r="AN932" s="44">
        <v>214.7</v>
      </c>
      <c r="AO932" s="44">
        <v>116</v>
      </c>
      <c r="AP932" s="44">
        <v>147</v>
      </c>
      <c r="AQ932" s="44">
        <v>173.6</v>
      </c>
    </row>
    <row r="933" spans="1:43" ht="17.649999999999999" thickBot="1" x14ac:dyDescent="0.5">
      <c r="A933" s="42" t="s">
        <v>24</v>
      </c>
      <c r="C933" s="60" t="s">
        <v>148</v>
      </c>
      <c r="D933" t="s">
        <v>180</v>
      </c>
      <c r="E933" s="44" t="s">
        <v>138</v>
      </c>
      <c r="F933" s="44" t="s">
        <v>138</v>
      </c>
      <c r="G933" s="44" t="s">
        <v>138</v>
      </c>
      <c r="H933" s="44" t="s">
        <v>138</v>
      </c>
      <c r="I933" s="44" t="s">
        <v>138</v>
      </c>
      <c r="J933" s="44" t="s">
        <v>138</v>
      </c>
      <c r="K933" s="44" t="s">
        <v>138</v>
      </c>
      <c r="L933" s="44" t="s">
        <v>138</v>
      </c>
      <c r="M933" s="44" t="s">
        <v>138</v>
      </c>
      <c r="N933" s="44" t="s">
        <v>138</v>
      </c>
      <c r="O933" s="44" t="s">
        <v>138</v>
      </c>
      <c r="P933" s="44" t="s">
        <v>138</v>
      </c>
      <c r="Q933" s="44" t="s">
        <v>138</v>
      </c>
      <c r="R933" s="44" t="s">
        <v>138</v>
      </c>
      <c r="S933" s="44" t="s">
        <v>138</v>
      </c>
      <c r="T933" s="44" t="s">
        <v>138</v>
      </c>
      <c r="U933" s="44" t="s">
        <v>138</v>
      </c>
      <c r="V933" s="44">
        <v>21</v>
      </c>
      <c r="W933" s="44">
        <v>13.9</v>
      </c>
      <c r="X933" s="44">
        <v>6.8</v>
      </c>
      <c r="Y933" s="44" t="s">
        <v>138</v>
      </c>
      <c r="Z933" s="44" t="s">
        <v>138</v>
      </c>
      <c r="AA933" s="44" t="s">
        <v>138</v>
      </c>
      <c r="AB933" s="44" t="s">
        <v>138</v>
      </c>
      <c r="AC933" s="44" t="s">
        <v>138</v>
      </c>
      <c r="AD933" s="44" t="s">
        <v>138</v>
      </c>
      <c r="AE933" s="44" t="s">
        <v>138</v>
      </c>
      <c r="AF933" s="44" t="s">
        <v>138</v>
      </c>
      <c r="AG933" s="44" t="s">
        <v>138</v>
      </c>
      <c r="AH933" s="44" t="s">
        <v>138</v>
      </c>
      <c r="AI933" s="126" t="s">
        <v>138</v>
      </c>
      <c r="AJ933" s="44" t="s">
        <v>138</v>
      </c>
      <c r="AK933" s="44" t="s">
        <v>138</v>
      </c>
      <c r="AL933" s="44" t="s">
        <v>138</v>
      </c>
      <c r="AM933" s="44" t="s">
        <v>138</v>
      </c>
      <c r="AN933" s="44" t="s">
        <v>138</v>
      </c>
      <c r="AO933" s="44">
        <v>19.2</v>
      </c>
      <c r="AP933" s="44" t="s">
        <v>138</v>
      </c>
      <c r="AQ933" s="44" t="s">
        <v>138</v>
      </c>
    </row>
    <row r="934" spans="1:43" ht="17.649999999999999" thickBot="1" x14ac:dyDescent="0.5">
      <c r="A934" s="42" t="s">
        <v>24</v>
      </c>
      <c r="C934" s="60" t="s">
        <v>146</v>
      </c>
      <c r="D934" t="s">
        <v>180</v>
      </c>
      <c r="E934" s="44" t="s">
        <v>138</v>
      </c>
      <c r="F934" s="44">
        <v>25.3</v>
      </c>
      <c r="G934" s="44">
        <v>34.9</v>
      </c>
      <c r="H934" s="44" t="s">
        <v>138</v>
      </c>
      <c r="I934" s="44" t="s">
        <v>138</v>
      </c>
      <c r="J934" s="44" t="s">
        <v>138</v>
      </c>
      <c r="K934" s="44" t="s">
        <v>138</v>
      </c>
      <c r="L934" s="44" t="s">
        <v>138</v>
      </c>
      <c r="M934" s="44" t="s">
        <v>138</v>
      </c>
      <c r="N934" s="44" t="s">
        <v>138</v>
      </c>
      <c r="O934" s="44" t="s">
        <v>138</v>
      </c>
      <c r="P934" s="44">
        <v>199.9</v>
      </c>
      <c r="Q934" s="44" t="s">
        <v>138</v>
      </c>
      <c r="R934" s="44" t="s">
        <v>138</v>
      </c>
      <c r="S934" s="44" t="s">
        <v>138</v>
      </c>
      <c r="T934" s="44" t="s">
        <v>138</v>
      </c>
      <c r="U934" s="44" t="s">
        <v>138</v>
      </c>
      <c r="V934" s="44" t="s">
        <v>138</v>
      </c>
      <c r="W934" s="44" t="s">
        <v>138</v>
      </c>
      <c r="X934" s="44" t="s">
        <v>138</v>
      </c>
      <c r="Y934" s="44" t="s">
        <v>138</v>
      </c>
      <c r="Z934" s="44" t="s">
        <v>138</v>
      </c>
      <c r="AA934" s="44" t="s">
        <v>138</v>
      </c>
      <c r="AB934" s="44" t="s">
        <v>138</v>
      </c>
      <c r="AC934" s="44" t="s">
        <v>138</v>
      </c>
      <c r="AD934" s="44" t="s">
        <v>138</v>
      </c>
      <c r="AE934" s="44" t="s">
        <v>138</v>
      </c>
      <c r="AF934" s="44" t="s">
        <v>138</v>
      </c>
      <c r="AG934" s="44" t="s">
        <v>138</v>
      </c>
      <c r="AH934" s="44" t="s">
        <v>138</v>
      </c>
      <c r="AI934" s="126" t="s">
        <v>138</v>
      </c>
      <c r="AJ934" s="44" t="s">
        <v>138</v>
      </c>
      <c r="AK934" s="44" t="s">
        <v>138</v>
      </c>
      <c r="AL934" s="44" t="s">
        <v>138</v>
      </c>
      <c r="AM934" s="44" t="s">
        <v>138</v>
      </c>
      <c r="AN934" s="44" t="s">
        <v>138</v>
      </c>
      <c r="AO934" s="44" t="s">
        <v>138</v>
      </c>
      <c r="AP934" s="44" t="s">
        <v>138</v>
      </c>
      <c r="AQ934" s="44" t="s">
        <v>138</v>
      </c>
    </row>
    <row r="935" spans="1:43" ht="17.649999999999999" thickBot="1" x14ac:dyDescent="0.5">
      <c r="A935" s="42" t="s">
        <v>24</v>
      </c>
      <c r="C935" s="60" t="s">
        <v>149</v>
      </c>
      <c r="D935" t="s">
        <v>180</v>
      </c>
      <c r="E935" s="44" t="s">
        <v>138</v>
      </c>
      <c r="F935" s="44">
        <v>39.1</v>
      </c>
      <c r="G935" s="44" t="s">
        <v>138</v>
      </c>
      <c r="H935" s="44">
        <v>5.7</v>
      </c>
      <c r="I935" s="44">
        <v>6</v>
      </c>
      <c r="J935" s="44">
        <v>54.1</v>
      </c>
      <c r="K935" s="44">
        <v>29.6</v>
      </c>
      <c r="L935" s="44" t="s">
        <v>138</v>
      </c>
      <c r="M935" s="44">
        <v>20.6</v>
      </c>
      <c r="N935" s="44">
        <v>65.3</v>
      </c>
      <c r="O935" s="44">
        <v>3.5</v>
      </c>
      <c r="P935" s="44">
        <v>40.700000000000003</v>
      </c>
      <c r="Q935" s="44">
        <v>2.9</v>
      </c>
      <c r="R935" s="44">
        <v>61.3</v>
      </c>
      <c r="S935" s="44" t="s">
        <v>138</v>
      </c>
      <c r="T935" s="44" t="s">
        <v>138</v>
      </c>
      <c r="U935" s="44">
        <v>24</v>
      </c>
      <c r="V935" s="44">
        <v>268.3</v>
      </c>
      <c r="W935" s="44">
        <v>250.2</v>
      </c>
      <c r="X935" s="44">
        <v>224</v>
      </c>
      <c r="Y935" s="44">
        <v>256.7</v>
      </c>
      <c r="Z935" s="44">
        <v>268.89999999999998</v>
      </c>
      <c r="AA935" s="44">
        <v>357.9</v>
      </c>
      <c r="AB935" s="44">
        <v>395.1</v>
      </c>
      <c r="AC935" s="44" t="s">
        <v>138</v>
      </c>
      <c r="AD935" s="44" t="s">
        <v>138</v>
      </c>
      <c r="AE935" s="44">
        <v>69</v>
      </c>
      <c r="AF935" s="44">
        <v>40.700000000000003</v>
      </c>
      <c r="AG935" s="44">
        <v>159.1</v>
      </c>
      <c r="AH935" s="44">
        <v>227.2</v>
      </c>
      <c r="AI935" s="126">
        <v>232.6</v>
      </c>
      <c r="AJ935" s="44">
        <v>212.2</v>
      </c>
      <c r="AK935" s="44">
        <v>190.9</v>
      </c>
      <c r="AL935" s="44">
        <v>240.6</v>
      </c>
      <c r="AM935" s="44">
        <v>179.1</v>
      </c>
      <c r="AN935" s="44">
        <v>267.2</v>
      </c>
      <c r="AO935" s="44">
        <v>190</v>
      </c>
      <c r="AP935" s="44">
        <v>278.39999999999998</v>
      </c>
      <c r="AQ935" s="44">
        <v>156.4</v>
      </c>
    </row>
    <row r="936" spans="1:43" ht="17.649999999999999" thickBot="1" x14ac:dyDescent="0.5">
      <c r="A936" s="42" t="s">
        <v>24</v>
      </c>
      <c r="C936" s="60" t="s">
        <v>91</v>
      </c>
      <c r="D936" t="s">
        <v>180</v>
      </c>
      <c r="E936" s="43">
        <v>2629</v>
      </c>
      <c r="F936" s="43">
        <v>2603</v>
      </c>
      <c r="G936" s="43">
        <v>2581</v>
      </c>
      <c r="H936" s="43">
        <v>2217</v>
      </c>
      <c r="I936" s="43">
        <v>2449</v>
      </c>
      <c r="J936" s="43">
        <v>2443</v>
      </c>
      <c r="K936" s="43">
        <v>3043</v>
      </c>
      <c r="L936" s="43">
        <v>3020</v>
      </c>
      <c r="M936" s="43">
        <v>2999</v>
      </c>
      <c r="N936" s="43">
        <v>2985</v>
      </c>
      <c r="O936" s="43">
        <v>2968</v>
      </c>
      <c r="P936" s="43">
        <v>2754</v>
      </c>
      <c r="Q936" s="43">
        <v>2738</v>
      </c>
      <c r="R936" s="43">
        <v>2722</v>
      </c>
      <c r="S936" s="43">
        <v>2998</v>
      </c>
      <c r="T936" s="43">
        <v>2984</v>
      </c>
      <c r="U936" s="43">
        <v>2971</v>
      </c>
      <c r="V936" s="43">
        <v>2837</v>
      </c>
      <c r="W936" s="43">
        <v>3224</v>
      </c>
      <c r="X936" s="43">
        <v>3038</v>
      </c>
      <c r="Y936" s="43">
        <v>2927</v>
      </c>
      <c r="Z936" s="43">
        <v>2914</v>
      </c>
      <c r="AA936" s="43">
        <v>3393</v>
      </c>
      <c r="AB936" s="43">
        <v>3379</v>
      </c>
      <c r="AC936" s="43">
        <v>3346</v>
      </c>
      <c r="AD936" s="43">
        <v>3347</v>
      </c>
      <c r="AE936" s="43">
        <v>3441</v>
      </c>
      <c r="AF936" s="43">
        <v>3441</v>
      </c>
      <c r="AG936" s="43">
        <v>3442</v>
      </c>
      <c r="AH936" s="43">
        <v>3443</v>
      </c>
      <c r="AI936" s="125">
        <v>3443</v>
      </c>
      <c r="AJ936" s="43">
        <v>3429</v>
      </c>
      <c r="AK936" s="43">
        <v>3428</v>
      </c>
      <c r="AL936" s="43">
        <v>3429</v>
      </c>
      <c r="AM936" s="43">
        <v>3429</v>
      </c>
      <c r="AN936" s="43">
        <v>3430</v>
      </c>
      <c r="AO936" s="43">
        <v>3430</v>
      </c>
      <c r="AP936" s="43">
        <v>3431</v>
      </c>
      <c r="AQ936" s="43">
        <v>3470</v>
      </c>
    </row>
    <row r="937" spans="1:43" ht="17.649999999999999" thickBot="1" x14ac:dyDescent="0.5">
      <c r="A937" s="42" t="s">
        <v>24</v>
      </c>
      <c r="C937" s="60" t="s">
        <v>150</v>
      </c>
      <c r="D937" t="s">
        <v>180</v>
      </c>
      <c r="E937" s="44" t="s">
        <v>138</v>
      </c>
      <c r="F937" s="44" t="s">
        <v>138</v>
      </c>
      <c r="G937" s="44" t="s">
        <v>138</v>
      </c>
      <c r="H937" s="44" t="s">
        <v>138</v>
      </c>
      <c r="I937" s="44" t="s">
        <v>138</v>
      </c>
      <c r="J937" s="44" t="s">
        <v>138</v>
      </c>
      <c r="K937" s="44" t="s">
        <v>138</v>
      </c>
      <c r="L937" s="44" t="s">
        <v>138</v>
      </c>
      <c r="M937" s="44" t="s">
        <v>138</v>
      </c>
      <c r="N937" s="44" t="s">
        <v>138</v>
      </c>
      <c r="O937" s="44" t="s">
        <v>138</v>
      </c>
      <c r="P937" s="44" t="s">
        <v>138</v>
      </c>
      <c r="Q937" s="44" t="s">
        <v>138</v>
      </c>
      <c r="R937" s="44" t="s">
        <v>138</v>
      </c>
      <c r="S937" s="44" t="s">
        <v>138</v>
      </c>
      <c r="T937" s="44" t="s">
        <v>138</v>
      </c>
      <c r="U937" s="44" t="s">
        <v>138</v>
      </c>
      <c r="V937" s="44">
        <v>101.1</v>
      </c>
      <c r="W937" s="44">
        <v>103.6</v>
      </c>
      <c r="X937" s="44">
        <v>105.6</v>
      </c>
      <c r="Y937" s="44" t="s">
        <v>138</v>
      </c>
      <c r="Z937" s="44" t="s">
        <v>138</v>
      </c>
      <c r="AA937" s="44" t="s">
        <v>138</v>
      </c>
      <c r="AB937" s="44" t="s">
        <v>138</v>
      </c>
      <c r="AC937" s="44" t="s">
        <v>138</v>
      </c>
      <c r="AD937" s="44" t="s">
        <v>138</v>
      </c>
      <c r="AE937" s="44" t="s">
        <v>138</v>
      </c>
      <c r="AF937" s="44" t="s">
        <v>138</v>
      </c>
      <c r="AG937" s="44" t="s">
        <v>138</v>
      </c>
      <c r="AH937" s="44" t="s">
        <v>138</v>
      </c>
      <c r="AI937" s="126" t="s">
        <v>138</v>
      </c>
      <c r="AJ937" s="44" t="s">
        <v>138</v>
      </c>
      <c r="AK937" s="44" t="s">
        <v>138</v>
      </c>
      <c r="AL937" s="44" t="s">
        <v>138</v>
      </c>
      <c r="AM937" s="44" t="s">
        <v>138</v>
      </c>
      <c r="AN937" s="44" t="s">
        <v>138</v>
      </c>
      <c r="AO937" s="44">
        <v>43.4</v>
      </c>
      <c r="AP937" s="44" t="s">
        <v>138</v>
      </c>
      <c r="AQ937" s="44" t="s">
        <v>138</v>
      </c>
    </row>
    <row r="938" spans="1:43" ht="17.649999999999999" thickBot="1" x14ac:dyDescent="0.5">
      <c r="A938" s="42" t="s">
        <v>24</v>
      </c>
      <c r="C938" s="60" t="s">
        <v>152</v>
      </c>
      <c r="D938" t="s">
        <v>180</v>
      </c>
      <c r="E938" s="44">
        <v>62</v>
      </c>
      <c r="F938" s="44">
        <v>173.3</v>
      </c>
      <c r="G938" s="44">
        <v>41.2</v>
      </c>
      <c r="H938" s="44">
        <v>73.400000000000006</v>
      </c>
      <c r="I938" s="44">
        <v>91.8</v>
      </c>
      <c r="J938" s="44">
        <v>233.3</v>
      </c>
      <c r="K938" s="44">
        <v>315.8</v>
      </c>
      <c r="L938" s="44">
        <v>358.5</v>
      </c>
      <c r="M938" s="44">
        <v>130.30000000000001</v>
      </c>
      <c r="N938" s="44">
        <v>188.5</v>
      </c>
      <c r="O938" s="44">
        <v>247.3</v>
      </c>
      <c r="P938" s="44">
        <v>231.8</v>
      </c>
      <c r="Q938" s="44">
        <v>199</v>
      </c>
      <c r="R938" s="44">
        <v>128.9</v>
      </c>
      <c r="S938" s="44">
        <v>85.5</v>
      </c>
      <c r="T938" s="44" t="s">
        <v>138</v>
      </c>
      <c r="U938" s="44" t="s">
        <v>138</v>
      </c>
      <c r="V938" s="44" t="s">
        <v>138</v>
      </c>
      <c r="W938" s="44">
        <v>37</v>
      </c>
      <c r="X938" s="44">
        <v>64.099999999999994</v>
      </c>
      <c r="Y938" s="44">
        <v>95.4</v>
      </c>
      <c r="Z938" s="44">
        <v>93.7</v>
      </c>
      <c r="AA938" s="44">
        <v>155.6</v>
      </c>
      <c r="AB938" s="44">
        <v>210.5</v>
      </c>
      <c r="AC938" s="44">
        <v>416.1</v>
      </c>
      <c r="AD938" s="44">
        <v>319.2</v>
      </c>
      <c r="AE938" s="44">
        <v>405.4</v>
      </c>
      <c r="AF938" s="44">
        <v>424.8</v>
      </c>
      <c r="AG938" s="44">
        <v>458.4</v>
      </c>
      <c r="AH938" s="44">
        <v>202.8</v>
      </c>
      <c r="AI938" s="126">
        <v>5.8</v>
      </c>
      <c r="AJ938" s="44">
        <v>6.5</v>
      </c>
      <c r="AK938" s="44">
        <v>25.2</v>
      </c>
      <c r="AL938" s="44">
        <v>23.8</v>
      </c>
      <c r="AM938" s="44">
        <v>23.9</v>
      </c>
      <c r="AN938" s="44">
        <v>27.1</v>
      </c>
      <c r="AO938" s="44">
        <v>27</v>
      </c>
      <c r="AP938" s="44">
        <v>26.2</v>
      </c>
      <c r="AQ938" s="44">
        <v>27.2</v>
      </c>
    </row>
    <row r="939" spans="1:43" ht="17.649999999999999" thickBot="1" x14ac:dyDescent="0.5">
      <c r="A939" s="42" t="s">
        <v>24</v>
      </c>
      <c r="C939" s="60" t="s">
        <v>90</v>
      </c>
      <c r="D939" t="s">
        <v>180</v>
      </c>
      <c r="E939" s="44">
        <v>195.8</v>
      </c>
      <c r="F939" s="44">
        <v>109.2</v>
      </c>
      <c r="G939" s="44">
        <v>523</v>
      </c>
      <c r="H939" s="44">
        <v>537.1</v>
      </c>
      <c r="I939" s="44">
        <v>540.9</v>
      </c>
      <c r="J939" s="44">
        <v>569.29999999999995</v>
      </c>
      <c r="K939" s="44">
        <v>583.5</v>
      </c>
      <c r="L939" s="44">
        <v>563</v>
      </c>
      <c r="M939" s="44">
        <v>497.9</v>
      </c>
      <c r="N939" s="44">
        <v>481.8</v>
      </c>
      <c r="O939" s="44">
        <v>485</v>
      </c>
      <c r="P939" s="44">
        <v>471.9</v>
      </c>
      <c r="Q939" s="44">
        <v>459.2</v>
      </c>
      <c r="R939" s="44">
        <v>444.2</v>
      </c>
      <c r="S939" s="44">
        <v>367</v>
      </c>
      <c r="T939" s="44">
        <v>291.2</v>
      </c>
      <c r="U939" s="44">
        <v>63.9</v>
      </c>
      <c r="V939" s="44">
        <v>57.5</v>
      </c>
      <c r="W939" s="44">
        <v>61</v>
      </c>
      <c r="X939" s="44">
        <v>70.3</v>
      </c>
      <c r="Y939" s="44">
        <v>56.8</v>
      </c>
      <c r="Z939" s="44">
        <v>142.30000000000001</v>
      </c>
      <c r="AA939" s="44">
        <v>99.7</v>
      </c>
      <c r="AB939" s="44">
        <v>87.7</v>
      </c>
      <c r="AC939" s="44">
        <v>99.5</v>
      </c>
      <c r="AD939" s="44">
        <v>77.8</v>
      </c>
      <c r="AE939" s="44">
        <v>65.599999999999994</v>
      </c>
      <c r="AF939" s="44">
        <v>54</v>
      </c>
      <c r="AG939" s="44">
        <v>30.1</v>
      </c>
      <c r="AH939" s="44">
        <v>33.5</v>
      </c>
      <c r="AI939" s="126">
        <v>33.5</v>
      </c>
      <c r="AJ939" s="44">
        <v>19.399999999999999</v>
      </c>
      <c r="AK939" s="44">
        <v>14</v>
      </c>
      <c r="AL939" s="44">
        <v>13.6</v>
      </c>
      <c r="AM939" s="44">
        <v>8.5</v>
      </c>
      <c r="AN939" s="44" t="s">
        <v>138</v>
      </c>
      <c r="AO939" s="44">
        <v>1.7</v>
      </c>
      <c r="AP939" s="44" t="s">
        <v>138</v>
      </c>
      <c r="AQ939" s="44" t="s">
        <v>138</v>
      </c>
    </row>
    <row r="940" spans="1:43" ht="17.649999999999999" thickBot="1" x14ac:dyDescent="0.5">
      <c r="A940" s="42" t="s">
        <v>24</v>
      </c>
      <c r="C940" s="60" t="s">
        <v>92</v>
      </c>
      <c r="D940" t="s">
        <v>180</v>
      </c>
      <c r="E940" s="43">
        <v>1314</v>
      </c>
      <c r="F940" s="43">
        <v>1358</v>
      </c>
      <c r="G940" s="43">
        <v>1280</v>
      </c>
      <c r="H940" s="43">
        <v>1410</v>
      </c>
      <c r="I940" s="43">
        <v>1331</v>
      </c>
      <c r="J940" s="43">
        <v>1374</v>
      </c>
      <c r="K940" s="43">
        <v>1319</v>
      </c>
      <c r="L940" s="43">
        <v>1321</v>
      </c>
      <c r="M940" s="43">
        <v>1553</v>
      </c>
      <c r="N940" s="43">
        <v>1583</v>
      </c>
      <c r="O940" s="43">
        <v>1584</v>
      </c>
      <c r="P940" s="43">
        <v>1622</v>
      </c>
      <c r="Q940" s="43">
        <v>1641</v>
      </c>
      <c r="R940" s="43">
        <v>1590</v>
      </c>
      <c r="S940" s="43">
        <v>1606</v>
      </c>
      <c r="T940" s="43">
        <v>1703</v>
      </c>
      <c r="U940" s="43">
        <v>1681</v>
      </c>
      <c r="V940" s="43">
        <v>1729</v>
      </c>
      <c r="W940" s="43">
        <v>1765</v>
      </c>
      <c r="X940" s="43">
        <v>1637</v>
      </c>
      <c r="Y940" s="43">
        <v>1815</v>
      </c>
      <c r="Z940" s="43">
        <v>2234</v>
      </c>
      <c r="AA940" s="43">
        <v>2134</v>
      </c>
      <c r="AB940" s="43">
        <v>1975</v>
      </c>
      <c r="AC940" s="43">
        <v>2366</v>
      </c>
      <c r="AD940" s="43">
        <v>2770</v>
      </c>
      <c r="AE940" s="43">
        <v>2825</v>
      </c>
      <c r="AF940" s="43">
        <v>2945</v>
      </c>
      <c r="AG940" s="43">
        <v>2517</v>
      </c>
      <c r="AH940" s="43">
        <v>2526</v>
      </c>
      <c r="AI940" s="125">
        <v>2551</v>
      </c>
      <c r="AJ940" s="43">
        <v>2453</v>
      </c>
      <c r="AK940" s="43">
        <v>2243</v>
      </c>
      <c r="AL940" s="43">
        <v>2179</v>
      </c>
      <c r="AM940" s="43">
        <v>2106</v>
      </c>
      <c r="AN940" s="43">
        <v>2072</v>
      </c>
      <c r="AO940" s="43">
        <v>2094</v>
      </c>
      <c r="AP940" s="43">
        <v>2069</v>
      </c>
      <c r="AQ940" s="43">
        <v>2123</v>
      </c>
    </row>
    <row r="941" spans="1:43" ht="18" thickBot="1" x14ac:dyDescent="0.5">
      <c r="A941" s="42" t="s">
        <v>24</v>
      </c>
      <c r="C941" s="66" t="s">
        <v>79</v>
      </c>
      <c r="D941" t="s">
        <v>180</v>
      </c>
      <c r="E941" s="67">
        <v>53928</v>
      </c>
      <c r="F941" s="67">
        <v>54327</v>
      </c>
      <c r="G941" s="67">
        <v>53191</v>
      </c>
      <c r="H941" s="67">
        <v>52923</v>
      </c>
      <c r="I941" s="67">
        <v>51900</v>
      </c>
      <c r="J941" s="67">
        <v>53048</v>
      </c>
      <c r="K941" s="67">
        <v>54696</v>
      </c>
      <c r="L941" s="67">
        <v>54544</v>
      </c>
      <c r="M941" s="67">
        <v>52974</v>
      </c>
      <c r="N941" s="67">
        <v>53417</v>
      </c>
      <c r="O941" s="67">
        <v>54065</v>
      </c>
      <c r="P941" s="67">
        <v>54357</v>
      </c>
      <c r="Q941" s="67">
        <v>54438</v>
      </c>
      <c r="R941" s="67">
        <v>53513</v>
      </c>
      <c r="S941" s="67">
        <v>52920</v>
      </c>
      <c r="T941" s="67">
        <v>53732</v>
      </c>
      <c r="U941" s="67">
        <v>53254</v>
      </c>
      <c r="V941" s="67">
        <v>54861</v>
      </c>
      <c r="W941" s="67">
        <v>56391</v>
      </c>
      <c r="X941" s="67">
        <v>57324</v>
      </c>
      <c r="Y941" s="67">
        <v>57048</v>
      </c>
      <c r="Z941" s="67">
        <v>55533</v>
      </c>
      <c r="AA941" s="67">
        <v>58744</v>
      </c>
      <c r="AB941" s="67">
        <v>58724</v>
      </c>
      <c r="AC941" s="67">
        <v>59755</v>
      </c>
      <c r="AD941" s="67">
        <v>58687</v>
      </c>
      <c r="AE941" s="67">
        <v>59860</v>
      </c>
      <c r="AF941" s="67">
        <v>59480</v>
      </c>
      <c r="AG941" s="67">
        <v>58699</v>
      </c>
      <c r="AH941" s="67">
        <v>55849</v>
      </c>
      <c r="AI941" s="128">
        <v>53416</v>
      </c>
      <c r="AJ941" s="67">
        <v>52207</v>
      </c>
      <c r="AK941" s="67">
        <v>52414</v>
      </c>
      <c r="AL941" s="67">
        <v>53176</v>
      </c>
      <c r="AM941" s="67">
        <v>52659</v>
      </c>
      <c r="AN941" s="67">
        <v>50336</v>
      </c>
      <c r="AO941" s="67">
        <v>53604</v>
      </c>
      <c r="AP941" s="67">
        <v>52268</v>
      </c>
      <c r="AQ941" s="67">
        <v>51580</v>
      </c>
    </row>
    <row r="942" spans="1:43" ht="18" thickTop="1" thickBot="1" x14ac:dyDescent="0.5">
      <c r="A942" s="42" t="s">
        <v>24</v>
      </c>
      <c r="C942" s="60" t="s">
        <v>153</v>
      </c>
      <c r="D942" t="s">
        <v>180</v>
      </c>
      <c r="E942" s="44">
        <v>30.2</v>
      </c>
      <c r="F942" s="44">
        <v>30.2</v>
      </c>
      <c r="G942" s="44">
        <v>30.2</v>
      </c>
      <c r="H942" s="44">
        <v>30.2</v>
      </c>
      <c r="I942" s="44">
        <v>30.3</v>
      </c>
      <c r="J942" s="44">
        <v>30.3</v>
      </c>
      <c r="K942" s="44">
        <v>30.3</v>
      </c>
      <c r="L942" s="44">
        <v>30.3</v>
      </c>
      <c r="M942" s="44">
        <v>30.4</v>
      </c>
      <c r="N942" s="44">
        <v>30.4</v>
      </c>
      <c r="O942" s="44">
        <v>30.4</v>
      </c>
      <c r="P942" s="44">
        <v>30.4</v>
      </c>
      <c r="Q942" s="44">
        <v>30.5</v>
      </c>
      <c r="R942" s="44">
        <v>30.5</v>
      </c>
      <c r="S942" s="44">
        <v>30.5</v>
      </c>
      <c r="T942" s="44">
        <v>30.5</v>
      </c>
      <c r="U942" s="44">
        <v>30.5</v>
      </c>
      <c r="V942" s="44">
        <v>30.5</v>
      </c>
      <c r="W942" s="44">
        <v>30.6</v>
      </c>
      <c r="X942" s="44">
        <v>30.6</v>
      </c>
      <c r="Y942" s="44">
        <v>30.6</v>
      </c>
      <c r="Z942" s="44">
        <v>30.6</v>
      </c>
      <c r="AA942" s="44">
        <v>30.6</v>
      </c>
      <c r="AB942" s="44">
        <v>30.7</v>
      </c>
      <c r="AC942" s="44">
        <v>30.7</v>
      </c>
      <c r="AD942" s="44">
        <v>30.7</v>
      </c>
      <c r="AE942" s="44">
        <v>30.7</v>
      </c>
      <c r="AF942" s="44">
        <v>30.7</v>
      </c>
      <c r="AG942" s="44">
        <v>30.7</v>
      </c>
      <c r="AH942" s="44">
        <v>30.8</v>
      </c>
      <c r="AI942" s="126">
        <v>30.8</v>
      </c>
      <c r="AJ942" s="44">
        <v>30.8</v>
      </c>
      <c r="AK942" s="44">
        <v>30.8</v>
      </c>
      <c r="AL942" s="44">
        <v>30.9</v>
      </c>
      <c r="AM942" s="44">
        <v>30.9</v>
      </c>
      <c r="AN942" s="44">
        <v>30.9</v>
      </c>
      <c r="AO942" s="44">
        <v>19.399999999999999</v>
      </c>
      <c r="AP942" s="44">
        <v>19.5</v>
      </c>
      <c r="AQ942" s="44">
        <v>19.5</v>
      </c>
    </row>
    <row r="943" spans="1:43" ht="17.649999999999999" thickBot="1" x14ac:dyDescent="0.5">
      <c r="A943" s="42" t="s">
        <v>24</v>
      </c>
      <c r="C943" s="60" t="s">
        <v>154</v>
      </c>
      <c r="D943" t="s">
        <v>180</v>
      </c>
      <c r="E943" s="43">
        <v>2221</v>
      </c>
      <c r="F943" s="43">
        <v>2231</v>
      </c>
      <c r="G943" s="43">
        <v>2236</v>
      </c>
      <c r="H943" s="43">
        <v>2239</v>
      </c>
      <c r="I943" s="43">
        <v>2247</v>
      </c>
      <c r="J943" s="43">
        <v>2254</v>
      </c>
      <c r="K943" s="43">
        <v>2259</v>
      </c>
      <c r="L943" s="43">
        <v>2263</v>
      </c>
      <c r="M943" s="43">
        <v>2273</v>
      </c>
      <c r="N943" s="43">
        <v>2277</v>
      </c>
      <c r="O943" s="43">
        <v>2283</v>
      </c>
      <c r="P943" s="43">
        <v>2295</v>
      </c>
      <c r="Q943" s="43">
        <v>2303</v>
      </c>
      <c r="R943" s="43">
        <v>2302</v>
      </c>
      <c r="S943" s="43">
        <v>2309</v>
      </c>
      <c r="T943" s="43">
        <v>2314</v>
      </c>
      <c r="U943" s="43">
        <v>2322</v>
      </c>
      <c r="V943" s="43">
        <v>2329</v>
      </c>
      <c r="W943" s="43">
        <v>2336</v>
      </c>
      <c r="X943" s="43">
        <v>2342</v>
      </c>
      <c r="Y943" s="43">
        <v>2348</v>
      </c>
      <c r="Z943" s="43">
        <v>2357</v>
      </c>
      <c r="AA943" s="43">
        <v>2364</v>
      </c>
      <c r="AB943" s="43">
        <v>2371</v>
      </c>
      <c r="AC943" s="43">
        <v>2376</v>
      </c>
      <c r="AD943" s="43">
        <v>2381</v>
      </c>
      <c r="AE943" s="43">
        <v>2387</v>
      </c>
      <c r="AF943" s="43">
        <v>2399</v>
      </c>
      <c r="AG943" s="43">
        <v>2408</v>
      </c>
      <c r="AH943" s="43">
        <v>2396</v>
      </c>
      <c r="AI943" s="125">
        <v>2417</v>
      </c>
      <c r="AJ943" s="43">
        <v>2432</v>
      </c>
      <c r="AK943" s="43">
        <v>2441</v>
      </c>
      <c r="AL943" s="43">
        <v>2432</v>
      </c>
      <c r="AM943" s="43">
        <v>2445</v>
      </c>
      <c r="AN943" s="43">
        <v>2454</v>
      </c>
      <c r="AO943" s="43">
        <v>1548</v>
      </c>
      <c r="AP943" s="43">
        <v>1548</v>
      </c>
      <c r="AQ943" s="43">
        <v>1559</v>
      </c>
    </row>
    <row r="944" spans="1:43" ht="17.649999999999999" thickBot="1" x14ac:dyDescent="0.5">
      <c r="A944" s="42" t="s">
        <v>24</v>
      </c>
      <c r="C944" s="60" t="s">
        <v>81</v>
      </c>
      <c r="D944" t="s">
        <v>180</v>
      </c>
      <c r="E944" s="43">
        <v>7302</v>
      </c>
      <c r="F944" s="43">
        <v>7473</v>
      </c>
      <c r="G944" s="43">
        <v>7656</v>
      </c>
      <c r="H944" s="43">
        <v>7814</v>
      </c>
      <c r="I944" s="43">
        <v>7995</v>
      </c>
      <c r="J944" s="43">
        <v>8161</v>
      </c>
      <c r="K944" s="43">
        <v>8353</v>
      </c>
      <c r="L944" s="43">
        <v>8542</v>
      </c>
      <c r="M944" s="43">
        <v>8744</v>
      </c>
      <c r="N944" s="43">
        <v>8927</v>
      </c>
      <c r="O944" s="43">
        <v>9127</v>
      </c>
      <c r="P944" s="43">
        <v>9327</v>
      </c>
      <c r="Q944" s="43">
        <v>9542</v>
      </c>
      <c r="R944" s="43">
        <v>9778</v>
      </c>
      <c r="S944" s="43">
        <v>10012</v>
      </c>
      <c r="T944" s="43">
        <v>9671</v>
      </c>
      <c r="U944" s="43">
        <v>9863</v>
      </c>
      <c r="V944" s="43">
        <v>10083</v>
      </c>
      <c r="W944" s="43">
        <v>10309</v>
      </c>
      <c r="X944" s="43">
        <v>10492</v>
      </c>
      <c r="Y944" s="43">
        <v>10729</v>
      </c>
      <c r="Z944" s="43">
        <v>10812</v>
      </c>
      <c r="AA944" s="43">
        <v>11019</v>
      </c>
      <c r="AB944" s="43">
        <v>11192</v>
      </c>
      <c r="AC944" s="43">
        <v>11270</v>
      </c>
      <c r="AD944" s="43">
        <v>11363</v>
      </c>
      <c r="AE944" s="43">
        <v>11488</v>
      </c>
      <c r="AF944" s="43">
        <v>11755</v>
      </c>
      <c r="AG944" s="43">
        <v>11853</v>
      </c>
      <c r="AH944" s="43">
        <v>12044</v>
      </c>
      <c r="AI944" s="125">
        <v>12354</v>
      </c>
      <c r="AJ944" s="43">
        <v>12698</v>
      </c>
      <c r="AK944" s="43">
        <v>13141</v>
      </c>
      <c r="AL944" s="43">
        <v>13430</v>
      </c>
      <c r="AM944" s="43">
        <v>13758</v>
      </c>
      <c r="AN944" s="43">
        <v>13889</v>
      </c>
      <c r="AO944" s="43">
        <v>11432</v>
      </c>
      <c r="AP944" s="43">
        <v>11754</v>
      </c>
      <c r="AQ944" s="43">
        <v>12075</v>
      </c>
    </row>
    <row r="945" spans="1:44" ht="17.649999999999999" thickBot="1" x14ac:dyDescent="0.5">
      <c r="A945" s="42" t="s">
        <v>24</v>
      </c>
      <c r="C945" s="60" t="s">
        <v>155</v>
      </c>
      <c r="D945" t="s">
        <v>180</v>
      </c>
      <c r="E945" s="43">
        <v>-1198</v>
      </c>
      <c r="F945" s="43">
        <v>-1306</v>
      </c>
      <c r="G945" s="43">
        <v>-1409</v>
      </c>
      <c r="H945" s="43">
        <v>-1524</v>
      </c>
      <c r="I945" s="43">
        <v>-1625</v>
      </c>
      <c r="J945" s="43">
        <v>-1725</v>
      </c>
      <c r="K945" s="43">
        <v>-1825</v>
      </c>
      <c r="L945" s="43">
        <v>-1925</v>
      </c>
      <c r="M945" s="43">
        <v>-2028</v>
      </c>
      <c r="N945" s="43">
        <v>-2128</v>
      </c>
      <c r="O945" s="43">
        <v>-2228</v>
      </c>
      <c r="P945" s="43">
        <v>-2329</v>
      </c>
      <c r="Q945" s="43">
        <v>-2429</v>
      </c>
      <c r="R945" s="43">
        <v>-2529</v>
      </c>
      <c r="S945" s="43">
        <v>-2629</v>
      </c>
      <c r="T945" s="43">
        <v>-2629</v>
      </c>
      <c r="U945" s="43">
        <v>-2779</v>
      </c>
      <c r="V945" s="43">
        <v>-2879</v>
      </c>
      <c r="W945" s="43">
        <v>-2980</v>
      </c>
      <c r="X945" s="43">
        <v>-3080</v>
      </c>
      <c r="Y945" s="43">
        <v>-3180</v>
      </c>
      <c r="Z945" s="43">
        <v>-3180</v>
      </c>
      <c r="AA945" s="43">
        <v>-3180</v>
      </c>
      <c r="AB945" s="43">
        <v>-3180</v>
      </c>
      <c r="AC945" s="43">
        <v>-3180</v>
      </c>
      <c r="AD945" s="43">
        <v>-3180</v>
      </c>
      <c r="AE945" s="43">
        <v>-3180</v>
      </c>
      <c r="AF945" s="43">
        <v>-3180</v>
      </c>
      <c r="AG945" s="43">
        <v>-3230</v>
      </c>
      <c r="AH945" s="43">
        <v>-3267</v>
      </c>
      <c r="AI945" s="125">
        <v>-3325</v>
      </c>
      <c r="AJ945" s="43">
        <v>-3367</v>
      </c>
      <c r="AK945" s="43">
        <v>-3430</v>
      </c>
      <c r="AL945" s="43">
        <v>-3483</v>
      </c>
      <c r="AM945" s="43">
        <v>-3530</v>
      </c>
      <c r="AN945" s="43">
        <v>-3605</v>
      </c>
      <c r="AO945" s="44">
        <v>-39.299999999999997</v>
      </c>
      <c r="AP945" s="44">
        <v>-162.30000000000001</v>
      </c>
      <c r="AQ945" s="44">
        <v>-342.1</v>
      </c>
    </row>
    <row r="946" spans="1:44" ht="17.649999999999999" thickBot="1" x14ac:dyDescent="0.5">
      <c r="A946" s="42" t="s">
        <v>24</v>
      </c>
      <c r="C946" s="60" t="s">
        <v>178</v>
      </c>
      <c r="D946" t="s">
        <v>180</v>
      </c>
      <c r="E946" s="44">
        <v>166.4</v>
      </c>
      <c r="F946" s="44">
        <v>260.39999999999998</v>
      </c>
      <c r="G946" s="44">
        <v>3.4</v>
      </c>
      <c r="H946" s="44">
        <v>22</v>
      </c>
      <c r="I946" s="44">
        <v>16.100000000000001</v>
      </c>
      <c r="J946" s="44">
        <v>200.7</v>
      </c>
      <c r="K946" s="44">
        <v>339.8</v>
      </c>
      <c r="L946" s="44">
        <v>450.7</v>
      </c>
      <c r="M946" s="44">
        <v>-51</v>
      </c>
      <c r="N946" s="44">
        <v>0.4</v>
      </c>
      <c r="O946" s="44">
        <v>104.9</v>
      </c>
      <c r="P946" s="44">
        <v>124.3</v>
      </c>
      <c r="Q946" s="44">
        <v>127.5</v>
      </c>
      <c r="R946" s="44">
        <v>-82.4</v>
      </c>
      <c r="S946" s="44">
        <v>-276.2</v>
      </c>
      <c r="T946" s="44">
        <v>-868.5</v>
      </c>
      <c r="U946" s="44">
        <v>-814.2</v>
      </c>
      <c r="V946" s="44">
        <v>-502.3</v>
      </c>
      <c r="W946" s="44">
        <v>-242.5</v>
      </c>
      <c r="X946" s="44">
        <v>-153.19999999999999</v>
      </c>
      <c r="Y946" s="44">
        <v>37.299999999999997</v>
      </c>
      <c r="Z946" s="44">
        <v>-217.1</v>
      </c>
      <c r="AA946" s="44">
        <v>327.2</v>
      </c>
      <c r="AB946" s="44">
        <v>477.6</v>
      </c>
      <c r="AC946" s="44">
        <v>374.2</v>
      </c>
      <c r="AD946" s="44">
        <v>-24.9</v>
      </c>
      <c r="AE946" s="44">
        <v>222.1</v>
      </c>
      <c r="AF946" s="44">
        <v>113.9</v>
      </c>
      <c r="AG946" s="44">
        <v>354.1</v>
      </c>
      <c r="AH946" s="44">
        <v>-580.1</v>
      </c>
      <c r="AI946" s="125">
        <v>-1772</v>
      </c>
      <c r="AJ946" s="43">
        <v>-3135</v>
      </c>
      <c r="AK946" s="43">
        <v>-3448</v>
      </c>
      <c r="AL946" s="43">
        <v>-3162</v>
      </c>
      <c r="AM946" s="43">
        <v>-3458</v>
      </c>
      <c r="AN946" s="43">
        <v>-3151</v>
      </c>
      <c r="AO946" s="43">
        <v>-3308</v>
      </c>
      <c r="AP946" s="43">
        <v>-2940</v>
      </c>
      <c r="AQ946" s="43">
        <v>-2846</v>
      </c>
    </row>
    <row r="947" spans="1:44" ht="18" thickBot="1" x14ac:dyDescent="0.5">
      <c r="A947" s="42" t="s">
        <v>24</v>
      </c>
      <c r="C947" s="66" t="s">
        <v>82</v>
      </c>
      <c r="D947" t="s">
        <v>180</v>
      </c>
      <c r="E947" s="67">
        <v>8522</v>
      </c>
      <c r="F947" s="67">
        <v>8688</v>
      </c>
      <c r="G947" s="67">
        <v>8516</v>
      </c>
      <c r="H947" s="67">
        <v>8581</v>
      </c>
      <c r="I947" s="67">
        <v>8664</v>
      </c>
      <c r="J947" s="67">
        <v>8920</v>
      </c>
      <c r="K947" s="67">
        <v>9157</v>
      </c>
      <c r="L947" s="67">
        <v>9361</v>
      </c>
      <c r="M947" s="67">
        <v>8968</v>
      </c>
      <c r="N947" s="67">
        <v>9107</v>
      </c>
      <c r="O947" s="67">
        <v>9317</v>
      </c>
      <c r="P947" s="67">
        <v>9449</v>
      </c>
      <c r="Q947" s="67">
        <v>9575</v>
      </c>
      <c r="R947" s="67">
        <v>9500</v>
      </c>
      <c r="S947" s="67">
        <v>9446</v>
      </c>
      <c r="T947" s="67">
        <v>8518</v>
      </c>
      <c r="U947" s="67">
        <v>8622</v>
      </c>
      <c r="V947" s="67">
        <v>9061</v>
      </c>
      <c r="W947" s="67">
        <v>9453</v>
      </c>
      <c r="X947" s="67">
        <v>9632</v>
      </c>
      <c r="Y947" s="67">
        <v>9965</v>
      </c>
      <c r="Z947" s="67">
        <v>9803</v>
      </c>
      <c r="AA947" s="67">
        <v>10561</v>
      </c>
      <c r="AB947" s="67">
        <v>10892</v>
      </c>
      <c r="AC947" s="67">
        <v>10871</v>
      </c>
      <c r="AD947" s="67">
        <v>10570</v>
      </c>
      <c r="AE947" s="67">
        <v>10948</v>
      </c>
      <c r="AF947" s="67">
        <v>11118</v>
      </c>
      <c r="AG947" s="67">
        <v>11416</v>
      </c>
      <c r="AH947" s="67">
        <v>10623</v>
      </c>
      <c r="AI947" s="128">
        <v>9705</v>
      </c>
      <c r="AJ947" s="67">
        <v>8660</v>
      </c>
      <c r="AK947" s="67">
        <v>8735</v>
      </c>
      <c r="AL947" s="67">
        <v>9247</v>
      </c>
      <c r="AM947" s="67">
        <v>9246</v>
      </c>
      <c r="AN947" s="67">
        <v>9618</v>
      </c>
      <c r="AO947" s="67">
        <v>9651</v>
      </c>
      <c r="AP947" s="67">
        <v>10220</v>
      </c>
      <c r="AQ947" s="67">
        <v>10465</v>
      </c>
    </row>
    <row r="948" spans="1:44" ht="18" thickTop="1" thickBot="1" x14ac:dyDescent="0.5">
      <c r="A948" s="42" t="s">
        <v>24</v>
      </c>
      <c r="C948" s="60" t="s">
        <v>159</v>
      </c>
      <c r="D948" t="s">
        <v>180</v>
      </c>
      <c r="E948" s="64">
        <v>62450</v>
      </c>
      <c r="F948" s="64">
        <v>63015</v>
      </c>
      <c r="G948" s="64">
        <v>61707</v>
      </c>
      <c r="H948" s="64">
        <v>61504</v>
      </c>
      <c r="I948" s="64">
        <v>60564</v>
      </c>
      <c r="J948" s="64">
        <v>61968</v>
      </c>
      <c r="K948" s="64">
        <v>63853</v>
      </c>
      <c r="L948" s="64">
        <v>63905</v>
      </c>
      <c r="M948" s="64">
        <v>61942</v>
      </c>
      <c r="N948" s="64">
        <v>62525</v>
      </c>
      <c r="O948" s="64">
        <v>63382</v>
      </c>
      <c r="P948" s="64">
        <v>63806</v>
      </c>
      <c r="Q948" s="64">
        <v>64013</v>
      </c>
      <c r="R948" s="64">
        <v>63012</v>
      </c>
      <c r="S948" s="64">
        <v>62367</v>
      </c>
      <c r="T948" s="64">
        <v>62250</v>
      </c>
      <c r="U948" s="64">
        <v>61876</v>
      </c>
      <c r="V948" s="64">
        <v>63922</v>
      </c>
      <c r="W948" s="64">
        <v>65844</v>
      </c>
      <c r="X948" s="64">
        <v>66956</v>
      </c>
      <c r="Y948" s="64">
        <v>67013</v>
      </c>
      <c r="Z948" s="64">
        <v>65336</v>
      </c>
      <c r="AA948" s="64">
        <v>69305</v>
      </c>
      <c r="AB948" s="64">
        <v>69616</v>
      </c>
      <c r="AC948" s="64">
        <v>70626</v>
      </c>
      <c r="AD948" s="64">
        <v>69257</v>
      </c>
      <c r="AE948" s="64">
        <v>70808</v>
      </c>
      <c r="AF948" s="64">
        <v>70598</v>
      </c>
      <c r="AG948" s="64">
        <v>70116</v>
      </c>
      <c r="AH948" s="64">
        <v>66472</v>
      </c>
      <c r="AI948" s="129">
        <v>63121</v>
      </c>
      <c r="AJ948" s="64">
        <v>60867</v>
      </c>
      <c r="AK948" s="64">
        <v>61149</v>
      </c>
      <c r="AL948" s="64">
        <v>62424</v>
      </c>
      <c r="AM948" s="64">
        <v>61904</v>
      </c>
      <c r="AN948" s="64">
        <v>59955</v>
      </c>
      <c r="AO948" s="64">
        <v>63255</v>
      </c>
      <c r="AP948" s="64">
        <v>62488</v>
      </c>
      <c r="AQ948" s="64">
        <v>62044</v>
      </c>
    </row>
    <row r="949" spans="1:44" ht="17.649999999999999" thickBot="1" x14ac:dyDescent="0.5">
      <c r="A949" s="42" t="s">
        <v>24</v>
      </c>
      <c r="C949" s="60" t="s">
        <v>162</v>
      </c>
      <c r="D949" t="s">
        <v>180</v>
      </c>
      <c r="E949" s="44">
        <v>252.31</v>
      </c>
      <c r="F949" s="44">
        <v>249.51</v>
      </c>
      <c r="G949" s="44">
        <v>246.68</v>
      </c>
      <c r="H949" s="44">
        <v>243.45</v>
      </c>
      <c r="I949" s="44">
        <v>240.92</v>
      </c>
      <c r="J949" s="44">
        <v>237.76</v>
      </c>
      <c r="K949" s="44">
        <v>234.64</v>
      </c>
      <c r="L949" s="44">
        <v>232.12</v>
      </c>
      <c r="M949" s="44">
        <v>229.82</v>
      </c>
      <c r="N949" s="44">
        <v>228.21</v>
      </c>
      <c r="O949" s="44">
        <v>225.68</v>
      </c>
      <c r="P949" s="44">
        <v>224.39</v>
      </c>
      <c r="Q949" s="44">
        <v>222.55</v>
      </c>
      <c r="R949" s="44">
        <v>221.19</v>
      </c>
      <c r="S949" s="44">
        <v>218.71</v>
      </c>
      <c r="T949" s="44">
        <v>218.75</v>
      </c>
      <c r="U949" s="44">
        <v>214.63</v>
      </c>
      <c r="V949" s="44">
        <v>211.88</v>
      </c>
      <c r="W949" s="44">
        <v>208.63</v>
      </c>
      <c r="X949" s="44">
        <v>206.27</v>
      </c>
      <c r="Y949" s="44">
        <v>202.97</v>
      </c>
      <c r="Z949" s="44">
        <v>203.42</v>
      </c>
      <c r="AA949" s="44">
        <v>203.56</v>
      </c>
      <c r="AB949" s="44">
        <v>203.66</v>
      </c>
      <c r="AC949" s="44">
        <v>203.73</v>
      </c>
      <c r="AD949" s="44">
        <v>204.24</v>
      </c>
      <c r="AE949" s="44">
        <v>204.39</v>
      </c>
      <c r="AF949" s="44">
        <v>204.45</v>
      </c>
      <c r="AG949" s="44">
        <v>202.56</v>
      </c>
      <c r="AH949" s="44">
        <v>201.09</v>
      </c>
      <c r="AI949" s="126">
        <v>200</v>
      </c>
      <c r="AJ949" s="44">
        <v>198.94</v>
      </c>
      <c r="AK949" s="44">
        <v>197.29</v>
      </c>
      <c r="AL949" s="44">
        <v>197.07</v>
      </c>
      <c r="AM949" s="44">
        <v>195.62</v>
      </c>
      <c r="AN949" s="44">
        <v>195.05</v>
      </c>
      <c r="AO949" s="44">
        <v>191.52</v>
      </c>
      <c r="AP949" s="44">
        <v>189.38</v>
      </c>
      <c r="AQ949" s="44">
        <v>185.77</v>
      </c>
    </row>
    <row r="950" spans="1:44" ht="17.649999999999999" thickBot="1" x14ac:dyDescent="0.5">
      <c r="A950" s="42" t="s">
        <v>24</v>
      </c>
      <c r="C950" s="60" t="s">
        <v>163</v>
      </c>
      <c r="D950" t="s">
        <v>180</v>
      </c>
      <c r="E950" s="97">
        <v>252.31</v>
      </c>
      <c r="F950" s="97">
        <v>249.48</v>
      </c>
      <c r="G950" s="97">
        <v>246.65</v>
      </c>
      <c r="H950" s="97">
        <v>243.42</v>
      </c>
      <c r="I950" s="97">
        <v>240.92</v>
      </c>
      <c r="J950" s="97">
        <v>237.73</v>
      </c>
      <c r="K950" s="97">
        <v>235.01</v>
      </c>
      <c r="L950" s="97">
        <v>232.1</v>
      </c>
      <c r="M950" s="97">
        <v>229.82</v>
      </c>
      <c r="N950" s="97">
        <v>228.19</v>
      </c>
      <c r="O950" s="97">
        <v>226.1</v>
      </c>
      <c r="P950" s="97">
        <v>224.37</v>
      </c>
      <c r="Q950" s="97">
        <v>222.55</v>
      </c>
      <c r="R950" s="97">
        <v>221.17</v>
      </c>
      <c r="S950" s="97">
        <v>218.68</v>
      </c>
      <c r="T950" s="97">
        <v>218.72</v>
      </c>
      <c r="U950" s="97">
        <v>214.55</v>
      </c>
      <c r="V950" s="97">
        <v>212.29</v>
      </c>
      <c r="W950" s="97">
        <v>209.58</v>
      </c>
      <c r="X950" s="97">
        <v>206.23</v>
      </c>
      <c r="Y950" s="97">
        <v>202.94</v>
      </c>
      <c r="Z950" s="97">
        <v>203.33</v>
      </c>
      <c r="AA950" s="97">
        <v>203.48</v>
      </c>
      <c r="AB950" s="97">
        <v>203.59</v>
      </c>
      <c r="AC950" s="97">
        <v>203.69</v>
      </c>
      <c r="AD950" s="97">
        <v>204.19</v>
      </c>
      <c r="AE950" s="97">
        <v>204.35</v>
      </c>
      <c r="AF950" s="97">
        <v>204.41</v>
      </c>
      <c r="AG950" s="97">
        <v>202.51</v>
      </c>
      <c r="AH950" s="97">
        <v>201.87</v>
      </c>
      <c r="AI950" s="130">
        <v>200.23</v>
      </c>
      <c r="AJ950" s="97">
        <v>199.13</v>
      </c>
      <c r="AK950" s="97">
        <v>197.75</v>
      </c>
      <c r="AL950" s="97">
        <v>197.37</v>
      </c>
      <c r="AM950" s="97">
        <v>196.46</v>
      </c>
      <c r="AN950" s="97">
        <v>195.02</v>
      </c>
      <c r="AO950" s="97">
        <v>193.37</v>
      </c>
      <c r="AP950" s="97">
        <v>191.45</v>
      </c>
      <c r="AQ950" s="97">
        <v>188.11</v>
      </c>
    </row>
    <row r="951" spans="1:44" ht="17.649999999999999" thickBot="1" x14ac:dyDescent="0.5">
      <c r="A951" s="42" t="s">
        <v>24</v>
      </c>
      <c r="C951" s="60" t="s">
        <v>80</v>
      </c>
      <c r="D951" t="s">
        <v>180</v>
      </c>
      <c r="E951" s="43">
        <v>2801</v>
      </c>
      <c r="F951" s="43">
        <v>2797</v>
      </c>
      <c r="G951" s="43">
        <v>2785</v>
      </c>
      <c r="H951" s="43">
        <v>2736</v>
      </c>
      <c r="I951" s="43">
        <v>2814</v>
      </c>
      <c r="J951" s="43">
        <v>2802</v>
      </c>
      <c r="K951" s="43">
        <v>3400</v>
      </c>
      <c r="L951" s="43">
        <v>3026</v>
      </c>
      <c r="M951" s="43">
        <v>3007</v>
      </c>
      <c r="N951" s="43">
        <v>2992</v>
      </c>
      <c r="O951" s="43">
        <v>2973</v>
      </c>
      <c r="P951" s="43">
        <v>2958</v>
      </c>
      <c r="Q951" s="43">
        <v>2943</v>
      </c>
      <c r="R951" s="43">
        <v>2929</v>
      </c>
      <c r="S951" s="43">
        <v>3205</v>
      </c>
      <c r="T951" s="43">
        <v>2991</v>
      </c>
      <c r="U951" s="43">
        <v>2977</v>
      </c>
      <c r="V951" s="43">
        <v>2963</v>
      </c>
      <c r="W951" s="43">
        <v>3343</v>
      </c>
      <c r="X951" s="43">
        <v>3551</v>
      </c>
      <c r="Y951" s="43">
        <v>3327</v>
      </c>
      <c r="Z951" s="43">
        <v>3314</v>
      </c>
      <c r="AA951" s="43">
        <v>3793</v>
      </c>
      <c r="AB951" s="43">
        <v>3379</v>
      </c>
      <c r="AC951" s="43">
        <v>3346</v>
      </c>
      <c r="AD951" s="43">
        <v>3347</v>
      </c>
      <c r="AE951" s="43">
        <v>3441</v>
      </c>
      <c r="AF951" s="43">
        <v>3441</v>
      </c>
      <c r="AG951" s="43">
        <v>3477</v>
      </c>
      <c r="AH951" s="43">
        <v>3478</v>
      </c>
      <c r="AI951" s="125">
        <v>3473</v>
      </c>
      <c r="AJ951" s="43">
        <v>3486</v>
      </c>
      <c r="AK951" s="43">
        <v>3504</v>
      </c>
      <c r="AL951" s="43">
        <v>3480</v>
      </c>
      <c r="AM951" s="43">
        <v>3507</v>
      </c>
      <c r="AN951" s="43">
        <v>3645</v>
      </c>
      <c r="AO951" s="43">
        <v>3609</v>
      </c>
      <c r="AP951" s="43">
        <v>3578</v>
      </c>
      <c r="AQ951" s="43">
        <v>3644</v>
      </c>
    </row>
    <row r="952" spans="1:44" ht="17.649999999999999" thickBot="1" x14ac:dyDescent="0.5">
      <c r="A952" s="42" t="s">
        <v>24</v>
      </c>
      <c r="C952" s="94" t="s">
        <v>160</v>
      </c>
      <c r="D952" t="s">
        <v>180</v>
      </c>
      <c r="E952" s="99">
        <v>-2699</v>
      </c>
      <c r="F952" s="99">
        <v>-2713</v>
      </c>
      <c r="G952" s="99">
        <v>-2662</v>
      </c>
      <c r="H952" s="99">
        <v>-2627</v>
      </c>
      <c r="I952" s="99">
        <v>-2701</v>
      </c>
      <c r="J952" s="99">
        <v>-2681</v>
      </c>
      <c r="K952" s="99">
        <v>-3306</v>
      </c>
      <c r="L952" s="99">
        <v>-2938</v>
      </c>
      <c r="M952" s="99">
        <v>-2907</v>
      </c>
      <c r="N952" s="99">
        <v>-2885</v>
      </c>
      <c r="O952" s="99">
        <v>-2856</v>
      </c>
      <c r="P952" s="99">
        <v>-2888</v>
      </c>
      <c r="Q952" s="99">
        <v>-2866</v>
      </c>
      <c r="R952" s="99">
        <v>-2620</v>
      </c>
      <c r="S952" s="99">
        <v>-3106</v>
      </c>
      <c r="T952" s="99">
        <v>-2777</v>
      </c>
      <c r="U952" s="99">
        <v>-2883</v>
      </c>
      <c r="V952" s="99">
        <v>-2900</v>
      </c>
      <c r="W952" s="99">
        <v>-3282</v>
      </c>
      <c r="X952" s="99">
        <v>-3474</v>
      </c>
      <c r="Y952" s="99">
        <v>-3243</v>
      </c>
      <c r="Z952" s="99">
        <v>-2977</v>
      </c>
      <c r="AA952" s="99">
        <v>-3627</v>
      </c>
      <c r="AB952" s="99">
        <v>-3275</v>
      </c>
      <c r="AC952" s="99">
        <v>-3149</v>
      </c>
      <c r="AD952" s="99">
        <v>-2785</v>
      </c>
      <c r="AE952" s="99">
        <v>-3318</v>
      </c>
      <c r="AF952" s="99">
        <v>-3320</v>
      </c>
      <c r="AG952" s="99">
        <v>-3402</v>
      </c>
      <c r="AH952" s="99">
        <v>-3372</v>
      </c>
      <c r="AI952" s="131">
        <v>-3322</v>
      </c>
      <c r="AJ952" s="99">
        <v>-3342</v>
      </c>
      <c r="AK952" s="99">
        <v>-3385</v>
      </c>
      <c r="AL952" s="99">
        <v>-3357</v>
      </c>
      <c r="AM952" s="99">
        <v>-3399</v>
      </c>
      <c r="AN952" s="99">
        <v>-3479</v>
      </c>
      <c r="AO952" s="99">
        <v>-3463</v>
      </c>
      <c r="AP952" s="99">
        <v>-3299</v>
      </c>
      <c r="AQ952" s="99">
        <v>-3511</v>
      </c>
    </row>
    <row r="953" spans="1:44" ht="17.649999999999999" thickBot="1" x14ac:dyDescent="0.5">
      <c r="A953" s="42" t="s">
        <v>24</v>
      </c>
      <c r="C953" s="60" t="s">
        <v>83</v>
      </c>
      <c r="D953" t="s">
        <v>180</v>
      </c>
      <c r="E953" s="97">
        <v>-10.69</v>
      </c>
      <c r="F953" s="97">
        <v>-10.76</v>
      </c>
      <c r="G953" s="97">
        <v>-10.68</v>
      </c>
      <c r="H953" s="97">
        <v>-10.66</v>
      </c>
      <c r="I953" s="97">
        <v>-11.08</v>
      </c>
      <c r="J953" s="97">
        <v>-11.17</v>
      </c>
      <c r="K953" s="97">
        <v>-13.93</v>
      </c>
      <c r="L953" s="97">
        <v>-12.54</v>
      </c>
      <c r="M953" s="97">
        <v>-12.5</v>
      </c>
      <c r="N953" s="97">
        <v>-12.52</v>
      </c>
      <c r="O953" s="97">
        <v>-12.52</v>
      </c>
      <c r="P953" s="97">
        <v>-12.78</v>
      </c>
      <c r="Q953" s="97">
        <v>-12.75</v>
      </c>
      <c r="R953" s="97">
        <v>-11.77</v>
      </c>
      <c r="S953" s="97">
        <v>-14.05</v>
      </c>
      <c r="T953" s="97">
        <v>-12.68</v>
      </c>
      <c r="U953" s="97">
        <v>-13.26</v>
      </c>
      <c r="V953" s="97">
        <v>-13.53</v>
      </c>
      <c r="W953" s="97">
        <v>-15.55</v>
      </c>
      <c r="X953" s="97">
        <v>-16.690000000000001</v>
      </c>
      <c r="Y953" s="97">
        <v>-15.77</v>
      </c>
      <c r="Z953" s="97">
        <v>-14.64</v>
      </c>
      <c r="AA953" s="97">
        <v>-17.809999999999999</v>
      </c>
      <c r="AB953" s="97">
        <v>-16.059999999999999</v>
      </c>
      <c r="AC953" s="97">
        <v>-15.43</v>
      </c>
      <c r="AD953" s="97">
        <v>-13.6</v>
      </c>
      <c r="AE953" s="97">
        <v>-16.170000000000002</v>
      </c>
      <c r="AF953" s="97">
        <v>-16.18</v>
      </c>
      <c r="AG953" s="97">
        <v>-16.66</v>
      </c>
      <c r="AH953" s="97">
        <v>-16.57</v>
      </c>
      <c r="AI953" s="130">
        <v>-16.41</v>
      </c>
      <c r="AJ953" s="97">
        <v>-16.57</v>
      </c>
      <c r="AK953" s="97">
        <v>-16.850000000000001</v>
      </c>
      <c r="AL953" s="97">
        <v>-16.82</v>
      </c>
      <c r="AM953" s="97">
        <v>-17.16</v>
      </c>
      <c r="AN953" s="97">
        <v>-17.649999999999999</v>
      </c>
      <c r="AO953" s="97">
        <v>-17.72</v>
      </c>
      <c r="AP953" s="97">
        <v>-17.07</v>
      </c>
      <c r="AQ953" s="97">
        <v>-18.45</v>
      </c>
    </row>
    <row r="954" spans="1:44" ht="17.649999999999999" thickBot="1" x14ac:dyDescent="0.5">
      <c r="A954" s="42" t="s">
        <v>24</v>
      </c>
      <c r="C954" s="60" t="s">
        <v>84</v>
      </c>
      <c r="D954" t="s">
        <v>180</v>
      </c>
      <c r="E954" s="44">
        <v>33.78</v>
      </c>
      <c r="F954" s="44">
        <v>34.82</v>
      </c>
      <c r="G954" s="44">
        <v>34.53</v>
      </c>
      <c r="H954" s="44">
        <v>35.25</v>
      </c>
      <c r="I954" s="44">
        <v>35.96</v>
      </c>
      <c r="J954" s="44">
        <v>37.520000000000003</v>
      </c>
      <c r="K954" s="44">
        <v>38.96</v>
      </c>
      <c r="L954" s="44">
        <v>40.33</v>
      </c>
      <c r="M954" s="44">
        <v>39.020000000000003</v>
      </c>
      <c r="N954" s="44">
        <v>39.909999999999997</v>
      </c>
      <c r="O954" s="44">
        <v>41.21</v>
      </c>
      <c r="P954" s="44">
        <v>42.11</v>
      </c>
      <c r="Q954" s="44">
        <v>43.02</v>
      </c>
      <c r="R954" s="44">
        <v>42.95</v>
      </c>
      <c r="S954" s="44">
        <v>43.2</v>
      </c>
      <c r="T954" s="44">
        <v>38.950000000000003</v>
      </c>
      <c r="U954" s="44">
        <v>40.18</v>
      </c>
      <c r="V954" s="44">
        <v>42.68</v>
      </c>
      <c r="W954" s="44">
        <v>45.11</v>
      </c>
      <c r="X954" s="44">
        <v>46.7</v>
      </c>
      <c r="Y954" s="44">
        <v>49.1</v>
      </c>
      <c r="Z954" s="44">
        <v>48.21</v>
      </c>
      <c r="AA954" s="44">
        <v>51.9</v>
      </c>
      <c r="AB954" s="44">
        <v>53.5</v>
      </c>
      <c r="AC954" s="44">
        <v>53.37</v>
      </c>
      <c r="AD954" s="44">
        <v>51.77</v>
      </c>
      <c r="AE954" s="44">
        <v>53.57</v>
      </c>
      <c r="AF954" s="44">
        <v>54.39</v>
      </c>
      <c r="AG954" s="44">
        <v>56.37</v>
      </c>
      <c r="AH954" s="44">
        <v>52.62</v>
      </c>
      <c r="AI954" s="126">
        <v>48.47</v>
      </c>
      <c r="AJ954" s="44">
        <v>43.49</v>
      </c>
      <c r="AK954" s="44">
        <v>44.17</v>
      </c>
      <c r="AL954" s="44">
        <v>46.85</v>
      </c>
      <c r="AM954" s="44">
        <v>47.06</v>
      </c>
      <c r="AN954" s="44">
        <v>49.32</v>
      </c>
      <c r="AO954" s="44">
        <v>49.91</v>
      </c>
      <c r="AP954" s="44">
        <v>53.38</v>
      </c>
      <c r="AQ954" s="44">
        <v>55.63</v>
      </c>
    </row>
    <row r="955" spans="1:44" ht="17.649999999999999" thickBot="1" x14ac:dyDescent="0.5">
      <c r="A955" s="42" t="s">
        <v>24</v>
      </c>
      <c r="C955" s="60" t="s">
        <v>164</v>
      </c>
      <c r="D955" t="s">
        <v>180</v>
      </c>
      <c r="E955" s="43">
        <v>8323</v>
      </c>
      <c r="F955" s="43">
        <v>8490</v>
      </c>
      <c r="G955" s="43">
        <v>8317</v>
      </c>
      <c r="H955" s="43">
        <v>8349</v>
      </c>
      <c r="I955" s="43">
        <v>8433</v>
      </c>
      <c r="J955" s="43">
        <v>8691</v>
      </c>
      <c r="K955" s="43">
        <v>8930</v>
      </c>
      <c r="L955" s="43">
        <v>9024</v>
      </c>
      <c r="M955" s="43">
        <v>8633</v>
      </c>
      <c r="N955" s="43">
        <v>8772</v>
      </c>
      <c r="O955" s="43">
        <v>8980</v>
      </c>
      <c r="P955" s="43">
        <v>9110</v>
      </c>
      <c r="Q955" s="43">
        <v>9236</v>
      </c>
      <c r="R955" s="43">
        <v>9151</v>
      </c>
      <c r="S955" s="43">
        <v>9100</v>
      </c>
      <c r="T955" s="43">
        <v>8172</v>
      </c>
      <c r="U955" s="43">
        <v>8272</v>
      </c>
      <c r="V955" s="43">
        <v>8710</v>
      </c>
      <c r="W955" s="43">
        <v>9103</v>
      </c>
      <c r="X955" s="43">
        <v>9283</v>
      </c>
      <c r="Y955" s="43">
        <v>9613</v>
      </c>
      <c r="Z955" s="43">
        <v>9454</v>
      </c>
      <c r="AA955" s="43">
        <v>10213</v>
      </c>
      <c r="AB955" s="43">
        <v>10542</v>
      </c>
      <c r="AC955" s="43">
        <v>10518</v>
      </c>
      <c r="AD955" s="43">
        <v>10217</v>
      </c>
      <c r="AE955" s="43">
        <v>10594</v>
      </c>
      <c r="AF955" s="43">
        <v>10766</v>
      </c>
      <c r="AG955" s="43">
        <v>11064</v>
      </c>
      <c r="AH955" s="43">
        <v>10272</v>
      </c>
      <c r="AI955" s="125">
        <v>9357</v>
      </c>
      <c r="AJ955" s="43">
        <v>8315</v>
      </c>
      <c r="AK955" s="43">
        <v>8387</v>
      </c>
      <c r="AL955" s="43">
        <v>8899</v>
      </c>
      <c r="AM955" s="43">
        <v>8896</v>
      </c>
      <c r="AN955" s="43">
        <v>9270</v>
      </c>
      <c r="AO955" s="43">
        <v>9302</v>
      </c>
      <c r="AP955" s="43">
        <v>9870</v>
      </c>
      <c r="AQ955" s="43">
        <v>10115</v>
      </c>
    </row>
    <row r="956" spans="1:44" ht="17.649999999999999" thickBot="1" x14ac:dyDescent="0.5">
      <c r="A956" s="42" t="s">
        <v>24</v>
      </c>
      <c r="C956" s="60" t="s">
        <v>165</v>
      </c>
      <c r="D956" t="s">
        <v>180</v>
      </c>
      <c r="E956" s="97">
        <v>32.99</v>
      </c>
      <c r="F956" s="97">
        <v>34.03</v>
      </c>
      <c r="G956" s="97">
        <v>33.72</v>
      </c>
      <c r="H956" s="97">
        <v>34.299999999999997</v>
      </c>
      <c r="I956" s="97">
        <v>35</v>
      </c>
      <c r="J956" s="97">
        <v>36.56</v>
      </c>
      <c r="K956" s="97">
        <v>38</v>
      </c>
      <c r="L956" s="97">
        <v>38.880000000000003</v>
      </c>
      <c r="M956" s="97">
        <v>37.56</v>
      </c>
      <c r="N956" s="97">
        <v>38.44</v>
      </c>
      <c r="O956" s="97">
        <v>39.71</v>
      </c>
      <c r="P956" s="97">
        <v>40.6</v>
      </c>
      <c r="Q956" s="97">
        <v>41.5</v>
      </c>
      <c r="R956" s="97">
        <v>41.37</v>
      </c>
      <c r="S956" s="97">
        <v>41.61</v>
      </c>
      <c r="T956" s="97">
        <v>37.36</v>
      </c>
      <c r="U956" s="97">
        <v>38.549999999999997</v>
      </c>
      <c r="V956" s="97">
        <v>41.03</v>
      </c>
      <c r="W956" s="97">
        <v>43.44</v>
      </c>
      <c r="X956" s="97">
        <v>45.01</v>
      </c>
      <c r="Y956" s="97">
        <v>47.37</v>
      </c>
      <c r="Z956" s="97">
        <v>46.5</v>
      </c>
      <c r="AA956" s="97">
        <v>50.19</v>
      </c>
      <c r="AB956" s="97">
        <v>51.78</v>
      </c>
      <c r="AC956" s="97">
        <v>51.64</v>
      </c>
      <c r="AD956" s="97">
        <v>50.04</v>
      </c>
      <c r="AE956" s="97">
        <v>51.84</v>
      </c>
      <c r="AF956" s="97">
        <v>52.67</v>
      </c>
      <c r="AG956" s="97">
        <v>54.63</v>
      </c>
      <c r="AH956" s="97">
        <v>50.89</v>
      </c>
      <c r="AI956" s="130">
        <v>46.73</v>
      </c>
      <c r="AJ956" s="97">
        <v>41.76</v>
      </c>
      <c r="AK956" s="97">
        <v>42.41</v>
      </c>
      <c r="AL956" s="97">
        <v>45.09</v>
      </c>
      <c r="AM956" s="97">
        <v>45.28</v>
      </c>
      <c r="AN956" s="97">
        <v>47.54</v>
      </c>
      <c r="AO956" s="97">
        <v>48.1</v>
      </c>
      <c r="AP956" s="97">
        <v>51.55</v>
      </c>
      <c r="AQ956" s="97">
        <v>53.77</v>
      </c>
    </row>
    <row r="957" spans="1:44" ht="18" thickBot="1" x14ac:dyDescent="0.5">
      <c r="A957" s="42" t="s">
        <v>24</v>
      </c>
      <c r="C957" s="66" t="s">
        <v>93</v>
      </c>
      <c r="D957" t="s">
        <v>180</v>
      </c>
      <c r="E957" s="101">
        <f>SUM(E921,E922,E923,E924)-SUM(E931,E934,E933,E932,E935,E939)</f>
        <v>8544.4</v>
      </c>
      <c r="F957" s="101">
        <f t="shared" ref="F957:AQ957" si="13">SUM(F921,F922,F923,F924)-SUM(F931,F934,F933,F932,F935,F939)</f>
        <v>8499.6</v>
      </c>
      <c r="G957" s="101">
        <f t="shared" si="13"/>
        <v>8082.8</v>
      </c>
      <c r="H957" s="101">
        <f t="shared" si="13"/>
        <v>7646.6999999999989</v>
      </c>
      <c r="I957" s="101">
        <f t="shared" si="13"/>
        <v>7852.5</v>
      </c>
      <c r="J957" s="101">
        <f t="shared" si="13"/>
        <v>7934.3000000000011</v>
      </c>
      <c r="K957" s="101">
        <f t="shared" si="13"/>
        <v>7949.7999999999993</v>
      </c>
      <c r="L957" s="101">
        <f t="shared" si="13"/>
        <v>8305</v>
      </c>
      <c r="M957" s="101">
        <f t="shared" si="13"/>
        <v>8467.6</v>
      </c>
      <c r="N957" s="101">
        <f t="shared" si="13"/>
        <v>8537.5</v>
      </c>
      <c r="O957" s="101">
        <f t="shared" si="13"/>
        <v>8580.2999999999993</v>
      </c>
      <c r="P957" s="101">
        <f t="shared" si="13"/>
        <v>8362.7000000000007</v>
      </c>
      <c r="Q957" s="101">
        <f t="shared" si="13"/>
        <v>8457.1999999999989</v>
      </c>
      <c r="R957" s="101">
        <f t="shared" si="13"/>
        <v>8675.6</v>
      </c>
      <c r="S957" s="101">
        <f t="shared" si="13"/>
        <v>8554.5</v>
      </c>
      <c r="T957" s="101">
        <f t="shared" si="13"/>
        <v>8843.7000000000007</v>
      </c>
      <c r="U957" s="101">
        <f t="shared" si="13"/>
        <v>8914.6</v>
      </c>
      <c r="V957" s="101">
        <f t="shared" si="13"/>
        <v>8763.8000000000011</v>
      </c>
      <c r="W957" s="101">
        <f t="shared" si="13"/>
        <v>8860.7999999999993</v>
      </c>
      <c r="X957" s="101">
        <f t="shared" si="13"/>
        <v>8453.9</v>
      </c>
      <c r="Y957" s="101">
        <f t="shared" si="13"/>
        <v>8407.4</v>
      </c>
      <c r="Z957" s="101">
        <f t="shared" si="13"/>
        <v>8499.1</v>
      </c>
      <c r="AA957" s="101">
        <f t="shared" si="13"/>
        <v>8392.3000000000011</v>
      </c>
      <c r="AB957" s="101">
        <f t="shared" si="13"/>
        <v>8658.6999999999989</v>
      </c>
      <c r="AC957" s="101">
        <f t="shared" si="13"/>
        <v>14890.2</v>
      </c>
      <c r="AD957" s="101">
        <f t="shared" si="13"/>
        <v>16232</v>
      </c>
      <c r="AE957" s="101">
        <f t="shared" si="13"/>
        <v>15416.4</v>
      </c>
      <c r="AF957" s="101">
        <f t="shared" si="13"/>
        <v>15094.7</v>
      </c>
      <c r="AG957" s="101">
        <f t="shared" si="13"/>
        <v>14753.3</v>
      </c>
      <c r="AH957" s="101">
        <f t="shared" si="13"/>
        <v>14477.6</v>
      </c>
      <c r="AI957" s="134">
        <v>14314</v>
      </c>
      <c r="AJ957" s="101">
        <f t="shared" si="13"/>
        <v>14199.3</v>
      </c>
      <c r="AK957" s="101">
        <f t="shared" si="13"/>
        <v>13737.900000000001</v>
      </c>
      <c r="AL957" s="101">
        <f t="shared" si="13"/>
        <v>13790</v>
      </c>
      <c r="AM957" s="101">
        <f t="shared" si="13"/>
        <v>13698.699999999999</v>
      </c>
      <c r="AN957" s="101">
        <f t="shared" si="13"/>
        <v>12973.8</v>
      </c>
      <c r="AO957" s="101">
        <f t="shared" si="13"/>
        <v>13439.9</v>
      </c>
      <c r="AP957" s="101">
        <f t="shared" si="13"/>
        <v>13237.300000000001</v>
      </c>
      <c r="AQ957" s="101">
        <f t="shared" si="13"/>
        <v>13042.900000000001</v>
      </c>
    </row>
    <row r="958" spans="1:44" ht="17.25" x14ac:dyDescent="0.45">
      <c r="A958" s="42" t="s">
        <v>24</v>
      </c>
      <c r="C958" s="60" t="s">
        <v>173</v>
      </c>
      <c r="D958" t="s">
        <v>180</v>
      </c>
      <c r="E958" s="103">
        <v>-416.1</v>
      </c>
      <c r="F958" s="103">
        <v>340.8</v>
      </c>
      <c r="G958" s="103">
        <v>357.8</v>
      </c>
      <c r="H958" s="103">
        <v>337</v>
      </c>
      <c r="I958" s="103">
        <v>355.5</v>
      </c>
      <c r="J958" s="103">
        <v>342.8</v>
      </c>
      <c r="K958" s="103">
        <v>382.6</v>
      </c>
      <c r="L958" s="103">
        <v>377.3</v>
      </c>
      <c r="M958" s="103">
        <v>411</v>
      </c>
      <c r="N958" s="103">
        <v>370.1</v>
      </c>
      <c r="O958" s="103">
        <v>401.5</v>
      </c>
      <c r="P958" s="103">
        <v>406.9</v>
      </c>
      <c r="Q958" s="103">
        <v>385.4</v>
      </c>
      <c r="R958" s="103">
        <v>381.3</v>
      </c>
      <c r="S958" s="103">
        <v>397.2</v>
      </c>
      <c r="T958" s="103">
        <v>-335.1</v>
      </c>
      <c r="U958" s="103">
        <v>351.7</v>
      </c>
      <c r="V958" s="103">
        <v>395.4</v>
      </c>
      <c r="W958" s="103">
        <v>394.6</v>
      </c>
      <c r="X958" s="103">
        <v>370.7</v>
      </c>
      <c r="Y958" s="103">
        <v>426.1</v>
      </c>
      <c r="Z958" s="103">
        <v>247.8</v>
      </c>
      <c r="AA958" s="103">
        <v>397.8</v>
      </c>
      <c r="AB958" s="103">
        <v>349</v>
      </c>
      <c r="AC958" s="103">
        <v>170.3</v>
      </c>
      <c r="AD958" s="103">
        <v>243.2</v>
      </c>
      <c r="AE958" s="103">
        <v>389.1</v>
      </c>
      <c r="AF958" s="103">
        <v>466.7</v>
      </c>
      <c r="AG958" s="103">
        <v>242.3</v>
      </c>
      <c r="AH958" s="103">
        <v>342.6</v>
      </c>
      <c r="AI958" s="137">
        <v>486.6</v>
      </c>
      <c r="AJ958" s="103">
        <v>692.8</v>
      </c>
      <c r="AK958" s="103">
        <v>420.7</v>
      </c>
      <c r="AL958" s="103">
        <v>499.4</v>
      </c>
      <c r="AM958" s="103">
        <v>547.29999999999995</v>
      </c>
      <c r="AN958" s="103">
        <v>310.3</v>
      </c>
      <c r="AO958" s="103">
        <v>477.9</v>
      </c>
      <c r="AP958" s="103">
        <v>545.20000000000005</v>
      </c>
      <c r="AQ958" s="103">
        <v>545.4</v>
      </c>
      <c r="AR958" s="122"/>
    </row>
    <row r="959" spans="1:44" ht="15" x14ac:dyDescent="0.45">
      <c r="A959" s="42" t="s">
        <v>24</v>
      </c>
      <c r="C959" s="30" t="s">
        <v>170</v>
      </c>
      <c r="D959" s="47" t="e" cm="1">
        <f t="array" ref="D959">_xlfn.XLOOKUP("WORKING CAPITAL"&amp;D$464,$C:$C&amp;$A:$A,D:D)/_xlfn.XLOOKUP("Total Assets"&amp;D$464,$C:$C&amp;$A:$A,D:D)</f>
        <v>#VALUE!</v>
      </c>
      <c r="E959" s="47" cm="1">
        <f t="array" ref="E959">_xlfn.XLOOKUP("WORKING CAPITAL"&amp;E$964,$C:$C&amp;$A:$A,E:E)/_xlfn.XLOOKUP("Total Assets"&amp;E$964,$C:$C&amp;$A:$A,E:E)</f>
        <v>0.13681985588470777</v>
      </c>
      <c r="F959" s="48">
        <v>0.13488217091168769</v>
      </c>
      <c r="G959" s="48">
        <v>0.13098676001101983</v>
      </c>
      <c r="H959" s="48">
        <v>0.12432849895941725</v>
      </c>
      <c r="I959" s="48">
        <v>0.12965623142460869</v>
      </c>
      <c r="J959" s="48">
        <v>0.12803866511747999</v>
      </c>
      <c r="K959" s="48">
        <v>0.12450158958858627</v>
      </c>
      <c r="L959" s="48">
        <v>0.12995853219622877</v>
      </c>
      <c r="M959" s="48">
        <v>0.1367020761357399</v>
      </c>
      <c r="N959" s="48">
        <v>0.13654538184726109</v>
      </c>
      <c r="O959" s="48">
        <v>0.1353743965163611</v>
      </c>
      <c r="P959" s="48">
        <v>0.13106447669498167</v>
      </c>
      <c r="Q959" s="48">
        <v>0.13211691375189413</v>
      </c>
      <c r="R959" s="48">
        <v>0.13768171142004698</v>
      </c>
      <c r="S959" s="48">
        <v>0.13716388474674107</v>
      </c>
      <c r="T959" s="48">
        <v>0.14206746987951807</v>
      </c>
      <c r="U959" s="48">
        <v>0.14407201499773742</v>
      </c>
      <c r="V959" s="48">
        <v>0.13710146741341012</v>
      </c>
      <c r="W959" s="48">
        <v>0.13457262620739929</v>
      </c>
      <c r="X959" s="48">
        <v>0.12626052930282572</v>
      </c>
      <c r="Y959" s="48">
        <v>0.12545923925208541</v>
      </c>
      <c r="Z959" s="48">
        <v>0.13008295579772255</v>
      </c>
      <c r="AA959" s="48">
        <v>0.1210922732847558</v>
      </c>
      <c r="AB959" s="48">
        <v>0.12437801654792001</v>
      </c>
      <c r="AC959" s="48">
        <v>0.2108317050378048</v>
      </c>
      <c r="AD959" s="48">
        <v>0.23437342073725401</v>
      </c>
      <c r="AE959" s="48">
        <v>0.21772116145068354</v>
      </c>
      <c r="AF959" s="48">
        <v>0.21381200600583586</v>
      </c>
      <c r="AG959" s="48">
        <v>0.21041274459467169</v>
      </c>
      <c r="AH959" s="48">
        <v>0.21779997592971478</v>
      </c>
      <c r="AI959" s="48">
        <v>0.22677080527875035</v>
      </c>
      <c r="AJ959" s="48">
        <v>0.23328404554191925</v>
      </c>
      <c r="AK959" s="48">
        <v>0.22466270912034542</v>
      </c>
      <c r="AL959" s="48">
        <v>0.22090862488786364</v>
      </c>
      <c r="AM959" s="48">
        <v>0.22128941586973377</v>
      </c>
      <c r="AN959" s="48">
        <v>0.2163922942206655</v>
      </c>
      <c r="AO959" s="48">
        <v>0.21247174136431901</v>
      </c>
      <c r="AP959" s="48">
        <v>0.2118374727947766</v>
      </c>
      <c r="AQ959" s="48">
        <v>0.21022016633356974</v>
      </c>
    </row>
    <row r="960" spans="1:44" ht="15" x14ac:dyDescent="0.45">
      <c r="A960" s="42" t="s">
        <v>24</v>
      </c>
      <c r="C960" s="30" t="s">
        <v>171</v>
      </c>
      <c r="D960" s="47" t="e" cm="1">
        <f t="array" ref="D960">_xlfn.XLOOKUP("Retained Earnings"&amp;D$464,$C:$C&amp;$A:$A,D:D)/_xlfn.XLOOKUP("Total Assets"&amp;D$464,$C:$C&amp;$A:$A,D:D)</f>
        <v>#VALUE!</v>
      </c>
      <c r="E960" s="47" cm="1">
        <f t="array" ref="E960">_xlfn.XLOOKUP("Retained Earnings"&amp;E$964,$C:$C&amp;$A:$A,E:E)/_xlfn.XLOOKUP("Total Assets"&amp;E$964,$C:$C&amp;$A:$A,E:E)</f>
        <v>0.11692554043234588</v>
      </c>
      <c r="F960" s="48">
        <v>0.11859081171149727</v>
      </c>
      <c r="G960" s="48">
        <v>0.124070202732267</v>
      </c>
      <c r="H960" s="48">
        <v>0.12704864724245576</v>
      </c>
      <c r="I960" s="48">
        <v>0.13200911432534179</v>
      </c>
      <c r="J960" s="48">
        <v>0.13169700490575781</v>
      </c>
      <c r="K960" s="48">
        <v>0.13081609321410115</v>
      </c>
      <c r="L960" s="48">
        <v>0.13366716219388156</v>
      </c>
      <c r="M960" s="48">
        <v>0.14116431500435891</v>
      </c>
      <c r="N960" s="48">
        <v>0.14277489004398242</v>
      </c>
      <c r="O960" s="48">
        <v>0.14399987378119972</v>
      </c>
      <c r="P960" s="48">
        <v>0.1461774754725261</v>
      </c>
      <c r="Q960" s="48">
        <v>0.14906347148235516</v>
      </c>
      <c r="R960" s="48">
        <v>0.15517679172221163</v>
      </c>
      <c r="S960" s="48">
        <v>0.16053361553385603</v>
      </c>
      <c r="T960" s="48">
        <v>0.15535742971887551</v>
      </c>
      <c r="U960" s="48">
        <v>0.15939944404938911</v>
      </c>
      <c r="V960" s="48">
        <v>0.15773911955195394</v>
      </c>
      <c r="W960" s="48">
        <v>0.15656703723953588</v>
      </c>
      <c r="X960" s="48">
        <v>0.15669992233705718</v>
      </c>
      <c r="Y960" s="48">
        <v>0.16010326354587917</v>
      </c>
      <c r="Z960" s="48">
        <v>0.16548304150850987</v>
      </c>
      <c r="AA960" s="48">
        <v>0.15899285765817761</v>
      </c>
      <c r="AB960" s="48">
        <v>0.16076763962307516</v>
      </c>
      <c r="AC960" s="48">
        <v>0.15957296179877098</v>
      </c>
      <c r="AD960" s="48">
        <v>0.16407005790028445</v>
      </c>
      <c r="AE960" s="48">
        <v>0.16224155462659587</v>
      </c>
      <c r="AF960" s="48">
        <v>0.16650613331822431</v>
      </c>
      <c r="AG960" s="48">
        <v>0.16904843402361799</v>
      </c>
      <c r="AH960" s="48">
        <v>0.18118907209050428</v>
      </c>
      <c r="AI960" s="48">
        <v>0.19571933271019154</v>
      </c>
      <c r="AJ960" s="48">
        <v>0.20861879179193979</v>
      </c>
      <c r="AK960" s="48">
        <v>0.21490130664442592</v>
      </c>
      <c r="AL960" s="48">
        <v>0.21514161220043573</v>
      </c>
      <c r="AM960" s="48">
        <v>0.22224735073662444</v>
      </c>
      <c r="AN960" s="48">
        <v>0.23165707614043865</v>
      </c>
      <c r="AO960" s="48">
        <v>0.18072879614259743</v>
      </c>
      <c r="AP960" s="48">
        <v>0.18810011522212264</v>
      </c>
      <c r="AQ960" s="48">
        <v>0.19461994713429179</v>
      </c>
    </row>
    <row r="961" spans="1:43" ht="15" x14ac:dyDescent="0.45">
      <c r="A961" s="42" t="s">
        <v>24</v>
      </c>
      <c r="C961" s="30" t="s">
        <v>172</v>
      </c>
      <c r="D961" s="47" t="e" cm="1">
        <f t="array" ref="D961">_xlfn.XLOOKUP("ebit"&amp;D$464,$C:$C&amp;$A:$A,D:D)/_xlfn.XLOOKUP("Total Assets"&amp;D$464,$C:$C&amp;$A:$A,D:D)</f>
        <v>#VALUE!</v>
      </c>
      <c r="E961" s="47" cm="1">
        <f t="array" ref="E961">_xlfn.XLOOKUP("ebit"&amp;E$964,$C:$C&amp;$A:$A,E:E)/_xlfn.XLOOKUP("Total Assets"&amp;E$964,$C:$C&amp;$A:$A,E:E)</f>
        <v>-6.6629303442754207E-3</v>
      </c>
      <c r="F961" s="48">
        <v>5.408236134253749E-3</v>
      </c>
      <c r="G961" s="48">
        <v>5.7983697149431995E-3</v>
      </c>
      <c r="H961" s="48">
        <v>5.479318418314256E-3</v>
      </c>
      <c r="I961" s="48">
        <v>5.8698236576183874E-3</v>
      </c>
      <c r="J961" s="48">
        <v>5.5318874257681387E-3</v>
      </c>
      <c r="K961" s="48">
        <v>5.9918876168699982E-3</v>
      </c>
      <c r="L961" s="48">
        <v>5.9040763633518506E-3</v>
      </c>
      <c r="M961" s="48">
        <v>6.6352394175196155E-3</v>
      </c>
      <c r="N961" s="48">
        <v>5.9192323070771692E-3</v>
      </c>
      <c r="O961" s="48">
        <v>6.3346060395695937E-3</v>
      </c>
      <c r="P961" s="48">
        <v>6.3771432153715947E-3</v>
      </c>
      <c r="Q961" s="48">
        <v>6.0206520550513173E-3</v>
      </c>
      <c r="R961" s="48">
        <v>6.0512283374595313E-3</v>
      </c>
      <c r="S961" s="48">
        <v>6.3687527057578524E-3</v>
      </c>
      <c r="T961" s="48">
        <v>-5.3831325301204819E-3</v>
      </c>
      <c r="U961" s="48">
        <v>5.6839485422457816E-3</v>
      </c>
      <c r="V961" s="48">
        <v>6.1856637777291069E-3</v>
      </c>
      <c r="W961" s="48">
        <v>5.9929530405200175E-3</v>
      </c>
      <c r="X961" s="48">
        <v>5.5364717127665925E-3</v>
      </c>
      <c r="Y961" s="48">
        <v>6.3584677599868682E-3</v>
      </c>
      <c r="Z961" s="48">
        <v>3.7927023386800538E-3</v>
      </c>
      <c r="AA961" s="48">
        <v>5.7398456099848495E-3</v>
      </c>
      <c r="AB961" s="48">
        <v>5.0132153527924616E-3</v>
      </c>
      <c r="AC961" s="48">
        <v>2.4112932914224223E-3</v>
      </c>
      <c r="AD961" s="48">
        <v>3.5115583984290395E-3</v>
      </c>
      <c r="AE961" s="48">
        <v>5.4951417918879227E-3</v>
      </c>
      <c r="AF961" s="48">
        <v>6.6106688574747155E-3</v>
      </c>
      <c r="AG961" s="48">
        <v>3.4557019795767017E-3</v>
      </c>
      <c r="AH961" s="48">
        <v>5.154049825490432E-3</v>
      </c>
      <c r="AI961" s="48">
        <v>7.709003342786078E-3</v>
      </c>
      <c r="AJ961" s="48">
        <v>1.1382193963888478E-2</v>
      </c>
      <c r="AK961" s="48">
        <v>6.8799162700943599E-3</v>
      </c>
      <c r="AL961" s="48">
        <v>8.0001281558374979E-3</v>
      </c>
      <c r="AM961" s="48">
        <v>8.8411088136469366E-3</v>
      </c>
      <c r="AN961" s="48">
        <v>5.175548327912601E-3</v>
      </c>
      <c r="AO961" s="48">
        <v>7.5551339815034379E-3</v>
      </c>
      <c r="AP961" s="48">
        <v>8.7248751760337986E-3</v>
      </c>
      <c r="AQ961" s="48">
        <v>8.7905357488234151E-3</v>
      </c>
    </row>
    <row r="962" spans="1:43" ht="15" x14ac:dyDescent="0.45">
      <c r="A962" s="42" t="s">
        <v>24</v>
      </c>
      <c r="C962" s="30" t="s">
        <v>174</v>
      </c>
      <c r="D962" s="47" t="e" cm="1">
        <f t="array" ref="D962">_xlfn.XLOOKUP("Shareholders' Equity"&amp;D$464,$C:$C&amp;$A:$A,D:D)/_xlfn.XLOOKUP("Total Liabilities"&amp;D$464,$C:$C&amp;$A:$A,D:D)</f>
        <v>#VALUE!</v>
      </c>
      <c r="E962" s="47" cm="1">
        <f t="array" ref="E962">_xlfn.XLOOKUP("Shareholders' Equity"&amp;E$964,$C:$C&amp;$A:$A,E:E)/_xlfn.XLOOKUP("Total Liabilities"&amp;E$964,$C:$C&amp;$A:$A,E:E)</f>
        <v>0.15802551550215102</v>
      </c>
      <c r="F962" s="48">
        <v>0.15992048152852173</v>
      </c>
      <c r="G962" s="48">
        <v>0.16010227294091106</v>
      </c>
      <c r="H962" s="48">
        <v>0.1621412240424768</v>
      </c>
      <c r="I962" s="48">
        <v>0.1669364161849711</v>
      </c>
      <c r="J962" s="48">
        <v>0.16814960036193635</v>
      </c>
      <c r="K962" s="48">
        <v>0.16741626444346935</v>
      </c>
      <c r="L962" s="48">
        <v>0.17162290994426518</v>
      </c>
      <c r="M962" s="48">
        <v>0.16929059538641597</v>
      </c>
      <c r="N962" s="48">
        <v>0.17048879570174288</v>
      </c>
      <c r="O962" s="48">
        <v>0.1723296032553408</v>
      </c>
      <c r="P962" s="48">
        <v>0.173832257114999</v>
      </c>
      <c r="Q962" s="48">
        <v>0.17588816635438481</v>
      </c>
      <c r="R962" s="48">
        <v>0.17752695606675015</v>
      </c>
      <c r="S962" s="48">
        <v>0.17849584278155706</v>
      </c>
      <c r="T962" s="48">
        <v>0.15852750688602696</v>
      </c>
      <c r="U962" s="48">
        <v>0.1619033312051677</v>
      </c>
      <c r="V962" s="48">
        <v>0.16516286615264031</v>
      </c>
      <c r="W962" s="48">
        <v>0.16763313294674681</v>
      </c>
      <c r="X962" s="48">
        <v>0.16802735329007049</v>
      </c>
      <c r="Y962" s="48">
        <v>0.17467746459122144</v>
      </c>
      <c r="Z962" s="48">
        <v>0.17652566942178524</v>
      </c>
      <c r="AA962" s="48">
        <v>0.17978006264469562</v>
      </c>
      <c r="AB962" s="48">
        <v>0.18547782848579797</v>
      </c>
      <c r="AC962" s="48">
        <v>0.18192619864446491</v>
      </c>
      <c r="AD962" s="48">
        <v>0.18010803073934603</v>
      </c>
      <c r="AE962" s="48">
        <v>0.18289341797527564</v>
      </c>
      <c r="AF962" s="48">
        <v>0.18691997310020175</v>
      </c>
      <c r="AG962" s="48">
        <v>0.19448372203955774</v>
      </c>
      <c r="AH962" s="48">
        <v>0.19020931440133215</v>
      </c>
      <c r="AI962" s="48">
        <v>0.18168713494084168</v>
      </c>
      <c r="AJ962" s="48">
        <v>0.16587813894688452</v>
      </c>
      <c r="AK962" s="48">
        <v>0.1666539474186286</v>
      </c>
      <c r="AL962" s="48">
        <v>0.17389423800210621</v>
      </c>
      <c r="AM962" s="48">
        <v>0.17558252150629522</v>
      </c>
      <c r="AN962" s="48">
        <v>0.19107596948506039</v>
      </c>
      <c r="AO962" s="48">
        <v>0.18004253413924334</v>
      </c>
      <c r="AP962" s="48">
        <v>0.19553072625698323</v>
      </c>
      <c r="AQ962" s="48">
        <v>0.20288871655680496</v>
      </c>
    </row>
    <row r="963" spans="1:43" ht="15" x14ac:dyDescent="0.45">
      <c r="A963" s="42" t="s">
        <v>24</v>
      </c>
      <c r="C963" s="30" t="s">
        <v>175</v>
      </c>
      <c r="D963" s="49" t="e">
        <f>(D959*$B$63)+(D960*$B$64)+(D961*$B$65)+(D962*$B$66)</f>
        <v>#VALUE!</v>
      </c>
      <c r="E963" s="49">
        <f>(E959*$B$63)+(E960*$B$64)+(E961*$B$65)+(E962*$B$66)</f>
        <v>1.3998674157768582</v>
      </c>
      <c r="F963" s="50">
        <v>1.4756929397872853</v>
      </c>
      <c r="G963" s="50">
        <v>1.4708144376518553</v>
      </c>
      <c r="H963" s="50">
        <v>1.4368428481998552</v>
      </c>
      <c r="I963" s="50">
        <v>1.4956230428194623</v>
      </c>
      <c r="J963" s="50">
        <v>1.4829972430446343</v>
      </c>
      <c r="K963" s="50">
        <v>1.4592434540301049</v>
      </c>
      <c r="L963" s="50">
        <v>1.5081623685625174</v>
      </c>
      <c r="M963" s="50">
        <v>1.5793052204061322</v>
      </c>
      <c r="N963" s="50">
        <v>1.5799743230518042</v>
      </c>
      <c r="O963" s="50">
        <v>1.5810102656780551</v>
      </c>
      <c r="P963" s="50">
        <v>1.5616998095375609</v>
      </c>
      <c r="Q963" s="50">
        <v>1.5777752277269523</v>
      </c>
      <c r="R963" s="50">
        <v>1.6361359262277337</v>
      </c>
      <c r="S963" s="50">
        <v>1.6533533236823197</v>
      </c>
      <c r="T963" s="50">
        <v>1.5687070549210913</v>
      </c>
      <c r="U963" s="50">
        <v>1.6729492379554836</v>
      </c>
      <c r="V963" s="50">
        <v>1.6286038260179518</v>
      </c>
      <c r="W963" s="50">
        <v>1.6094924033478051</v>
      </c>
      <c r="X963" s="50">
        <v>1.5527446299097085</v>
      </c>
      <c r="Y963" s="50">
        <v>1.5710894898211405</v>
      </c>
      <c r="Z963" s="50">
        <v>1.6036578179596064</v>
      </c>
      <c r="AA963" s="50">
        <v>1.5400228569896854</v>
      </c>
      <c r="AB963" s="50">
        <v>1.5684628208064333</v>
      </c>
      <c r="AC963" s="50">
        <v>2.1104902400070396</v>
      </c>
      <c r="AD963" s="50">
        <v>2.2850691335050701</v>
      </c>
      <c r="AE963" s="50">
        <v>2.1861237289147128</v>
      </c>
      <c r="AF963" s="50">
        <v>2.1861064204931364</v>
      </c>
      <c r="AG963" s="50">
        <v>2.1588357249023322</v>
      </c>
      <c r="AH963" s="50">
        <v>2.2537992120626673</v>
      </c>
      <c r="AI963" s="50">
        <v>2.3682375014152326</v>
      </c>
      <c r="AJ963" s="50">
        <v>2.4611009893282731</v>
      </c>
      <c r="AK963" s="50">
        <v>2.3955853136148884</v>
      </c>
      <c r="AL963" s="50">
        <v>2.386872046147245</v>
      </c>
      <c r="AM963" s="50">
        <v>2.4199588303161668</v>
      </c>
      <c r="AN963" s="50">
        <v>2.4101449710282816</v>
      </c>
      <c r="AO963" s="50">
        <v>2.222805659976709</v>
      </c>
      <c r="AP963" s="50">
        <v>2.2667986209106337</v>
      </c>
      <c r="AQ963" s="50">
        <v>2.285610871422747</v>
      </c>
    </row>
    <row r="964" spans="1:43" x14ac:dyDescent="0.45">
      <c r="A964" s="42" t="s">
        <v>24</v>
      </c>
      <c r="B964" s="42" t="s">
        <v>24</v>
      </c>
      <c r="C964" s="42" t="s">
        <v>24</v>
      </c>
      <c r="D964" s="42" t="s">
        <v>24</v>
      </c>
      <c r="E964" s="42" t="s">
        <v>24</v>
      </c>
      <c r="F964" s="42" t="s">
        <v>24</v>
      </c>
      <c r="G964" s="42" t="s">
        <v>24</v>
      </c>
      <c r="H964" s="42" t="s">
        <v>24</v>
      </c>
      <c r="I964" s="42" t="s">
        <v>24</v>
      </c>
      <c r="J964" s="42" t="s">
        <v>24</v>
      </c>
      <c r="K964" s="42" t="s">
        <v>24</v>
      </c>
      <c r="L964" s="42" t="s">
        <v>24</v>
      </c>
      <c r="M964" s="42" t="s">
        <v>24</v>
      </c>
      <c r="N964" s="42" t="s">
        <v>24</v>
      </c>
      <c r="O964" s="42" t="s">
        <v>24</v>
      </c>
      <c r="P964" s="42" t="s">
        <v>24</v>
      </c>
      <c r="Q964" s="42" t="s">
        <v>24</v>
      </c>
      <c r="R964" s="42" t="s">
        <v>24</v>
      </c>
      <c r="S964" s="42" t="s">
        <v>24</v>
      </c>
      <c r="T964" s="42" t="s">
        <v>24</v>
      </c>
      <c r="U964" s="42" t="s">
        <v>24</v>
      </c>
      <c r="V964" s="42" t="s">
        <v>24</v>
      </c>
      <c r="W964" s="42" t="s">
        <v>24</v>
      </c>
      <c r="X964" s="42" t="s">
        <v>24</v>
      </c>
      <c r="Y964" s="42" t="s">
        <v>24</v>
      </c>
      <c r="Z964" s="42" t="s">
        <v>24</v>
      </c>
      <c r="AA964" s="42" t="s">
        <v>24</v>
      </c>
      <c r="AB964" s="42" t="s">
        <v>24</v>
      </c>
      <c r="AC964" s="42" t="s">
        <v>24</v>
      </c>
      <c r="AD964" s="42" t="s">
        <v>24</v>
      </c>
      <c r="AE964" s="42" t="s">
        <v>24</v>
      </c>
      <c r="AF964" s="42" t="s">
        <v>24</v>
      </c>
      <c r="AG964" s="42" t="s">
        <v>24</v>
      </c>
      <c r="AH964" s="42" t="s">
        <v>24</v>
      </c>
      <c r="AI964" s="119" t="s">
        <v>24</v>
      </c>
      <c r="AJ964" s="42" t="s">
        <v>24</v>
      </c>
      <c r="AK964" s="42" t="s">
        <v>24</v>
      </c>
      <c r="AL964" s="42" t="s">
        <v>24</v>
      </c>
      <c r="AM964" s="42" t="s">
        <v>24</v>
      </c>
      <c r="AN964" s="42" t="s">
        <v>24</v>
      </c>
      <c r="AO964" s="42" t="s">
        <v>24</v>
      </c>
      <c r="AP964" s="42" t="s">
        <v>24</v>
      </c>
      <c r="AQ964" s="4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773B-FB40-4755-BBF7-41D866BC3F4E}">
  <dimension ref="A1:AO18"/>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RowHeight="14.25" x14ac:dyDescent="0.45"/>
  <sheetData>
    <row r="1" spans="1:41" ht="15.4" thickBot="1" x14ac:dyDescent="0.5">
      <c r="B1" s="84" t="s">
        <v>96</v>
      </c>
      <c r="C1" s="84" t="s">
        <v>97</v>
      </c>
      <c r="D1" s="84" t="s">
        <v>98</v>
      </c>
      <c r="E1" s="84" t="s">
        <v>99</v>
      </c>
      <c r="F1" s="84" t="s">
        <v>100</v>
      </c>
      <c r="G1" s="84" t="s">
        <v>101</v>
      </c>
      <c r="H1" s="84" t="s">
        <v>102</v>
      </c>
      <c r="I1" s="84" t="s">
        <v>103</v>
      </c>
      <c r="J1" s="84" t="s">
        <v>104</v>
      </c>
      <c r="K1" s="84" t="s">
        <v>105</v>
      </c>
      <c r="L1" s="84" t="s">
        <v>106</v>
      </c>
      <c r="M1" s="84" t="s">
        <v>107</v>
      </c>
      <c r="N1" s="84" t="s">
        <v>108</v>
      </c>
      <c r="O1" s="84" t="s">
        <v>109</v>
      </c>
      <c r="P1" s="84" t="s">
        <v>110</v>
      </c>
      <c r="Q1" s="84" t="s">
        <v>111</v>
      </c>
      <c r="R1" s="84" t="s">
        <v>112</v>
      </c>
      <c r="S1" s="84" t="s">
        <v>113</v>
      </c>
      <c r="T1" s="84" t="s">
        <v>114</v>
      </c>
      <c r="U1" s="84" t="s">
        <v>115</v>
      </c>
      <c r="V1" s="84" t="s">
        <v>116</v>
      </c>
      <c r="W1" s="84" t="s">
        <v>117</v>
      </c>
      <c r="X1" s="84" t="s">
        <v>118</v>
      </c>
      <c r="Y1" s="84" t="s">
        <v>119</v>
      </c>
      <c r="Z1" s="84" t="s">
        <v>120</v>
      </c>
      <c r="AA1" s="84" t="s">
        <v>121</v>
      </c>
      <c r="AB1" s="84" t="s">
        <v>122</v>
      </c>
      <c r="AC1" s="84" t="s">
        <v>123</v>
      </c>
      <c r="AD1" s="84" t="s">
        <v>124</v>
      </c>
      <c r="AE1" s="84" t="s">
        <v>125</v>
      </c>
      <c r="AF1" s="84" t="s">
        <v>126</v>
      </c>
      <c r="AG1" s="84" t="s">
        <v>127</v>
      </c>
      <c r="AH1" s="84" t="s">
        <v>128</v>
      </c>
      <c r="AI1" s="84" t="s">
        <v>129</v>
      </c>
      <c r="AJ1" s="84" t="s">
        <v>130</v>
      </c>
      <c r="AK1" s="84" t="s">
        <v>131</v>
      </c>
      <c r="AL1" s="84" t="s">
        <v>132</v>
      </c>
      <c r="AM1" s="84" t="s">
        <v>133</v>
      </c>
      <c r="AN1" s="84" t="s">
        <v>134</v>
      </c>
      <c r="AO1" s="85" t="s">
        <v>135</v>
      </c>
    </row>
    <row r="2" spans="1:41" x14ac:dyDescent="0.45">
      <c r="A2" s="2" t="s">
        <v>0</v>
      </c>
      <c r="B2" cm="1">
        <f t="array" ref="B2">IFERROR(_xlfn.XLOOKUP("Altmans Z- Score"&amp;$A2,Financials!$C:$C&amp;Financials!$A:$A,Financials!D:D),"NA")</f>
        <v>2.0462230017297212</v>
      </c>
      <c r="C2" cm="1">
        <f t="array" ref="C2">IFERROR(_xlfn.XLOOKUP("Altmans Z- Score"&amp;$A2,Financials!$C:$C&amp;Financials!$A:$A,Financials!E:E),"NA")</f>
        <v>2.9051306833140713</v>
      </c>
      <c r="D2" cm="1">
        <f t="array" ref="D2">IFERROR(_xlfn.XLOOKUP("Altmans Z- Score"&amp;$A2,Financials!$C:$C&amp;Financials!$A:$A,Financials!F:F),"NA")</f>
        <v>2.10438802154491</v>
      </c>
      <c r="E2" cm="1">
        <f t="array" ref="E2">IFERROR(_xlfn.XLOOKUP("Altmans Z- Score"&amp;$A2,Financials!$C:$C&amp;Financials!$A:$A,Financials!G:G),"NA")</f>
        <v>2.0942209484092484</v>
      </c>
      <c r="F2" cm="1">
        <f t="array" ref="F2">IFERROR(_xlfn.XLOOKUP("Altmans Z- Score"&amp;$A2,Financials!$C:$C&amp;Financials!$A:$A,Financials!H:H),"NA")</f>
        <v>2.2313161967675295</v>
      </c>
      <c r="G2" cm="1">
        <f t="array" ref="G2">IFERROR(_xlfn.XLOOKUP("Altmans Z- Score"&amp;$A2,Financials!$C:$C&amp;Financials!$A:$A,Financials!I:I),"NA")</f>
        <v>3.1163069981324316</v>
      </c>
      <c r="H2" cm="1">
        <f t="array" ref="H2">IFERROR(_xlfn.XLOOKUP("Altmans Z- Score"&amp;$A2,Financials!$C:$C&amp;Financials!$A:$A,Financials!J:J),"NA")</f>
        <v>2.0438800357049662</v>
      </c>
      <c r="I2" cm="1">
        <f t="array" ref="I2">IFERROR(_xlfn.XLOOKUP("Altmans Z- Score"&amp;$A2,Financials!$C:$C&amp;Financials!$A:$A,Financials!K:K),"NA")</f>
        <v>2.2137688950647019</v>
      </c>
      <c r="J2" cm="1">
        <f t="array" ref="J2">IFERROR(_xlfn.XLOOKUP("Altmans Z- Score"&amp;$A2,Financials!$C:$C&amp;Financials!$A:$A,Financials!L:L),"NA")</f>
        <v>2.383025923081775</v>
      </c>
      <c r="K2" cm="1">
        <f t="array" ref="K2">IFERROR(_xlfn.XLOOKUP("Altmans Z- Score"&amp;$A2,Financials!$C:$C&amp;Financials!$A:$A,Financials!M:M),"NA")</f>
        <v>3.1576035962338826</v>
      </c>
      <c r="L2" cm="1">
        <f t="array" ref="L2">IFERROR(_xlfn.XLOOKUP("Altmans Z- Score"&amp;$A2,Financials!$C:$C&amp;Financials!$A:$A,Financials!N:N),"NA")</f>
        <v>2.3611654973288556</v>
      </c>
      <c r="M2" cm="1">
        <f t="array" ref="M2">IFERROR(_xlfn.XLOOKUP("Altmans Z- Score"&amp;$A2,Financials!$C:$C&amp;Financials!$A:$A,Financials!O:O),"NA")</f>
        <v>2.4004020126137187</v>
      </c>
      <c r="N2" cm="1">
        <f t="array" ref="N2">IFERROR(_xlfn.XLOOKUP("Altmans Z- Score"&amp;$A2,Financials!$C:$C&amp;Financials!$A:$A,Financials!P:P),"NA")</f>
        <v>2.4447002690889681</v>
      </c>
      <c r="O2" cm="1">
        <f t="array" ref="O2">IFERROR(_xlfn.XLOOKUP("Altmans Z- Score"&amp;$A2,Financials!$C:$C&amp;Financials!$A:$A,Financials!Q:Q),"NA")</f>
        <v>3.4346005981185779</v>
      </c>
      <c r="P2" cm="1">
        <f t="array" ref="P2">IFERROR(_xlfn.XLOOKUP("Altmans Z- Score"&amp;$A2,Financials!$C:$C&amp;Financials!$A:$A,Financials!R:R),"NA")</f>
        <v>3.1545243136988024</v>
      </c>
      <c r="Q2" cm="1">
        <f t="array" ref="Q2">IFERROR(_xlfn.XLOOKUP("Altmans Z- Score"&amp;$A2,Financials!$C:$C&amp;Financials!$A:$A,Financials!S:S),"NA")</f>
        <v>3.3814628744515676</v>
      </c>
      <c r="R2" cm="1">
        <f t="array" ref="R2">IFERROR(_xlfn.XLOOKUP("Altmans Z- Score"&amp;$A2,Financials!$C:$C&amp;Financials!$A:$A,Financials!T:T),"NA")</f>
        <v>3.4191303846116474</v>
      </c>
      <c r="S2" cm="1">
        <f t="array" ref="S2">IFERROR(_xlfn.XLOOKUP("Altmans Z- Score"&amp;$A2,Financials!$C:$C&amp;Financials!$A:$A,Financials!U:U),"NA")</f>
        <v>3.3796262900680709</v>
      </c>
      <c r="T2" cm="1">
        <f t="array" ref="T2">IFERROR(_xlfn.XLOOKUP("Altmans Z- Score"&amp;$A2,Financials!$C:$C&amp;Financials!$A:$A,Financials!V:V),"NA")</f>
        <v>3.5071310857923539</v>
      </c>
      <c r="U2" cm="1">
        <f t="array" ref="U2">IFERROR(_xlfn.XLOOKUP("Altmans Z- Score"&amp;$A2,Financials!$C:$C&amp;Financials!$A:$A,Financials!W:W),"NA")</f>
        <v>3.4746836881743315</v>
      </c>
      <c r="V2" cm="1">
        <f t="array" ref="V2">IFERROR(_xlfn.XLOOKUP("Altmans Z- Score"&amp;$A2,Financials!$C:$C&amp;Financials!$A:$A,Financials!X:X),"NA")</f>
        <v>3.5227237806229645</v>
      </c>
      <c r="W2" cm="1">
        <f t="array" ref="W2">IFERROR(_xlfn.XLOOKUP("Altmans Z- Score"&amp;$A2,Financials!$C:$C&amp;Financials!$A:$A,Financials!Y:Y),"NA")</f>
        <v>4.1921654725141613</v>
      </c>
      <c r="X2" cm="1">
        <f t="array" ref="X2">IFERROR(_xlfn.XLOOKUP("Altmans Z- Score"&amp;$A2,Financials!$C:$C&amp;Financials!$A:$A,Financials!Z:Z),"NA")</f>
        <v>2.82735366317418</v>
      </c>
      <c r="Y2" cm="1">
        <f t="array" ref="Y2">IFERROR(_xlfn.XLOOKUP("Altmans Z- Score"&amp;$A2,Financials!$C:$C&amp;Financials!$A:$A,Financials!AA:AA),"NA")</f>
        <v>3.8415917265801665</v>
      </c>
      <c r="Z2" cm="1">
        <f t="array" ref="Z2">IFERROR(_xlfn.XLOOKUP("Altmans Z- Score"&amp;$A2,Financials!$C:$C&amp;Financials!$A:$A,Financials!AB:AB),"NA")</f>
        <v>3.6284311105637528</v>
      </c>
      <c r="AA2" cm="1">
        <f t="array" ref="AA2">IFERROR(_xlfn.XLOOKUP("Altmans Z- Score"&amp;$A2,Financials!$C:$C&amp;Financials!$A:$A,Financials!AC:AC),"NA")</f>
        <v>4.2495027274165826</v>
      </c>
      <c r="AB2" cm="1">
        <f t="array" ref="AB2">IFERROR(_xlfn.XLOOKUP("Altmans Z- Score"&amp;$A2,Financials!$C:$C&amp;Financials!$A:$A,Financials!AD:AD),"NA")</f>
        <v>3.4799676773587604</v>
      </c>
      <c r="AC2" cm="1">
        <f t="array" ref="AC2">IFERROR(_xlfn.XLOOKUP("Altmans Z- Score"&amp;$A2,Financials!$C:$C&amp;Financials!$A:$A,Financials!AE:AE),"NA")</f>
        <v>3.6937695458029332</v>
      </c>
      <c r="AD2" cm="1">
        <f t="array" ref="AD2">IFERROR(_xlfn.XLOOKUP("Altmans Z- Score"&amp;$A2,Financials!$C:$C&amp;Financials!$A:$A,Financials!AF:AF),"NA")</f>
        <v>3.5684501454048467</v>
      </c>
      <c r="AE2" cm="1">
        <f t="array" ref="AE2">IFERROR(_xlfn.XLOOKUP("Altmans Z- Score"&amp;$A2,Financials!$C:$C&amp;Financials!$A:$A,Financials!AG:AG),"NA")</f>
        <v>4.4987670307552081</v>
      </c>
      <c r="AF2" cm="1">
        <f t="array" ref="AF2">IFERROR(_xlfn.XLOOKUP("Altmans Z- Score"&amp;$A2,Financials!$C:$C&amp;Financials!$A:$A,Financials!AH:AH),"NA")</f>
        <v>3.2960653745913859</v>
      </c>
      <c r="AG2" cm="1">
        <f t="array" ref="AG2">IFERROR(_xlfn.XLOOKUP("Altmans Z- Score"&amp;$A2,Financials!$C:$C&amp;Financials!$A:$A,Financials!AI:AI),"NA")</f>
        <v>2.84670402477468</v>
      </c>
      <c r="AH2" cm="1">
        <f t="array" ref="AH2">IFERROR(_xlfn.XLOOKUP("Altmans Z- Score"&amp;$A2,Financials!$C:$C&amp;Financials!$A:$A,Financials!AJ:AJ),"NA")</f>
        <v>3.2804858373112737</v>
      </c>
      <c r="AI2" cm="1">
        <f t="array" ref="AI2">IFERROR(_xlfn.XLOOKUP("Altmans Z- Score"&amp;$A2,Financials!$C:$C&amp;Financials!$A:$A,Financials!AK:AK),"NA")</f>
        <v>4.0628773922687165</v>
      </c>
      <c r="AJ2" cm="1">
        <f t="array" ref="AJ2">IFERROR(_xlfn.XLOOKUP("Altmans Z- Score"&amp;$A2,Financials!$C:$C&amp;Financials!$A:$A,Financials!AL:AL),"NA")</f>
        <v>3.6633584981463545</v>
      </c>
      <c r="AK2" cm="1">
        <f t="array" ref="AK2">IFERROR(_xlfn.XLOOKUP("Altmans Z- Score"&amp;$A2,Financials!$C:$C&amp;Financials!$A:$A,Financials!AM:AM),"NA")</f>
        <v>3.7887698350371579</v>
      </c>
      <c r="AL2" cm="1">
        <f t="array" ref="AL2">IFERROR(_xlfn.XLOOKUP("Altmans Z- Score"&amp;$A2,Financials!$C:$C&amp;Financials!$A:$A,Financials!AN:AN),"NA")</f>
        <v>3.4685113853173384</v>
      </c>
      <c r="AM2" cm="1">
        <f t="array" ref="AM2">IFERROR(_xlfn.XLOOKUP("Altmans Z- Score"&amp;$A2,Financials!$C:$C&amp;Financials!$A:$A,Financials!AO:AO),"NA")</f>
        <v>4.4122796483586848</v>
      </c>
      <c r="AN2" cm="1">
        <f t="array" ref="AN2">IFERROR(_xlfn.XLOOKUP("Altmans Z- Score"&amp;$A2,Financials!$C:$C&amp;Financials!$A:$A,Financials!AP:AP),"NA")</f>
        <v>3.9600386706046593</v>
      </c>
      <c r="AO2" cm="1">
        <f t="array" ref="AO2">IFERROR(_xlfn.XLOOKUP("Altmans Z- Score"&amp;$A2,Financials!$C:$C&amp;Financials!$A:$A,Financials!AQ:AQ),"NA")</f>
        <v>4.6120059584494353</v>
      </c>
    </row>
    <row r="3" spans="1:41" x14ac:dyDescent="0.45">
      <c r="A3" s="3" t="s">
        <v>3</v>
      </c>
      <c r="B3" cm="1">
        <f t="array" ref="B3">IFERROR(_xlfn.XLOOKUP("Altmans Z- Score"&amp;$A3,Financials!$C:$C&amp;Financials!$A:$A,Financials!D:D),"NA")</f>
        <v>0</v>
      </c>
      <c r="C3" cm="1">
        <f t="array" ref="C3">IFERROR(_xlfn.XLOOKUP("Altmans Z- Score"&amp;$A3,Financials!$C:$C&amp;Financials!$A:$A,Financials!E:E),"NA")</f>
        <v>3.4828658257157645</v>
      </c>
      <c r="D3" cm="1">
        <f t="array" ref="D3">IFERROR(_xlfn.XLOOKUP("Altmans Z- Score"&amp;$A3,Financials!$C:$C&amp;Financials!$A:$A,Financials!F:F),"NA")</f>
        <v>3.9970093051243403</v>
      </c>
      <c r="E3" cm="1">
        <f t="array" ref="E3">IFERROR(_xlfn.XLOOKUP("Altmans Z- Score"&amp;$A3,Financials!$C:$C&amp;Financials!$A:$A,Financials!G:G),"NA")</f>
        <v>3.7309590608266228</v>
      </c>
      <c r="F3" cm="1">
        <f t="array" ref="F3">IFERROR(_xlfn.XLOOKUP("Altmans Z- Score"&amp;$A3,Financials!$C:$C&amp;Financials!$A:$A,Financials!H:H),"NA")</f>
        <v>3.5553818188827111</v>
      </c>
      <c r="G3" cm="1">
        <f t="array" ref="G3">IFERROR(_xlfn.XLOOKUP("Altmans Z- Score"&amp;$A3,Financials!$C:$C&amp;Financials!$A:$A,Financials!I:I),"NA")</f>
        <v>3.3197752084527794</v>
      </c>
      <c r="H3" cm="1">
        <f t="array" ref="H3">IFERROR(_xlfn.XLOOKUP("Altmans Z- Score"&amp;$A3,Financials!$C:$C&amp;Financials!$A:$A,Financials!J:J),"NA")</f>
        <v>3.5517120775231765</v>
      </c>
      <c r="I3" cm="1">
        <f t="array" ref="I3">IFERROR(_xlfn.XLOOKUP("Altmans Z- Score"&amp;$A3,Financials!$C:$C&amp;Financials!$A:$A,Financials!K:K),"NA")</f>
        <v>3.5258425006804925</v>
      </c>
      <c r="J3" cm="1">
        <f t="array" ref="J3">IFERROR(_xlfn.XLOOKUP("Altmans Z- Score"&amp;$A3,Financials!$C:$C&amp;Financials!$A:$A,Financials!L:L),"NA")</f>
        <v>3.43768481639388</v>
      </c>
      <c r="K3" cm="1">
        <f t="array" ref="K3">IFERROR(_xlfn.XLOOKUP("Altmans Z- Score"&amp;$A3,Financials!$C:$C&amp;Financials!$A:$A,Financials!M:M),"NA")</f>
        <v>3.2958282720082557</v>
      </c>
      <c r="L3" cm="1">
        <f t="array" ref="L3">IFERROR(_xlfn.XLOOKUP("Altmans Z- Score"&amp;$A3,Financials!$C:$C&amp;Financials!$A:$A,Financials!N:N),"NA")</f>
        <v>3.4975436528339543</v>
      </c>
      <c r="M3" cm="1">
        <f t="array" ref="M3">IFERROR(_xlfn.XLOOKUP("Altmans Z- Score"&amp;$A3,Financials!$C:$C&amp;Financials!$A:$A,Financials!O:O),"NA")</f>
        <v>3.5474491576630953</v>
      </c>
      <c r="N3" cm="1">
        <f t="array" ref="N3">IFERROR(_xlfn.XLOOKUP("Altmans Z- Score"&amp;$A3,Financials!$C:$C&amp;Financials!$A:$A,Financials!P:P),"NA")</f>
        <v>3.4377735282255966</v>
      </c>
      <c r="O3" cm="1">
        <f t="array" ref="O3">IFERROR(_xlfn.XLOOKUP("Altmans Z- Score"&amp;$A3,Financials!$C:$C&amp;Financials!$A:$A,Financials!Q:Q),"NA")</f>
        <v>3.3535958420455949</v>
      </c>
      <c r="P3" cm="1">
        <f t="array" ref="P3">IFERROR(_xlfn.XLOOKUP("Altmans Z- Score"&amp;$A3,Financials!$C:$C&amp;Financials!$A:$A,Financials!R:R),"NA")</f>
        <v>3.7018789008634689</v>
      </c>
      <c r="Q3" cm="1">
        <f t="array" ref="Q3">IFERROR(_xlfn.XLOOKUP("Altmans Z- Score"&amp;$A3,Financials!$C:$C&amp;Financials!$A:$A,Financials!S:S),"NA")</f>
        <v>3.6373393941647318</v>
      </c>
      <c r="R3" cm="1">
        <f t="array" ref="R3">IFERROR(_xlfn.XLOOKUP("Altmans Z- Score"&amp;$A3,Financials!$C:$C&amp;Financials!$A:$A,Financials!T:T),"NA")</f>
        <v>3.3494455379592027</v>
      </c>
      <c r="S3" cm="1">
        <f t="array" ref="S3">IFERROR(_xlfn.XLOOKUP("Altmans Z- Score"&amp;$A3,Financials!$C:$C&amp;Financials!$A:$A,Financials!U:U),"NA")</f>
        <v>3.2435762700519413</v>
      </c>
      <c r="T3" cm="1">
        <f t="array" ref="T3">IFERROR(_xlfn.XLOOKUP("Altmans Z- Score"&amp;$A3,Financials!$C:$C&amp;Financials!$A:$A,Financials!V:V),"NA")</f>
        <v>3.6956211415359057</v>
      </c>
      <c r="U3" cm="1">
        <f t="array" ref="U3">IFERROR(_xlfn.XLOOKUP("Altmans Z- Score"&amp;$A3,Financials!$C:$C&amp;Financials!$A:$A,Financials!W:W),"NA")</f>
        <v>2.2550529399003385</v>
      </c>
      <c r="V3" cm="1">
        <f t="array" ref="V3">IFERROR(_xlfn.XLOOKUP("Altmans Z- Score"&amp;$A3,Financials!$C:$C&amp;Financials!$A:$A,Financials!X:X),"NA")</f>
        <v>2.1996127642827692</v>
      </c>
      <c r="W3" cm="1">
        <f t="array" ref="W3">IFERROR(_xlfn.XLOOKUP("Altmans Z- Score"&amp;$A3,Financials!$C:$C&amp;Financials!$A:$A,Financials!Y:Y),"NA")</f>
        <v>2.2804724567047581</v>
      </c>
      <c r="X3" cm="1">
        <f t="array" ref="X3">IFERROR(_xlfn.XLOOKUP("Altmans Z- Score"&amp;$A3,Financials!$C:$C&amp;Financials!$A:$A,Financials!Z:Z),"NA")</f>
        <v>2.3642064199315147</v>
      </c>
      <c r="Y3" cm="1">
        <f t="array" ref="Y3">IFERROR(_xlfn.XLOOKUP("Altmans Z- Score"&amp;$A3,Financials!$C:$C&amp;Financials!$A:$A,Financials!AA:AA),"NA")</f>
        <v>2.6384537930869896</v>
      </c>
      <c r="Z3" cm="1">
        <f t="array" ref="Z3">IFERROR(_xlfn.XLOOKUP("Altmans Z- Score"&amp;$A3,Financials!$C:$C&amp;Financials!$A:$A,Financials!AB:AB),"NA")</f>
        <v>2.4513669718446072</v>
      </c>
      <c r="AA3" cm="1">
        <f t="array" ref="AA3">IFERROR(_xlfn.XLOOKUP("Altmans Z- Score"&amp;$A3,Financials!$C:$C&amp;Financials!$A:$A,Financials!AC:AC),"NA")</f>
        <v>2.5306729885514847</v>
      </c>
      <c r="AB3" cm="1">
        <f t="array" ref="AB3">IFERROR(_xlfn.XLOOKUP("Altmans Z- Score"&amp;$A3,Financials!$C:$C&amp;Financials!$A:$A,Financials!AD:AD),"NA")</f>
        <v>2.7267287153390223</v>
      </c>
      <c r="AC3" cm="1">
        <f t="array" ref="AC3">IFERROR(_xlfn.XLOOKUP("Altmans Z- Score"&amp;$A3,Financials!$C:$C&amp;Financials!$A:$A,Financials!AE:AE),"NA")</f>
        <v>2.8305157670520038</v>
      </c>
      <c r="AD3" cm="1">
        <f t="array" ref="AD3">IFERROR(_xlfn.XLOOKUP("Altmans Z- Score"&amp;$A3,Financials!$C:$C&amp;Financials!$A:$A,Financials!AF:AF),"NA")</f>
        <v>2.5951871076563977</v>
      </c>
      <c r="AE3" cm="1">
        <f t="array" ref="AE3">IFERROR(_xlfn.XLOOKUP("Altmans Z- Score"&amp;$A3,Financials!$C:$C&amp;Financials!$A:$A,Financials!AG:AG),"NA")</f>
        <v>2.7964863267777078</v>
      </c>
      <c r="AF3" cm="1">
        <f t="array" ref="AF3">IFERROR(_xlfn.XLOOKUP("Altmans Z- Score"&amp;$A3,Financials!$C:$C&amp;Financials!$A:$A,Financials!AH:AH),"NA")</f>
        <v>2.8848632707410866</v>
      </c>
      <c r="AG3" cm="1">
        <f t="array" ref="AG3">IFERROR(_xlfn.XLOOKUP("Altmans Z- Score"&amp;$A3,Financials!$C:$C&amp;Financials!$A:$A,Financials!AI:AI),"NA")</f>
        <v>2.9591502767930793</v>
      </c>
      <c r="AH3" cm="1">
        <f t="array" ref="AH3">IFERROR(_xlfn.XLOOKUP("Altmans Z- Score"&amp;$A3,Financials!$C:$C&amp;Financials!$A:$A,Financials!AJ:AJ),"NA")</f>
        <v>2.7175847608862047</v>
      </c>
      <c r="AI3" cm="1">
        <f t="array" ref="AI3">IFERROR(_xlfn.XLOOKUP("Altmans Z- Score"&amp;$A3,Financials!$C:$C&amp;Financials!$A:$A,Financials!AK:AK),"NA")</f>
        <v>2.1878287448114841</v>
      </c>
      <c r="AJ3" cm="1">
        <f t="array" ref="AJ3">IFERROR(_xlfn.XLOOKUP("Altmans Z- Score"&amp;$A3,Financials!$C:$C&amp;Financials!$A:$A,Financials!AL:AL),"NA")</f>
        <v>3.066461216167184</v>
      </c>
      <c r="AK3" cm="1">
        <f t="array" ref="AK3">IFERROR(_xlfn.XLOOKUP("Altmans Z- Score"&amp;$A3,Financials!$C:$C&amp;Financials!$A:$A,Financials!AM:AM),"NA")</f>
        <v>2.2686996243010418</v>
      </c>
      <c r="AL3" cm="1">
        <f t="array" ref="AL3">IFERROR(_xlfn.XLOOKUP("Altmans Z- Score"&amp;$A3,Financials!$C:$C&amp;Financials!$A:$A,Financials!AN:AN),"NA")</f>
        <v>2.2063251283160321</v>
      </c>
      <c r="AM3" cm="1">
        <f t="array" ref="AM3">IFERROR(_xlfn.XLOOKUP("Altmans Z- Score"&amp;$A3,Financials!$C:$C&amp;Financials!$A:$A,Financials!AO:AO),"NA")</f>
        <v>2.3711827043272753</v>
      </c>
      <c r="AN3" cm="1">
        <f t="array" ref="AN3">IFERROR(_xlfn.XLOOKUP("Altmans Z- Score"&amp;$A3,Financials!$C:$C&amp;Financials!$A:$A,Financials!AP:AP),"NA")</f>
        <v>2.6352750371787925</v>
      </c>
      <c r="AO3" cm="1">
        <f t="array" ref="AO3">IFERROR(_xlfn.XLOOKUP("Altmans Z- Score"&amp;$A3,Financials!$C:$C&amp;Financials!$A:$A,Financials!AQ:AQ),"NA")</f>
        <v>2.7210608758209527</v>
      </c>
    </row>
    <row r="4" spans="1:41" x14ac:dyDescent="0.45">
      <c r="A4" s="2" t="s">
        <v>8</v>
      </c>
      <c r="B4" cm="1">
        <f t="array" ref="B4">IFERROR(_xlfn.XLOOKUP("Altmans Z- Score"&amp;$A4,Financials!$C:$C&amp;Financials!$A:$A,Financials!D:D),"NA")</f>
        <v>0</v>
      </c>
      <c r="C4" cm="1">
        <f t="array" ref="C4">IFERROR(_xlfn.XLOOKUP("Altmans Z- Score"&amp;$A4,Financials!$C:$C&amp;Financials!$A:$A,Financials!E:E),"NA")</f>
        <v>1.5718000929859399</v>
      </c>
      <c r="D4" cm="1">
        <f t="array" ref="D4">IFERROR(_xlfn.XLOOKUP("Altmans Z- Score"&amp;$A4,Financials!$C:$C&amp;Financials!$A:$A,Financials!F:F),"NA")</f>
        <v>1.6395537027601852</v>
      </c>
      <c r="E4" cm="1">
        <f t="array" ref="E4">IFERROR(_xlfn.XLOOKUP("Altmans Z- Score"&amp;$A4,Financials!$C:$C&amp;Financials!$A:$A,Financials!G:G),"NA")</f>
        <v>1.6911064192465102</v>
      </c>
      <c r="F4" cm="1">
        <f t="array" ref="F4">IFERROR(_xlfn.XLOOKUP("Altmans Z- Score"&amp;$A4,Financials!$C:$C&amp;Financials!$A:$A,Financials!H:H),"NA")</f>
        <v>1.668423962783337</v>
      </c>
      <c r="G4" cm="1">
        <f t="array" ref="G4">IFERROR(_xlfn.XLOOKUP("Altmans Z- Score"&amp;$A4,Financials!$C:$C&amp;Financials!$A:$A,Financials!I:I),"NA")</f>
        <v>1.5547503888917473</v>
      </c>
      <c r="H4" cm="1">
        <f t="array" ref="H4">IFERROR(_xlfn.XLOOKUP("Altmans Z- Score"&amp;$A4,Financials!$C:$C&amp;Financials!$A:$A,Financials!J:J),"NA")</f>
        <v>1.6441257041866482</v>
      </c>
      <c r="I4" cm="1">
        <f t="array" ref="I4">IFERROR(_xlfn.XLOOKUP("Altmans Z- Score"&amp;$A4,Financials!$C:$C&amp;Financials!$A:$A,Financials!K:K),"NA")</f>
        <v>1.5901893507485083</v>
      </c>
      <c r="J4" cm="1">
        <f t="array" ref="J4">IFERROR(_xlfn.XLOOKUP("Altmans Z- Score"&amp;$A4,Financials!$C:$C&amp;Financials!$A:$A,Financials!L:L),"NA")</f>
        <v>1.5708783388809351</v>
      </c>
      <c r="K4" cm="1">
        <f t="array" ref="K4">IFERROR(_xlfn.XLOOKUP("Altmans Z- Score"&amp;$A4,Financials!$C:$C&amp;Financials!$A:$A,Financials!M:M),"NA")</f>
        <v>1.5221823358293494</v>
      </c>
      <c r="L4" cm="1">
        <f t="array" ref="L4">IFERROR(_xlfn.XLOOKUP("Altmans Z- Score"&amp;$A4,Financials!$C:$C&amp;Financials!$A:$A,Financials!N:N),"NA")</f>
        <v>1.6476074797192051</v>
      </c>
      <c r="M4" cm="1">
        <f t="array" ref="M4">IFERROR(_xlfn.XLOOKUP("Altmans Z- Score"&amp;$A4,Financials!$C:$C&amp;Financials!$A:$A,Financials!O:O),"NA")</f>
        <v>1.6158786828341385</v>
      </c>
      <c r="N4" cm="1">
        <f t="array" ref="N4">IFERROR(_xlfn.XLOOKUP("Altmans Z- Score"&amp;$A4,Financials!$C:$C&amp;Financials!$A:$A,Financials!P:P),"NA")</f>
        <v>1.5662281865414591</v>
      </c>
      <c r="O4" cm="1">
        <f t="array" ref="O4">IFERROR(_xlfn.XLOOKUP("Altmans Z- Score"&amp;$A4,Financials!$C:$C&amp;Financials!$A:$A,Financials!Q:Q),"NA")</f>
        <v>1.5537188927485066</v>
      </c>
      <c r="P4" cm="1">
        <f t="array" ref="P4">IFERROR(_xlfn.XLOOKUP("Altmans Z- Score"&amp;$A4,Financials!$C:$C&amp;Financials!$A:$A,Financials!R:R),"NA")</f>
        <v>1.8325154844983496</v>
      </c>
      <c r="Q4" cm="1">
        <f t="array" ref="Q4">IFERROR(_xlfn.XLOOKUP("Altmans Z- Score"&amp;$A4,Financials!$C:$C&amp;Financials!$A:$A,Financials!S:S),"NA")</f>
        <v>1.7967615834066617</v>
      </c>
      <c r="R4" cm="1">
        <f t="array" ref="R4">IFERROR(_xlfn.XLOOKUP("Altmans Z- Score"&amp;$A4,Financials!$C:$C&amp;Financials!$A:$A,Financials!T:T),"NA")</f>
        <v>1.8878240453307789</v>
      </c>
      <c r="S4" cm="1">
        <f t="array" ref="S4">IFERROR(_xlfn.XLOOKUP("Altmans Z- Score"&amp;$A4,Financials!$C:$C&amp;Financials!$A:$A,Financials!U:U),"NA")</f>
        <v>1.3804417771324289</v>
      </c>
      <c r="T4" cm="1">
        <f t="array" ref="T4">IFERROR(_xlfn.XLOOKUP("Altmans Z- Score"&amp;$A4,Financials!$C:$C&amp;Financials!$A:$A,Financials!V:V),"NA")</f>
        <v>1.823787607386786</v>
      </c>
      <c r="U4" cm="1">
        <f t="array" ref="U4">IFERROR(_xlfn.XLOOKUP("Altmans Z- Score"&amp;$A4,Financials!$C:$C&amp;Financials!$A:$A,Financials!W:W),"NA")</f>
        <v>1.7774099115186823</v>
      </c>
      <c r="V4" cm="1">
        <f t="array" ref="V4">IFERROR(_xlfn.XLOOKUP("Altmans Z- Score"&amp;$A4,Financials!$C:$C&amp;Financials!$A:$A,Financials!X:X),"NA")</f>
        <v>1.7531530940782303</v>
      </c>
      <c r="W4" cm="1">
        <f t="array" ref="W4">IFERROR(_xlfn.XLOOKUP("Altmans Z- Score"&amp;$A4,Financials!$C:$C&amp;Financials!$A:$A,Financials!Y:Y),"NA")</f>
        <v>1.6201602496600354</v>
      </c>
      <c r="X4" cm="1">
        <f t="array" ref="X4">IFERROR(_xlfn.XLOOKUP("Altmans Z- Score"&amp;$A4,Financials!$C:$C&amp;Financials!$A:$A,Financials!Z:Z),"NA")</f>
        <v>1.7267516004022414</v>
      </c>
      <c r="Y4" cm="1">
        <f t="array" ref="Y4">IFERROR(_xlfn.XLOOKUP("Altmans Z- Score"&amp;$A4,Financials!$C:$C&amp;Financials!$A:$A,Financials!AA:AA),"NA")</f>
        <v>1.8596710249468615</v>
      </c>
      <c r="Z4" cm="1">
        <f t="array" ref="Z4">IFERROR(_xlfn.XLOOKUP("Altmans Z- Score"&amp;$A4,Financials!$C:$C&amp;Financials!$A:$A,Financials!AB:AB),"NA")</f>
        <v>1.9937247479956444</v>
      </c>
      <c r="AA4" cm="1">
        <f t="array" ref="AA4">IFERROR(_xlfn.XLOOKUP("Altmans Z- Score"&amp;$A4,Financials!$C:$C&amp;Financials!$A:$A,Financials!AC:AC),"NA")</f>
        <v>1.5626695481116044</v>
      </c>
      <c r="AB4" cm="1">
        <f t="array" ref="AB4">IFERROR(_xlfn.XLOOKUP("Altmans Z- Score"&amp;$A4,Financials!$C:$C&amp;Financials!$A:$A,Financials!AD:AD),"NA")</f>
        <v>1.8819229948592451</v>
      </c>
      <c r="AC4" cm="1">
        <f t="array" ref="AC4">IFERROR(_xlfn.XLOOKUP("Altmans Z- Score"&amp;$A4,Financials!$C:$C&amp;Financials!$A:$A,Financials!AE:AE),"NA")</f>
        <v>1.7302416033346097</v>
      </c>
      <c r="AD4" cm="1">
        <f t="array" ref="AD4">IFERROR(_xlfn.XLOOKUP("Altmans Z- Score"&amp;$A4,Financials!$C:$C&amp;Financials!$A:$A,Financials!AF:AF),"NA")</f>
        <v>1.679124539801407</v>
      </c>
      <c r="AE4" cm="1">
        <f t="array" ref="AE4">IFERROR(_xlfn.XLOOKUP("Altmans Z- Score"&amp;$A4,Financials!$C:$C&amp;Financials!$A:$A,Financials!AG:AG),"NA")</f>
        <v>1.7761480145593236</v>
      </c>
      <c r="AF4" cm="1">
        <f t="array" ref="AF4">IFERROR(_xlfn.XLOOKUP("Altmans Z- Score"&amp;$A4,Financials!$C:$C&amp;Financials!$A:$A,Financials!AH:AH),"NA")</f>
        <v>1.617709003240706</v>
      </c>
      <c r="AG4" cm="1">
        <f t="array" ref="AG4">IFERROR(_xlfn.XLOOKUP("Altmans Z- Score"&amp;$A4,Financials!$C:$C&amp;Financials!$A:$A,Financials!AI:AI),"NA")</f>
        <v>1.557551237889824</v>
      </c>
      <c r="AH4" cm="1">
        <f t="array" ref="AH4">IFERROR(_xlfn.XLOOKUP("Altmans Z- Score"&amp;$A4,Financials!$C:$C&amp;Financials!$A:$A,Financials!AJ:AJ),"NA")</f>
        <v>1.5801922066938274</v>
      </c>
      <c r="AI4" cm="1">
        <f t="array" ref="AI4">IFERROR(_xlfn.XLOOKUP("Altmans Z- Score"&amp;$A4,Financials!$C:$C&amp;Financials!$A:$A,Financials!AK:AK),"NA")</f>
        <v>1.6885105727548921</v>
      </c>
      <c r="AJ4" cm="1">
        <f t="array" ref="AJ4">IFERROR(_xlfn.XLOOKUP("Altmans Z- Score"&amp;$A4,Financials!$C:$C&amp;Financials!$A:$A,Financials!AL:AL),"NA")</f>
        <v>1.6927330387659723</v>
      </c>
      <c r="AK4" cm="1">
        <f t="array" ref="AK4">IFERROR(_xlfn.XLOOKUP("Altmans Z- Score"&amp;$A4,Financials!$C:$C&amp;Financials!$A:$A,Financials!AM:AM),"NA")</f>
        <v>1.6254527630196154</v>
      </c>
      <c r="AL4" cm="1">
        <f t="array" ref="AL4">IFERROR(_xlfn.XLOOKUP("Altmans Z- Score"&amp;$A4,Financials!$C:$C&amp;Financials!$A:$A,Financials!AN:AN),"NA")</f>
        <v>1.6663551048882699</v>
      </c>
      <c r="AM4" cm="1">
        <f t="array" ref="AM4">IFERROR(_xlfn.XLOOKUP("Altmans Z- Score"&amp;$A4,Financials!$C:$C&amp;Financials!$A:$A,Financials!AO:AO),"NA")</f>
        <v>1.7601542757098947</v>
      </c>
      <c r="AN4" cm="1">
        <f t="array" ref="AN4">IFERROR(_xlfn.XLOOKUP("Altmans Z- Score"&amp;$A4,Financials!$C:$C&amp;Financials!$A:$A,Financials!AP:AP),"NA")</f>
        <v>1.9112103788080457</v>
      </c>
      <c r="AO4" cm="1">
        <f t="array" ref="AO4">IFERROR(_xlfn.XLOOKUP("Altmans Z- Score"&amp;$A4,Financials!$C:$C&amp;Financials!$A:$A,Financials!AQ:AQ),"NA")</f>
        <v>1.8970431934849823</v>
      </c>
    </row>
    <row r="5" spans="1:41" x14ac:dyDescent="0.45">
      <c r="A5" s="3" t="s">
        <v>10</v>
      </c>
      <c r="B5" cm="1">
        <f t="array" ref="B5">IFERROR(_xlfn.XLOOKUP("Altmans Z- Score"&amp;$A5,Financials!$C:$C&amp;Financials!$A:$A,Financials!D:D),"NA")</f>
        <v>2.2652933331498257</v>
      </c>
      <c r="C5" cm="1">
        <f t="array" ref="C5">IFERROR(_xlfn.XLOOKUP("Altmans Z- Score"&amp;$A5,Financials!$C:$C&amp;Financials!$A:$A,Financials!E:E),"NA")</f>
        <v>2.2421851973916636</v>
      </c>
      <c r="D5" cm="1">
        <f t="array" ref="D5">IFERROR(_xlfn.XLOOKUP("Altmans Z- Score"&amp;$A5,Financials!$C:$C&amp;Financials!$A:$A,Financials!F:F),"NA")</f>
        <v>2.2742162591278849</v>
      </c>
      <c r="E5" cm="1">
        <f t="array" ref="E5">IFERROR(_xlfn.XLOOKUP("Altmans Z- Score"&amp;$A5,Financials!$C:$C&amp;Financials!$A:$A,Financials!G:G),"NA")</f>
        <v>2.2691770563694891</v>
      </c>
      <c r="F5" cm="1">
        <f t="array" ref="F5">IFERROR(_xlfn.XLOOKUP("Altmans Z- Score"&amp;$A5,Financials!$C:$C&amp;Financials!$A:$A,Financials!H:H),"NA")</f>
        <v>2.3438660349125899</v>
      </c>
      <c r="G5" cm="1">
        <f t="array" ref="G5">IFERROR(_xlfn.XLOOKUP("Altmans Z- Score"&amp;$A5,Financials!$C:$C&amp;Financials!$A:$A,Financials!I:I),"NA")</f>
        <v>2.3114103832715189</v>
      </c>
      <c r="H5" cm="1">
        <f t="array" ref="H5">IFERROR(_xlfn.XLOOKUP("Altmans Z- Score"&amp;$A5,Financials!$C:$C&amp;Financials!$A:$A,Financials!J:J),"NA")</f>
        <v>2.269764953388723</v>
      </c>
      <c r="I5" cm="1">
        <f t="array" ref="I5">IFERROR(_xlfn.XLOOKUP("Altmans Z- Score"&amp;$A5,Financials!$C:$C&amp;Financials!$A:$A,Financials!K:K),"NA")</f>
        <v>2.2494545779908961</v>
      </c>
      <c r="J5" cm="1">
        <f t="array" ref="J5">IFERROR(_xlfn.XLOOKUP("Altmans Z- Score"&amp;$A5,Financials!$C:$C&amp;Financials!$A:$A,Financials!L:L),"NA")</f>
        <v>2.2818620857891889</v>
      </c>
      <c r="K5" cm="1">
        <f t="array" ref="K5">IFERROR(_xlfn.XLOOKUP("Altmans Z- Score"&amp;$A5,Financials!$C:$C&amp;Financials!$A:$A,Financials!M:M),"NA")</f>
        <v>2.3193555810053108</v>
      </c>
      <c r="L5" cm="1">
        <f t="array" ref="L5">IFERROR(_xlfn.XLOOKUP("Altmans Z- Score"&amp;$A5,Financials!$C:$C&amp;Financials!$A:$A,Financials!N:N),"NA")</f>
        <v>2.3040426528744549</v>
      </c>
      <c r="M5" cm="1">
        <f t="array" ref="M5">IFERROR(_xlfn.XLOOKUP("Altmans Z- Score"&amp;$A5,Financials!$C:$C&amp;Financials!$A:$A,Financials!O:O),"NA")</f>
        <v>2.3072202506364814</v>
      </c>
      <c r="N5" cm="1">
        <f t="array" ref="N5">IFERROR(_xlfn.XLOOKUP("Altmans Z- Score"&amp;$A5,Financials!$C:$C&amp;Financials!$A:$A,Financials!P:P),"NA")</f>
        <v>2.3095092804534749</v>
      </c>
      <c r="O5" cm="1">
        <f t="array" ref="O5">IFERROR(_xlfn.XLOOKUP("Altmans Z- Score"&amp;$A5,Financials!$C:$C&amp;Financials!$A:$A,Financials!Q:Q),"NA")</f>
        <v>2.3677109604670195</v>
      </c>
      <c r="P5" cm="1">
        <f t="array" ref="P5">IFERROR(_xlfn.XLOOKUP("Altmans Z- Score"&amp;$A5,Financials!$C:$C&amp;Financials!$A:$A,Financials!R:R),"NA")</f>
        <v>2.4285179124913112</v>
      </c>
      <c r="Q5" cm="1">
        <f t="array" ref="Q5">IFERROR(_xlfn.XLOOKUP("Altmans Z- Score"&amp;$A5,Financials!$C:$C&amp;Financials!$A:$A,Financials!S:S),"NA")</f>
        <v>2.4392560800271155</v>
      </c>
      <c r="R5" cm="1">
        <f t="array" ref="R5">IFERROR(_xlfn.XLOOKUP("Altmans Z- Score"&amp;$A5,Financials!$C:$C&amp;Financials!$A:$A,Financials!T:T),"NA")</f>
        <v>2.4738167467695034</v>
      </c>
      <c r="S5" cm="1">
        <f t="array" ref="S5">IFERROR(_xlfn.XLOOKUP("Altmans Z- Score"&amp;$A5,Financials!$C:$C&amp;Financials!$A:$A,Financials!U:U),"NA")</f>
        <v>2.2988448492872564</v>
      </c>
      <c r="T5" cm="1">
        <f t="array" ref="T5">IFERROR(_xlfn.XLOOKUP("Altmans Z- Score"&amp;$A5,Financials!$C:$C&amp;Financials!$A:$A,Financials!V:V),"NA")</f>
        <v>2.4225473541025457</v>
      </c>
      <c r="U5" cm="1">
        <f t="array" ref="U5">IFERROR(_xlfn.XLOOKUP("Altmans Z- Score"&amp;$A5,Financials!$C:$C&amp;Financials!$A:$A,Financials!W:W),"NA")</f>
        <v>2.3724547592292438</v>
      </c>
      <c r="V5" cm="1">
        <f t="array" ref="V5">IFERROR(_xlfn.XLOOKUP("Altmans Z- Score"&amp;$A5,Financials!$C:$C&amp;Financials!$A:$A,Financials!X:X),"NA")</f>
        <v>2.3692764598696936</v>
      </c>
      <c r="W5" cm="1">
        <f t="array" ref="W5">IFERROR(_xlfn.XLOOKUP("Altmans Z- Score"&amp;$A5,Financials!$C:$C&amp;Financials!$A:$A,Financials!Y:Y),"NA")</f>
        <v>2.4755242968836071</v>
      </c>
      <c r="X5" cm="1">
        <f t="array" ref="X5">IFERROR(_xlfn.XLOOKUP("Altmans Z- Score"&amp;$A5,Financials!$C:$C&amp;Financials!$A:$A,Financials!Z:Z),"NA")</f>
        <v>2.4724516719514122</v>
      </c>
      <c r="Y5" cm="1">
        <f t="array" ref="Y5">IFERROR(_xlfn.XLOOKUP("Altmans Z- Score"&amp;$A5,Financials!$C:$C&amp;Financials!$A:$A,Financials!AA:AA),"NA")</f>
        <v>2.4863089714115709</v>
      </c>
      <c r="Z5" cm="1">
        <f t="array" ref="Z5">IFERROR(_xlfn.XLOOKUP("Altmans Z- Score"&amp;$A5,Financials!$C:$C&amp;Financials!$A:$A,Financials!AB:AB),"NA")</f>
        <v>2.4582308266366621</v>
      </c>
      <c r="AA5" cm="1">
        <f t="array" ref="AA5">IFERROR(_xlfn.XLOOKUP("Altmans Z- Score"&amp;$A5,Financials!$C:$C&amp;Financials!$A:$A,Financials!AC:AC),"NA")</f>
        <v>2.9232492649815272</v>
      </c>
      <c r="AB5" cm="1">
        <f t="array" ref="AB5">IFERROR(_xlfn.XLOOKUP("Altmans Z- Score"&amp;$A5,Financials!$C:$C&amp;Financials!$A:$A,Financials!AD:AD),"NA")</f>
        <v>2.6515010583696346</v>
      </c>
      <c r="AC5" cm="1">
        <f t="array" ref="AC5">IFERROR(_xlfn.XLOOKUP("Altmans Z- Score"&amp;$A5,Financials!$C:$C&amp;Financials!$A:$A,Financials!AE:AE),"NA")</f>
        <v>2.6581598965987348</v>
      </c>
      <c r="AD5" cm="1">
        <f t="array" ref="AD5">IFERROR(_xlfn.XLOOKUP("Altmans Z- Score"&amp;$A5,Financials!$C:$C&amp;Financials!$A:$A,Financials!AF:AF),"NA")</f>
        <v>2.578937480695739</v>
      </c>
      <c r="AE5" cm="1">
        <f t="array" ref="AE5">IFERROR(_xlfn.XLOOKUP("Altmans Z- Score"&amp;$A5,Financials!$C:$C&amp;Financials!$A:$A,Financials!AG:AG),"NA")</f>
        <v>3.2496161575510349</v>
      </c>
      <c r="AF5" cm="1">
        <f t="array" ref="AF5">IFERROR(_xlfn.XLOOKUP("Altmans Z- Score"&amp;$A5,Financials!$C:$C&amp;Financials!$A:$A,Financials!AH:AH),"NA")</f>
        <v>3.322099152034129</v>
      </c>
      <c r="AG5" cm="1">
        <f t="array" ref="AG5">IFERROR(_xlfn.XLOOKUP("Altmans Z- Score"&amp;$A5,Financials!$C:$C&amp;Financials!$A:$A,Financials!AI:AI),"NA")</f>
        <v>3.0488635857163153</v>
      </c>
      <c r="AH5" cm="1">
        <f t="array" ref="AH5">IFERROR(_xlfn.XLOOKUP("Altmans Z- Score"&amp;$A5,Financials!$C:$C&amp;Financials!$A:$A,Financials!AJ:AJ),"NA")</f>
        <v>2.9984078165290047</v>
      </c>
      <c r="AI5" cm="1">
        <f t="array" ref="AI5">IFERROR(_xlfn.XLOOKUP("Altmans Z- Score"&amp;$A5,Financials!$C:$C&amp;Financials!$A:$A,Financials!AK:AK),"NA")</f>
        <v>2.9594190298789185</v>
      </c>
      <c r="AJ5" cm="1">
        <f t="array" ref="AJ5">IFERROR(_xlfn.XLOOKUP("Altmans Z- Score"&amp;$A5,Financials!$C:$C&amp;Financials!$A:$A,Financials!AL:AL),"NA")</f>
        <v>2.9613705670168877</v>
      </c>
      <c r="AK5" cm="1">
        <f t="array" ref="AK5">IFERROR(_xlfn.XLOOKUP("Altmans Z- Score"&amp;$A5,Financials!$C:$C&amp;Financials!$A:$A,Financials!AM:AM),"NA")</f>
        <v>2.7876064205665854</v>
      </c>
      <c r="AL5" cm="1">
        <f t="array" ref="AL5">IFERROR(_xlfn.XLOOKUP("Altmans Z- Score"&amp;$A5,Financials!$C:$C&amp;Financials!$A:$A,Financials!AN:AN),"NA")</f>
        <v>2.9212546938952495</v>
      </c>
      <c r="AM5" cm="1">
        <f t="array" ref="AM5">IFERROR(_xlfn.XLOOKUP("Altmans Z- Score"&amp;$A5,Financials!$C:$C&amp;Financials!$A:$A,Financials!AO:AO),"NA")</f>
        <v>2.9996979576904872</v>
      </c>
      <c r="AN5" cm="1">
        <f t="array" ref="AN5">IFERROR(_xlfn.XLOOKUP("Altmans Z- Score"&amp;$A5,Financials!$C:$C&amp;Financials!$A:$A,Financials!AP:AP),"NA")</f>
        <v>3.0290669149918252</v>
      </c>
      <c r="AO5" cm="1">
        <f t="array" ref="AO5">IFERROR(_xlfn.XLOOKUP("Altmans Z- Score"&amp;$A5,Financials!$C:$C&amp;Financials!$A:$A,Financials!AQ:AQ),"NA")</f>
        <v>2.8871475742641541</v>
      </c>
    </row>
    <row r="6" spans="1:41" x14ac:dyDescent="0.45">
      <c r="A6" s="2" t="s">
        <v>12</v>
      </c>
      <c r="B6" cm="1">
        <f t="array" ref="B6">IFERROR(_xlfn.XLOOKUP("Altmans Z- Score"&amp;$A6,Financials!$C:$C&amp;Financials!$A:$A,Financials!D:D),"NA")</f>
        <v>0.88698013569620415</v>
      </c>
      <c r="C6" cm="1">
        <f t="array" ref="C6">IFERROR(_xlfn.XLOOKUP("Altmans Z- Score"&amp;$A6,Financials!$C:$C&amp;Financials!$A:$A,Financials!E:E),"NA")</f>
        <v>0.88591529492448384</v>
      </c>
      <c r="D6" cm="1">
        <f t="array" ref="D6">IFERROR(_xlfn.XLOOKUP("Altmans Z- Score"&amp;$A6,Financials!$C:$C&amp;Financials!$A:$A,Financials!F:F),"NA")</f>
        <v>1.0439389637700796</v>
      </c>
      <c r="E6" cm="1">
        <f t="array" ref="E6">IFERROR(_xlfn.XLOOKUP("Altmans Z- Score"&amp;$A6,Financials!$C:$C&amp;Financials!$A:$A,Financials!G:G),"NA")</f>
        <v>1.1087493421005705</v>
      </c>
      <c r="F6" cm="1">
        <f t="array" ref="F6">IFERROR(_xlfn.XLOOKUP("Altmans Z- Score"&amp;$A6,Financials!$C:$C&amp;Financials!$A:$A,Financials!H:H),"NA")</f>
        <v>0.85959464823278386</v>
      </c>
      <c r="G6" cm="1">
        <f t="array" ref="G6">IFERROR(_xlfn.XLOOKUP("Altmans Z- Score"&amp;$A6,Financials!$C:$C&amp;Financials!$A:$A,Financials!I:I),"NA")</f>
        <v>0.78882467754487484</v>
      </c>
      <c r="H6" cm="1">
        <f t="array" ref="H6">IFERROR(_xlfn.XLOOKUP("Altmans Z- Score"&amp;$A6,Financials!$C:$C&amp;Financials!$A:$A,Financials!J:J),"NA")</f>
        <v>0.84852166344330937</v>
      </c>
      <c r="I6" cm="1">
        <f t="array" ref="I6">IFERROR(_xlfn.XLOOKUP("Altmans Z- Score"&amp;$A6,Financials!$C:$C&amp;Financials!$A:$A,Financials!K:K),"NA")</f>
        <v>0.78741992114032899</v>
      </c>
      <c r="J6" cm="1">
        <f t="array" ref="J6">IFERROR(_xlfn.XLOOKUP("Altmans Z- Score"&amp;$A6,Financials!$C:$C&amp;Financials!$A:$A,Financials!L:L),"NA")</f>
        <v>0.71601821894831241</v>
      </c>
      <c r="K6" cm="1">
        <f t="array" ref="K6">IFERROR(_xlfn.XLOOKUP("Altmans Z- Score"&amp;$A6,Financials!$C:$C&amp;Financials!$A:$A,Financials!M:M),"NA")</f>
        <v>0.63075300257262412</v>
      </c>
      <c r="L6" cm="1">
        <f t="array" ref="L6">IFERROR(_xlfn.XLOOKUP("Altmans Z- Score"&amp;$A6,Financials!$C:$C&amp;Financials!$A:$A,Financials!N:N),"NA")</f>
        <v>0.99245234612268307</v>
      </c>
      <c r="M6" cm="1">
        <f t="array" ref="M6">IFERROR(_xlfn.XLOOKUP("Altmans Z- Score"&amp;$A6,Financials!$C:$C&amp;Financials!$A:$A,Financials!O:O),"NA")</f>
        <v>1.0212802265248102</v>
      </c>
      <c r="N6" cm="1">
        <f t="array" ref="N6">IFERROR(_xlfn.XLOOKUP("Altmans Z- Score"&amp;$A6,Financials!$C:$C&amp;Financials!$A:$A,Financials!P:P),"NA")</f>
        <v>0.98381907100788846</v>
      </c>
      <c r="O6" cm="1">
        <f t="array" ref="O6">IFERROR(_xlfn.XLOOKUP("Altmans Z- Score"&amp;$A6,Financials!$C:$C&amp;Financials!$A:$A,Financials!Q:Q),"NA")</f>
        <v>1.0628767556636056</v>
      </c>
      <c r="P6" cm="1">
        <f t="array" ref="P6">IFERROR(_xlfn.XLOOKUP("Altmans Z- Score"&amp;$A6,Financials!$C:$C&amp;Financials!$A:$A,Financials!R:R),"NA")</f>
        <v>1.1355155767635234</v>
      </c>
      <c r="Q6" cm="1">
        <f t="array" ref="Q6">IFERROR(_xlfn.XLOOKUP("Altmans Z- Score"&amp;$A6,Financials!$C:$C&amp;Financials!$A:$A,Financials!S:S),"NA")</f>
        <v>1.0486875325706553</v>
      </c>
      <c r="R6" cm="1">
        <f t="array" ref="R6">IFERROR(_xlfn.XLOOKUP("Altmans Z- Score"&amp;$A6,Financials!$C:$C&amp;Financials!$A:$A,Financials!T:T),"NA")</f>
        <v>0.94720810397638189</v>
      </c>
      <c r="S6" cm="1">
        <f t="array" ref="S6">IFERROR(_xlfn.XLOOKUP("Altmans Z- Score"&amp;$A6,Financials!$C:$C&amp;Financials!$A:$A,Financials!U:U),"NA")</f>
        <v>1.0937512824040878</v>
      </c>
      <c r="T6" cm="1">
        <f t="array" ref="T6">IFERROR(_xlfn.XLOOKUP("Altmans Z- Score"&amp;$A6,Financials!$C:$C&amp;Financials!$A:$A,Financials!V:V),"NA")</f>
        <v>0.99283044249456243</v>
      </c>
      <c r="U6" cm="1">
        <f t="array" ref="U6">IFERROR(_xlfn.XLOOKUP("Altmans Z- Score"&amp;$A6,Financials!$C:$C&amp;Financials!$A:$A,Financials!W:W),"NA")</f>
        <v>0.88044653723386723</v>
      </c>
      <c r="V6" cm="1">
        <f t="array" ref="V6">IFERROR(_xlfn.XLOOKUP("Altmans Z- Score"&amp;$A6,Financials!$C:$C&amp;Financials!$A:$A,Financials!X:X),"NA")</f>
        <v>0.81901342384995401</v>
      </c>
      <c r="W6" cm="1">
        <f t="array" ref="W6">IFERROR(_xlfn.XLOOKUP("Altmans Z- Score"&amp;$A6,Financials!$C:$C&amp;Financials!$A:$A,Financials!Y:Y),"NA")</f>
        <v>0.93752203113355703</v>
      </c>
      <c r="X6" cm="1">
        <f t="array" ref="X6">IFERROR(_xlfn.XLOOKUP("Altmans Z- Score"&amp;$A6,Financials!$C:$C&amp;Financials!$A:$A,Financials!Z:Z),"NA")</f>
        <v>1.0861250162868372</v>
      </c>
      <c r="Y6" cm="1">
        <f t="array" ref="Y6">IFERROR(_xlfn.XLOOKUP("Altmans Z- Score"&amp;$A6,Financials!$C:$C&amp;Financials!$A:$A,Financials!AA:AA),"NA")</f>
        <v>1.1315775999771673</v>
      </c>
      <c r="Z6" cm="1">
        <f t="array" ref="Z6">IFERROR(_xlfn.XLOOKUP("Altmans Z- Score"&amp;$A6,Financials!$C:$C&amp;Financials!$A:$A,Financials!AB:AB),"NA")</f>
        <v>1.1283136159642102</v>
      </c>
      <c r="AA6" cm="1">
        <f t="array" ref="AA6">IFERROR(_xlfn.XLOOKUP("Altmans Z- Score"&amp;$A6,Financials!$C:$C&amp;Financials!$A:$A,Financials!AC:AC),"NA")</f>
        <v>1.1418545188020606</v>
      </c>
      <c r="AB6" cm="1">
        <f t="array" ref="AB6">IFERROR(_xlfn.XLOOKUP("Altmans Z- Score"&amp;$A6,Financials!$C:$C&amp;Financials!$A:$A,Financials!AD:AD),"NA")</f>
        <v>1.8102210213004444</v>
      </c>
      <c r="AC6" cm="1">
        <f t="array" ref="AC6">IFERROR(_xlfn.XLOOKUP("Altmans Z- Score"&amp;$A6,Financials!$C:$C&amp;Financials!$A:$A,Financials!AE:AE),"NA")</f>
        <v>1.7511371972931331</v>
      </c>
      <c r="AD6" cm="1">
        <f t="array" ref="AD6">IFERROR(_xlfn.XLOOKUP("Altmans Z- Score"&amp;$A6,Financials!$C:$C&amp;Financials!$A:$A,Financials!AF:AF),"NA")</f>
        <v>0.89803026570718414</v>
      </c>
      <c r="AE6" cm="1">
        <f t="array" ref="AE6">IFERROR(_xlfn.XLOOKUP("Altmans Z- Score"&amp;$A6,Financials!$C:$C&amp;Financials!$A:$A,Financials!AG:AG),"NA")</f>
        <v>0.76866448537717935</v>
      </c>
      <c r="AF6" cm="1">
        <f t="array" ref="AF6">IFERROR(_xlfn.XLOOKUP("Altmans Z- Score"&amp;$A6,Financials!$C:$C&amp;Financials!$A:$A,Financials!AH:AH),"NA")</f>
        <v>0.89263734982542575</v>
      </c>
      <c r="AG6" cm="1">
        <f t="array" ref="AG6">IFERROR(_xlfn.XLOOKUP("Altmans Z- Score"&amp;$A6,Financials!$C:$C&amp;Financials!$A:$A,Financials!AI:AI),"NA")</f>
        <v>0.89843844832688857</v>
      </c>
      <c r="AH6" cm="1">
        <f t="array" ref="AH6">IFERROR(_xlfn.XLOOKUP("Altmans Z- Score"&amp;$A6,Financials!$C:$C&amp;Financials!$A:$A,Financials!AJ:AJ),"NA")</f>
        <v>0.86565964377035498</v>
      </c>
      <c r="AI6" cm="1">
        <f t="array" ref="AI6">IFERROR(_xlfn.XLOOKUP("Altmans Z- Score"&amp;$A6,Financials!$C:$C&amp;Financials!$A:$A,Financials!AK:AK),"NA")</f>
        <v>0.89797956325617467</v>
      </c>
      <c r="AJ6" cm="1">
        <f t="array" ref="AJ6">IFERROR(_xlfn.XLOOKUP("Altmans Z- Score"&amp;$A6,Financials!$C:$C&amp;Financials!$A:$A,Financials!AL:AL),"NA")</f>
        <v>0.7430800827958286</v>
      </c>
      <c r="AK6" cm="1">
        <f t="array" ref="AK6">IFERROR(_xlfn.XLOOKUP("Altmans Z- Score"&amp;$A6,Financials!$C:$C&amp;Financials!$A:$A,Financials!AM:AM),"NA")</f>
        <v>0.74922354884577391</v>
      </c>
      <c r="AL6" cm="1">
        <f t="array" ref="AL6">IFERROR(_xlfn.XLOOKUP("Altmans Z- Score"&amp;$A6,Financials!$C:$C&amp;Financials!$A:$A,Financials!AN:AN),"NA")</f>
        <v>0.72148986663536641</v>
      </c>
      <c r="AM6" cm="1">
        <f t="array" ref="AM6">IFERROR(_xlfn.XLOOKUP("Altmans Z- Score"&amp;$A6,Financials!$C:$C&amp;Financials!$A:$A,Financials!AO:AO),"NA")</f>
        <v>0.75942190845800639</v>
      </c>
      <c r="AN6" cm="1">
        <f t="array" ref="AN6">IFERROR(_xlfn.XLOOKUP("Altmans Z- Score"&amp;$A6,Financials!$C:$C&amp;Financials!$A:$A,Financials!AP:AP),"NA")</f>
        <v>0.75938755530991808</v>
      </c>
      <c r="AO6" cm="1">
        <f t="array" ref="AO6">IFERROR(_xlfn.XLOOKUP("Altmans Z- Score"&amp;$A6,Financials!$C:$C&amp;Financials!$A:$A,Financials!AQ:AQ),"NA")</f>
        <v>0.85899201430320749</v>
      </c>
    </row>
    <row r="7" spans="1:41" x14ac:dyDescent="0.45">
      <c r="A7" s="3" t="s">
        <v>13</v>
      </c>
      <c r="B7" cm="1">
        <f t="array" ref="B7">IFERROR(_xlfn.XLOOKUP("Altmans Z- Score"&amp;$A7,Financials!$C:$C&amp;Financials!$A:$A,Financials!D:D),"NA")</f>
        <v>0.67121385681539347</v>
      </c>
      <c r="C7" cm="1">
        <f t="array" ref="C7">IFERROR(_xlfn.XLOOKUP("Altmans Z- Score"&amp;$A7,Financials!$C:$C&amp;Financials!$A:$A,Financials!E:E),"NA")</f>
        <v>0.62618220558993487</v>
      </c>
      <c r="D7" cm="1">
        <f t="array" ref="D7">IFERROR(_xlfn.XLOOKUP("Altmans Z- Score"&amp;$A7,Financials!$C:$C&amp;Financials!$A:$A,Financials!F:F),"NA")</f>
        <v>0.65763184151830723</v>
      </c>
      <c r="E7" cm="1">
        <f t="array" ref="E7">IFERROR(_xlfn.XLOOKUP("Altmans Z- Score"&amp;$A7,Financials!$C:$C&amp;Financials!$A:$A,Financials!G:G),"NA")</f>
        <v>0.67551041457451555</v>
      </c>
      <c r="F7" cm="1">
        <f t="array" ref="F7">IFERROR(_xlfn.XLOOKUP("Altmans Z- Score"&amp;$A7,Financials!$C:$C&amp;Financials!$A:$A,Financials!H:H),"NA")</f>
        <v>0.7192341166424342</v>
      </c>
      <c r="G7" cm="1">
        <f t="array" ref="G7">IFERROR(_xlfn.XLOOKUP("Altmans Z- Score"&amp;$A7,Financials!$C:$C&amp;Financials!$A:$A,Financials!I:I),"NA")</f>
        <v>0.66796414548526584</v>
      </c>
      <c r="H7" cm="1">
        <f t="array" ref="H7">IFERROR(_xlfn.XLOOKUP("Altmans Z- Score"&amp;$A7,Financials!$C:$C&amp;Financials!$A:$A,Financials!J:J),"NA")</f>
        <v>0.73015887908401578</v>
      </c>
      <c r="I7" cm="1">
        <f t="array" ref="I7">IFERROR(_xlfn.XLOOKUP("Altmans Z- Score"&amp;$A7,Financials!$C:$C&amp;Financials!$A:$A,Financials!K:K),"NA")</f>
        <v>0.72114633539351181</v>
      </c>
      <c r="J7" cm="1">
        <f t="array" ref="J7">IFERROR(_xlfn.XLOOKUP("Altmans Z- Score"&amp;$A7,Financials!$C:$C&amp;Financials!$A:$A,Financials!L:L),"NA")</f>
        <v>0.67729666811546241</v>
      </c>
      <c r="K7" cm="1">
        <f t="array" ref="K7">IFERROR(_xlfn.XLOOKUP("Altmans Z- Score"&amp;$A7,Financials!$C:$C&amp;Financials!$A:$A,Financials!M:M),"NA")</f>
        <v>0.52715626210606026</v>
      </c>
      <c r="L7" cm="1">
        <f t="array" ref="L7">IFERROR(_xlfn.XLOOKUP("Altmans Z- Score"&amp;$A7,Financials!$C:$C&amp;Financials!$A:$A,Financials!N:N),"NA")</f>
        <v>0.71188287775422854</v>
      </c>
      <c r="M7" cm="1">
        <f t="array" ref="M7">IFERROR(_xlfn.XLOOKUP("Altmans Z- Score"&amp;$A7,Financials!$C:$C&amp;Financials!$A:$A,Financials!O:O),"NA")</f>
        <v>0.7070701621438672</v>
      </c>
      <c r="N7" cm="1">
        <f t="array" ref="N7">IFERROR(_xlfn.XLOOKUP("Altmans Z- Score"&amp;$A7,Financials!$C:$C&amp;Financials!$A:$A,Financials!P:P),"NA")</f>
        <v>0.70988316788521599</v>
      </c>
      <c r="O7" cm="1">
        <f t="array" ref="O7">IFERROR(_xlfn.XLOOKUP("Altmans Z- Score"&amp;$A7,Financials!$C:$C&amp;Financials!$A:$A,Financials!Q:Q),"NA")</f>
        <v>0.68411274523975552</v>
      </c>
      <c r="P7" cm="1">
        <f t="array" ref="P7">IFERROR(_xlfn.XLOOKUP("Altmans Z- Score"&amp;$A7,Financials!$C:$C&amp;Financials!$A:$A,Financials!R:R),"NA")</f>
        <v>0.77144019721022628</v>
      </c>
      <c r="Q7" cm="1">
        <f t="array" ref="Q7">IFERROR(_xlfn.XLOOKUP("Altmans Z- Score"&amp;$A7,Financials!$C:$C&amp;Financials!$A:$A,Financials!S:S),"NA")</f>
        <v>0.79048768048909568</v>
      </c>
      <c r="R7" cm="1">
        <f t="array" ref="R7">IFERROR(_xlfn.XLOOKUP("Altmans Z- Score"&amp;$A7,Financials!$C:$C&amp;Financials!$A:$A,Financials!T:T),"NA")</f>
        <v>0.76468968839339602</v>
      </c>
      <c r="S7" cm="1">
        <f t="array" ref="S7">IFERROR(_xlfn.XLOOKUP("Altmans Z- Score"&amp;$A7,Financials!$C:$C&amp;Financials!$A:$A,Financials!U:U),"NA")</f>
        <v>0.79800478491061277</v>
      </c>
      <c r="T7" cm="1">
        <f t="array" ref="T7">IFERROR(_xlfn.XLOOKUP("Altmans Z- Score"&amp;$A7,Financials!$C:$C&amp;Financials!$A:$A,Financials!V:V),"NA")</f>
        <v>0.74311369108314274</v>
      </c>
      <c r="U7" cm="1">
        <f t="array" ref="U7">IFERROR(_xlfn.XLOOKUP("Altmans Z- Score"&amp;$A7,Financials!$C:$C&amp;Financials!$A:$A,Financials!W:W),"NA")</f>
        <v>0.79486310374598101</v>
      </c>
      <c r="V7" cm="1">
        <f t="array" ref="V7">IFERROR(_xlfn.XLOOKUP("Altmans Z- Score"&amp;$A7,Financials!$C:$C&amp;Financials!$A:$A,Financials!X:X),"NA")</f>
        <v>0.84802727346899287</v>
      </c>
      <c r="W7" cm="1">
        <f t="array" ref="W7">IFERROR(_xlfn.XLOOKUP("Altmans Z- Score"&amp;$A7,Financials!$C:$C&amp;Financials!$A:$A,Financials!Y:Y),"NA")</f>
        <v>0.7593178181058482</v>
      </c>
      <c r="X7" cm="1">
        <f t="array" ref="X7">IFERROR(_xlfn.XLOOKUP("Altmans Z- Score"&amp;$A7,Financials!$C:$C&amp;Financials!$A:$A,Financials!Z:Z),"NA")</f>
        <v>0.89076894848711086</v>
      </c>
      <c r="Y7" cm="1">
        <f t="array" ref="Y7">IFERROR(_xlfn.XLOOKUP("Altmans Z- Score"&amp;$A7,Financials!$C:$C&amp;Financials!$A:$A,Financials!AA:AA),"NA")</f>
        <v>0.79716159132152309</v>
      </c>
      <c r="Z7" cm="1">
        <f t="array" ref="Z7">IFERROR(_xlfn.XLOOKUP("Altmans Z- Score"&amp;$A7,Financials!$C:$C&amp;Financials!$A:$A,Financials!AB:AB),"NA")</f>
        <v>0.78591311639452366</v>
      </c>
      <c r="AA7" cm="1">
        <f t="array" ref="AA7">IFERROR(_xlfn.XLOOKUP("Altmans Z- Score"&amp;$A7,Financials!$C:$C&amp;Financials!$A:$A,Financials!AC:AC),"NA")</f>
        <v>0.74559852428251072</v>
      </c>
      <c r="AB7" cm="1">
        <f t="array" ref="AB7">IFERROR(_xlfn.XLOOKUP("Altmans Z- Score"&amp;$A7,Financials!$C:$C&amp;Financials!$A:$A,Financials!AD:AD),"NA")</f>
        <v>0.75801788411322446</v>
      </c>
      <c r="AC7" cm="1">
        <f t="array" ref="AC7">IFERROR(_xlfn.XLOOKUP("Altmans Z- Score"&amp;$A7,Financials!$C:$C&amp;Financials!$A:$A,Financials!AE:AE),"NA")</f>
        <v>0.82895386099692625</v>
      </c>
      <c r="AD7" cm="1">
        <f t="array" ref="AD7">IFERROR(_xlfn.XLOOKUP("Altmans Z- Score"&amp;$A7,Financials!$C:$C&amp;Financials!$A:$A,Financials!AF:AF),"NA")</f>
        <v>0.77040143637593339</v>
      </c>
      <c r="AE7" cm="1">
        <f t="array" ref="AE7">IFERROR(_xlfn.XLOOKUP("Altmans Z- Score"&amp;$A7,Financials!$C:$C&amp;Financials!$A:$A,Financials!AG:AG),"NA")</f>
        <v>0.78758792492831775</v>
      </c>
      <c r="AF7" cm="1">
        <f t="array" ref="AF7">IFERROR(_xlfn.XLOOKUP("Altmans Z- Score"&amp;$A7,Financials!$C:$C&amp;Financials!$A:$A,Financials!AH:AH),"NA")</f>
        <v>0.83284090016847667</v>
      </c>
      <c r="AG7" cm="1">
        <f t="array" ref="AG7">IFERROR(_xlfn.XLOOKUP("Altmans Z- Score"&amp;$A7,Financials!$C:$C&amp;Financials!$A:$A,Financials!AI:AI),"NA")</f>
        <v>0.86479900855210934</v>
      </c>
      <c r="AH7" cm="1">
        <f t="array" ref="AH7">IFERROR(_xlfn.XLOOKUP("Altmans Z- Score"&amp;$A7,Financials!$C:$C&amp;Financials!$A:$A,Financials!AJ:AJ),"NA")</f>
        <v>0.90748051521402595</v>
      </c>
      <c r="AI7" cm="1">
        <f t="array" ref="AI7">IFERROR(_xlfn.XLOOKUP("Altmans Z- Score"&amp;$A7,Financials!$C:$C&amp;Financials!$A:$A,Financials!AK:AK),"NA")</f>
        <v>0.83851239944283684</v>
      </c>
      <c r="AJ7" cm="1">
        <f t="array" ref="AJ7">IFERROR(_xlfn.XLOOKUP("Altmans Z- Score"&amp;$A7,Financials!$C:$C&amp;Financials!$A:$A,Financials!AL:AL),"NA")</f>
        <v>0.84632006685043137</v>
      </c>
      <c r="AK7" cm="1">
        <f t="array" ref="AK7">IFERROR(_xlfn.XLOOKUP("Altmans Z- Score"&amp;$A7,Financials!$C:$C&amp;Financials!$A:$A,Financials!AM:AM),"NA")</f>
        <v>0.79758572809291051</v>
      </c>
      <c r="AL7" cm="1">
        <f t="array" ref="AL7">IFERROR(_xlfn.XLOOKUP("Altmans Z- Score"&amp;$A7,Financials!$C:$C&amp;Financials!$A:$A,Financials!AN:AN),"NA")</f>
        <v>0.81078947440774773</v>
      </c>
      <c r="AM7" cm="1">
        <f t="array" ref="AM7">IFERROR(_xlfn.XLOOKUP("Altmans Z- Score"&amp;$A7,Financials!$C:$C&amp;Financials!$A:$A,Financials!AO:AO),"NA")</f>
        <v>0.92229218856409667</v>
      </c>
      <c r="AN7" cm="1">
        <f t="array" ref="AN7">IFERROR(_xlfn.XLOOKUP("Altmans Z- Score"&amp;$A7,Financials!$C:$C&amp;Financials!$A:$A,Financials!AP:AP),"NA")</f>
        <v>0.92255370808383119</v>
      </c>
      <c r="AO7" cm="1">
        <f t="array" ref="AO7">IFERROR(_xlfn.XLOOKUP("Altmans Z- Score"&amp;$A7,Financials!$C:$C&amp;Financials!$A:$A,Financials!AQ:AQ),"NA")</f>
        <v>0.95324224941012825</v>
      </c>
    </row>
    <row r="8" spans="1:41" x14ac:dyDescent="0.45">
      <c r="A8" s="2" t="s">
        <v>14</v>
      </c>
      <c r="B8" cm="1">
        <f t="array" ref="B8">IFERROR(_xlfn.XLOOKUP("Altmans Z- Score"&amp;$A8,Financials!$C:$C&amp;Financials!$A:$A,Financials!D:D),"NA")</f>
        <v>0.13229764547463913</v>
      </c>
      <c r="C8" cm="1">
        <f t="array" ref="C8">IFERROR(_xlfn.XLOOKUP("Altmans Z- Score"&amp;$A8,Financials!$C:$C&amp;Financials!$A:$A,Financials!E:E),"NA")</f>
        <v>8.6862557264442725E-2</v>
      </c>
      <c r="D8" cm="1">
        <f t="array" ref="D8">IFERROR(_xlfn.XLOOKUP("Altmans Z- Score"&amp;$A8,Financials!$C:$C&amp;Financials!$A:$A,Financials!F:F),"NA")</f>
        <v>0.14242390163300925</v>
      </c>
      <c r="E8" cm="1">
        <f t="array" ref="E8">IFERROR(_xlfn.XLOOKUP("Altmans Z- Score"&amp;$A8,Financials!$C:$C&amp;Financials!$A:$A,Financials!G:G),"NA")</f>
        <v>0.14684747489821898</v>
      </c>
      <c r="F8" cm="1">
        <f t="array" ref="F8">IFERROR(_xlfn.XLOOKUP("Altmans Z- Score"&amp;$A8,Financials!$C:$C&amp;Financials!$A:$A,Financials!H:H),"NA")</f>
        <v>0.23741214235873354</v>
      </c>
      <c r="G8" cm="1">
        <f t="array" ref="G8">IFERROR(_xlfn.XLOOKUP("Altmans Z- Score"&amp;$A8,Financials!$C:$C&amp;Financials!$A:$A,Financials!I:I),"NA")</f>
        <v>0.11845771567867555</v>
      </c>
      <c r="H8" cm="1">
        <f t="array" ref="H8">IFERROR(_xlfn.XLOOKUP("Altmans Z- Score"&amp;$A8,Financials!$C:$C&amp;Financials!$A:$A,Financials!J:J),"NA")</f>
        <v>6.5601892466260664E-2</v>
      </c>
      <c r="I8" cm="1">
        <f t="array" ref="I8">IFERROR(_xlfn.XLOOKUP("Altmans Z- Score"&amp;$A8,Financials!$C:$C&amp;Financials!$A:$A,Financials!K:K),"NA")</f>
        <v>9.5234436383960938E-2</v>
      </c>
      <c r="J8" cm="1">
        <f t="array" ref="J8">IFERROR(_xlfn.XLOOKUP("Altmans Z- Score"&amp;$A8,Financials!$C:$C&amp;Financials!$A:$A,Financials!L:L),"NA")</f>
        <v>0.1838857685435813</v>
      </c>
      <c r="K8" cm="1">
        <f t="array" ref="K8">IFERROR(_xlfn.XLOOKUP("Altmans Z- Score"&amp;$A8,Financials!$C:$C&amp;Financials!$A:$A,Financials!M:M),"NA")</f>
        <v>9.9896395870648746E-2</v>
      </c>
      <c r="L8" cm="1">
        <f t="array" ref="L8">IFERROR(_xlfn.XLOOKUP("Altmans Z- Score"&amp;$A8,Financials!$C:$C&amp;Financials!$A:$A,Financials!N:N),"NA")</f>
        <v>8.4283965686513501E-2</v>
      </c>
      <c r="M8" cm="1">
        <f t="array" ref="M8">IFERROR(_xlfn.XLOOKUP("Altmans Z- Score"&amp;$A8,Financials!$C:$C&amp;Financials!$A:$A,Financials!O:O),"NA")</f>
        <v>9.5483206329268128E-2</v>
      </c>
      <c r="N8" cm="1">
        <f t="array" ref="N8">IFERROR(_xlfn.XLOOKUP("Altmans Z- Score"&amp;$A8,Financials!$C:$C&amp;Financials!$A:$A,Financials!P:P),"NA")</f>
        <v>0.2435308824913141</v>
      </c>
      <c r="O8" cm="1">
        <f t="array" ref="O8">IFERROR(_xlfn.XLOOKUP("Altmans Z- Score"&amp;$A8,Financials!$C:$C&amp;Financials!$A:$A,Financials!Q:Q),"NA")</f>
        <v>0.1925025098441463</v>
      </c>
      <c r="P8" cm="1">
        <f t="array" ref="P8">IFERROR(_xlfn.XLOOKUP("Altmans Z- Score"&amp;$A8,Financials!$C:$C&amp;Financials!$A:$A,Financials!R:R),"NA")</f>
        <v>0.18625404432402554</v>
      </c>
      <c r="Q8" cm="1">
        <f t="array" ref="Q8">IFERROR(_xlfn.XLOOKUP("Altmans Z- Score"&amp;$A8,Financials!$C:$C&amp;Financials!$A:$A,Financials!S:S),"NA")</f>
        <v>0.20450878305362546</v>
      </c>
      <c r="R8" cm="1">
        <f t="array" ref="R8">IFERROR(_xlfn.XLOOKUP("Altmans Z- Score"&amp;$A8,Financials!$C:$C&amp;Financials!$A:$A,Financials!T:T),"NA")</f>
        <v>0.26749437659247721</v>
      </c>
      <c r="S8" cm="1">
        <f t="array" ref="S8">IFERROR(_xlfn.XLOOKUP("Altmans Z- Score"&amp;$A8,Financials!$C:$C&amp;Financials!$A:$A,Financials!U:U),"NA")</f>
        <v>0.14402318513577084</v>
      </c>
      <c r="T8" cm="1">
        <f t="array" ref="T8">IFERROR(_xlfn.XLOOKUP("Altmans Z- Score"&amp;$A8,Financials!$C:$C&amp;Financials!$A:$A,Financials!V:V),"NA")</f>
        <v>0.10794355996480549</v>
      </c>
      <c r="U8" cm="1">
        <f t="array" ref="U8">IFERROR(_xlfn.XLOOKUP("Altmans Z- Score"&amp;$A8,Financials!$C:$C&amp;Financials!$A:$A,Financials!W:W),"NA")</f>
        <v>0.11192730713106999</v>
      </c>
      <c r="V8" cm="1">
        <f t="array" ref="V8">IFERROR(_xlfn.XLOOKUP("Altmans Z- Score"&amp;$A8,Financials!$C:$C&amp;Financials!$A:$A,Financials!X:X),"NA")</f>
        <v>0.22442105214898078</v>
      </c>
      <c r="W8" cm="1">
        <f t="array" ref="W8">IFERROR(_xlfn.XLOOKUP("Altmans Z- Score"&amp;$A8,Financials!$C:$C&amp;Financials!$A:$A,Financials!Y:Y),"NA")</f>
        <v>0.12450528877604958</v>
      </c>
      <c r="X8" cm="1">
        <f t="array" ref="X8">IFERROR(_xlfn.XLOOKUP("Altmans Z- Score"&amp;$A8,Financials!$C:$C&amp;Financials!$A:$A,Financials!Z:Z),"NA")</f>
        <v>8.0198096930771956E-3</v>
      </c>
      <c r="Y8" cm="1">
        <f t="array" ref="Y8">IFERROR(_xlfn.XLOOKUP("Altmans Z- Score"&amp;$A8,Financials!$C:$C&amp;Financials!$A:$A,Financials!AA:AA),"NA")</f>
        <v>5.7541531936219512E-2</v>
      </c>
      <c r="Z8" cm="1">
        <f t="array" ref="Z8">IFERROR(_xlfn.XLOOKUP("Altmans Z- Score"&amp;$A8,Financials!$C:$C&amp;Financials!$A:$A,Financials!AB:AB),"NA")</f>
        <v>0.1854667429970589</v>
      </c>
      <c r="AA8" cm="1">
        <f t="array" ref="AA8">IFERROR(_xlfn.XLOOKUP("Altmans Z- Score"&amp;$A8,Financials!$C:$C&amp;Financials!$A:$A,Financials!AC:AC),"NA")</f>
        <v>0.16195881480919844</v>
      </c>
      <c r="AB8" cm="1">
        <f t="array" ref="AB8">IFERROR(_xlfn.XLOOKUP("Altmans Z- Score"&amp;$A8,Financials!$C:$C&amp;Financials!$A:$A,Financials!AD:AD),"NA")</f>
        <v>0.13215270815147523</v>
      </c>
      <c r="AC8" cm="1">
        <f t="array" ref="AC8">IFERROR(_xlfn.XLOOKUP("Altmans Z- Score"&amp;$A8,Financials!$C:$C&amp;Financials!$A:$A,Financials!AE:AE),"NA")</f>
        <v>0.17564759973033636</v>
      </c>
      <c r="AD8" cm="1">
        <f t="array" ref="AD8">IFERROR(_xlfn.XLOOKUP("Altmans Z- Score"&amp;$A8,Financials!$C:$C&amp;Financials!$A:$A,Financials!AF:AF),"NA")</f>
        <v>0.24680313163910444</v>
      </c>
      <c r="AE8" cm="1">
        <f t="array" ref="AE8">IFERROR(_xlfn.XLOOKUP("Altmans Z- Score"&amp;$A8,Financials!$C:$C&amp;Financials!$A:$A,Financials!AG:AG),"NA")</f>
        <v>0.22585335368988607</v>
      </c>
      <c r="AF8" cm="1">
        <f t="array" ref="AF8">IFERROR(_xlfn.XLOOKUP("Altmans Z- Score"&amp;$A8,Financials!$C:$C&amp;Financials!$A:$A,Financials!AH:AH),"NA")</f>
        <v>0.32987636062353265</v>
      </c>
      <c r="AG8" cm="1">
        <f t="array" ref="AG8">IFERROR(_xlfn.XLOOKUP("Altmans Z- Score"&amp;$A8,Financials!$C:$C&amp;Financials!$A:$A,Financials!AI:AI),"NA")</f>
        <v>0.40126147344371782</v>
      </c>
      <c r="AH8" cm="1">
        <f t="array" ref="AH8">IFERROR(_xlfn.XLOOKUP("Altmans Z- Score"&amp;$A8,Financials!$C:$C&amp;Financials!$A:$A,Financials!AJ:AJ),"NA")</f>
        <v>0.34370920914080383</v>
      </c>
      <c r="AI8" cm="1">
        <f t="array" ref="AI8">IFERROR(_xlfn.XLOOKUP("Altmans Z- Score"&amp;$A8,Financials!$C:$C&amp;Financials!$A:$A,Financials!AK:AK),"NA")</f>
        <v>0.36956810794875466</v>
      </c>
      <c r="AJ8" cm="1">
        <f t="array" ref="AJ8">IFERROR(_xlfn.XLOOKUP("Altmans Z- Score"&amp;$A8,Financials!$C:$C&amp;Financials!$A:$A,Financials!AL:AL),"NA")</f>
        <v>0.34191967374126275</v>
      </c>
      <c r="AK8" cm="1">
        <f t="array" ref="AK8">IFERROR(_xlfn.XLOOKUP("Altmans Z- Score"&amp;$A8,Financials!$C:$C&amp;Financials!$A:$A,Financials!AM:AM),"NA")</f>
        <v>0.32515720333004305</v>
      </c>
      <c r="AL8" cm="1">
        <f t="array" ref="AL8">IFERROR(_xlfn.XLOOKUP("Altmans Z- Score"&amp;$A8,Financials!$C:$C&amp;Financials!$A:$A,Financials!AN:AN),"NA")</f>
        <v>0.37162892767132433</v>
      </c>
      <c r="AM8" cm="1">
        <f t="array" ref="AM8">IFERROR(_xlfn.XLOOKUP("Altmans Z- Score"&amp;$A8,Financials!$C:$C&amp;Financials!$A:$A,Financials!AO:AO),"NA")</f>
        <v>0.31766941390636572</v>
      </c>
      <c r="AN8" cm="1">
        <f t="array" ref="AN8">IFERROR(_xlfn.XLOOKUP("Altmans Z- Score"&amp;$A8,Financials!$C:$C&amp;Financials!$A:$A,Financials!AP:AP),"NA")</f>
        <v>0.2897765666290476</v>
      </c>
      <c r="AO8" cm="1">
        <f t="array" ref="AO8">IFERROR(_xlfn.XLOOKUP("Altmans Z- Score"&amp;$A8,Financials!$C:$C&amp;Financials!$A:$A,Financials!AQ:AQ),"NA")</f>
        <v>0.44719707891791999</v>
      </c>
    </row>
    <row r="9" spans="1:41" x14ac:dyDescent="0.45">
      <c r="A9" s="3" t="s">
        <v>15</v>
      </c>
      <c r="B9" t="str" cm="1">
        <f t="array" ref="B9">IFERROR(_xlfn.XLOOKUP("Altmans Z- Score"&amp;$A9,Financials!$C:$C&amp;Financials!$A:$A,Financials!D:D),"NA")</f>
        <v>NA</v>
      </c>
      <c r="C9" cm="1">
        <f t="array" ref="C9">IFERROR(_xlfn.XLOOKUP("Altmans Z- Score"&amp;$A9,Financials!$C:$C&amp;Financials!$A:$A,Financials!E:E),"NA")</f>
        <v>1.5629241614484704</v>
      </c>
      <c r="D9" cm="1">
        <f t="array" ref="D9">IFERROR(_xlfn.XLOOKUP("Altmans Z- Score"&amp;$A9,Financials!$C:$C&amp;Financials!$A:$A,Financials!F:F),"NA")</f>
        <v>1.8425587519058977</v>
      </c>
      <c r="E9" cm="1">
        <f t="array" ref="E9">IFERROR(_xlfn.XLOOKUP("Altmans Z- Score"&amp;$A9,Financials!$C:$C&amp;Financials!$A:$A,Financials!G:G),"NA")</f>
        <v>1.8978037174200026</v>
      </c>
      <c r="F9" cm="1">
        <f t="array" ref="F9">IFERROR(_xlfn.XLOOKUP("Altmans Z- Score"&amp;$A9,Financials!$C:$C&amp;Financials!$A:$A,Financials!H:H),"NA")</f>
        <v>1.8870694932716148</v>
      </c>
      <c r="G9" cm="1">
        <f t="array" ref="G9">IFERROR(_xlfn.XLOOKUP("Altmans Z- Score"&amp;$A9,Financials!$C:$C&amp;Financials!$A:$A,Financials!I:I),"NA")</f>
        <v>1.6786951072153473</v>
      </c>
      <c r="H9" cm="1">
        <f t="array" ref="H9">IFERROR(_xlfn.XLOOKUP("Altmans Z- Score"&amp;$A9,Financials!$C:$C&amp;Financials!$A:$A,Financials!J:J),"NA")</f>
        <v>1.6748181433258815</v>
      </c>
      <c r="I9" cm="1">
        <f t="array" ref="I9">IFERROR(_xlfn.XLOOKUP("Altmans Z- Score"&amp;$A9,Financials!$C:$C&amp;Financials!$A:$A,Financials!K:K),"NA")</f>
        <v>1.6717007028260618</v>
      </c>
      <c r="J9" cm="1">
        <f t="array" ref="J9">IFERROR(_xlfn.XLOOKUP("Altmans Z- Score"&amp;$A9,Financials!$C:$C&amp;Financials!$A:$A,Financials!L:L),"NA")</f>
        <v>1.6433229894741948</v>
      </c>
      <c r="K9" cm="1">
        <f t="array" ref="K9">IFERROR(_xlfn.XLOOKUP("Altmans Z- Score"&amp;$A9,Financials!$C:$C&amp;Financials!$A:$A,Financials!M:M),"NA")</f>
        <v>1.7512323661218321</v>
      </c>
      <c r="L9" cm="1">
        <f t="array" ref="L9">IFERROR(_xlfn.XLOOKUP("Altmans Z- Score"&amp;$A9,Financials!$C:$C&amp;Financials!$A:$A,Financials!N:N),"NA")</f>
        <v>1.7516430040181448</v>
      </c>
      <c r="M9" cm="1">
        <f t="array" ref="M9">IFERROR(_xlfn.XLOOKUP("Altmans Z- Score"&amp;$A9,Financials!$C:$C&amp;Financials!$A:$A,Financials!O:O),"NA")</f>
        <v>1.7682596951253002</v>
      </c>
      <c r="N9" cm="1">
        <f t="array" ref="N9">IFERROR(_xlfn.XLOOKUP("Altmans Z- Score"&amp;$A9,Financials!$C:$C&amp;Financials!$A:$A,Financials!P:P),"NA")</f>
        <v>1.695427183714763</v>
      </c>
      <c r="O9" cm="1">
        <f t="array" ref="O9">IFERROR(_xlfn.XLOOKUP("Altmans Z- Score"&amp;$A9,Financials!$C:$C&amp;Financials!$A:$A,Financials!Q:Q),"NA")</f>
        <v>1.7553821843038742</v>
      </c>
      <c r="P9" cm="1">
        <f t="array" ref="P9">IFERROR(_xlfn.XLOOKUP("Altmans Z- Score"&amp;$A9,Financials!$C:$C&amp;Financials!$A:$A,Financials!R:R),"NA")</f>
        <v>1.7881519542158166</v>
      </c>
      <c r="Q9" cm="1">
        <f t="array" ref="Q9">IFERROR(_xlfn.XLOOKUP("Altmans Z- Score"&amp;$A9,Financials!$C:$C&amp;Financials!$A:$A,Financials!S:S),"NA")</f>
        <v>1.79011347155055</v>
      </c>
      <c r="R9" cm="1">
        <f t="array" ref="R9">IFERROR(_xlfn.XLOOKUP("Altmans Z- Score"&amp;$A9,Financials!$C:$C&amp;Financials!$A:$A,Financials!T:T),"NA")</f>
        <v>1.7692106532031793</v>
      </c>
      <c r="S9" cm="1">
        <f t="array" ref="S9">IFERROR(_xlfn.XLOOKUP("Altmans Z- Score"&amp;$A9,Financials!$C:$C&amp;Financials!$A:$A,Financials!U:U),"NA")</f>
        <v>1.8084530673521915</v>
      </c>
      <c r="T9" cm="1">
        <f t="array" ref="T9">IFERROR(_xlfn.XLOOKUP("Altmans Z- Score"&amp;$A9,Financials!$C:$C&amp;Financials!$A:$A,Financials!V:V),"NA")</f>
        <v>1.8339789343102604</v>
      </c>
      <c r="U9" cm="1">
        <f t="array" ref="U9">IFERROR(_xlfn.XLOOKUP("Altmans Z- Score"&amp;$A9,Financials!$C:$C&amp;Financials!$A:$A,Financials!W:W),"NA")</f>
        <v>1.8473837434714531</v>
      </c>
      <c r="V9" cm="1">
        <f t="array" ref="V9">IFERROR(_xlfn.XLOOKUP("Altmans Z- Score"&amp;$A9,Financials!$C:$C&amp;Financials!$A:$A,Financials!X:X),"NA")</f>
        <v>1.7879258182235394</v>
      </c>
      <c r="W9" cm="1">
        <f t="array" ref="W9">IFERROR(_xlfn.XLOOKUP("Altmans Z- Score"&amp;$A9,Financials!$C:$C&amp;Financials!$A:$A,Financials!Y:Y),"NA")</f>
        <v>1.828997939121384</v>
      </c>
      <c r="X9" cm="1">
        <f t="array" ref="X9">IFERROR(_xlfn.XLOOKUP("Altmans Z- Score"&amp;$A9,Financials!$C:$C&amp;Financials!$A:$A,Financials!Z:Z),"NA")</f>
        <v>1.8783503567732813</v>
      </c>
      <c r="Y9" cm="1">
        <f t="array" ref="Y9">IFERROR(_xlfn.XLOOKUP("Altmans Z- Score"&amp;$A9,Financials!$C:$C&amp;Financials!$A:$A,Financials!AA:AA),"NA")</f>
        <v>1.8474178295944546</v>
      </c>
      <c r="Z9" cm="1">
        <f t="array" ref="Z9">IFERROR(_xlfn.XLOOKUP("Altmans Z- Score"&amp;$A9,Financials!$C:$C&amp;Financials!$A:$A,Financials!AB:AB),"NA")</f>
        <v>1.7926631872405401</v>
      </c>
      <c r="AA9" cm="1">
        <f t="array" ref="AA9">IFERROR(_xlfn.XLOOKUP("Altmans Z- Score"&amp;$A9,Financials!$C:$C&amp;Financials!$A:$A,Financials!AC:AC),"NA")</f>
        <v>1.8596910760034353</v>
      </c>
      <c r="AB9" cm="1">
        <f t="array" ref="AB9">IFERROR(_xlfn.XLOOKUP("Altmans Z- Score"&amp;$A9,Financials!$C:$C&amp;Financials!$A:$A,Financials!AD:AD),"NA")</f>
        <v>1.8300343183015393</v>
      </c>
      <c r="AC9" cm="1">
        <f t="array" ref="AC9">IFERROR(_xlfn.XLOOKUP("Altmans Z- Score"&amp;$A9,Financials!$C:$C&amp;Financials!$A:$A,Financials!AE:AE),"NA")</f>
        <v>1.84751630774988</v>
      </c>
      <c r="AD9" cm="1">
        <f t="array" ref="AD9">IFERROR(_xlfn.XLOOKUP("Altmans Z- Score"&amp;$A9,Financials!$C:$C&amp;Financials!$A:$A,Financials!AF:AF),"NA")</f>
        <v>1.7860901888938354</v>
      </c>
      <c r="AE9" cm="1">
        <f t="array" ref="AE9">IFERROR(_xlfn.XLOOKUP("Altmans Z- Score"&amp;$A9,Financials!$C:$C&amp;Financials!$A:$A,Financials!AG:AG),"NA")</f>
        <v>1.885094100448498</v>
      </c>
      <c r="AF9" cm="1">
        <f t="array" ref="AF9">IFERROR(_xlfn.XLOOKUP("Altmans Z- Score"&amp;$A9,Financials!$C:$C&amp;Financials!$A:$A,Financials!AH:AH),"NA")</f>
        <v>1.8756973416702438</v>
      </c>
      <c r="AG9" cm="1">
        <f t="array" ref="AG9">IFERROR(_xlfn.XLOOKUP("Altmans Z- Score"&amp;$A9,Financials!$C:$C&amp;Financials!$A:$A,Financials!AI:AI),"NA")</f>
        <v>1.8951244675282095</v>
      </c>
      <c r="AH9" cm="1">
        <f t="array" ref="AH9">IFERROR(_xlfn.XLOOKUP("Altmans Z- Score"&amp;$A9,Financials!$C:$C&amp;Financials!$A:$A,Financials!AJ:AJ),"NA")</f>
        <v>1.8858566553757075</v>
      </c>
      <c r="AI9" cm="1">
        <f t="array" ref="AI9">IFERROR(_xlfn.XLOOKUP("Altmans Z- Score"&amp;$A9,Financials!$C:$C&amp;Financials!$A:$A,Financials!AK:AK),"NA")</f>
        <v>1.964969990957979</v>
      </c>
      <c r="AJ9" cm="1">
        <f t="array" ref="AJ9">IFERROR(_xlfn.XLOOKUP("Altmans Z- Score"&amp;$A9,Financials!$C:$C&amp;Financials!$A:$A,Financials!AL:AL),"NA")</f>
        <v>2.0074053753038759</v>
      </c>
      <c r="AK9" cm="1">
        <f t="array" ref="AK9">IFERROR(_xlfn.XLOOKUP("Altmans Z- Score"&amp;$A9,Financials!$C:$C&amp;Financials!$A:$A,Financials!AM:AM),"NA")</f>
        <v>1.9284747911256821</v>
      </c>
      <c r="AL9" cm="1">
        <f t="array" ref="AL9">IFERROR(_xlfn.XLOOKUP("Altmans Z- Score"&amp;$A9,Financials!$C:$C&amp;Financials!$A:$A,Financials!AN:AN),"NA")</f>
        <v>1.8975074135308649</v>
      </c>
      <c r="AM9" cm="1">
        <f t="array" ref="AM9">IFERROR(_xlfn.XLOOKUP("Altmans Z- Score"&amp;$A9,Financials!$C:$C&amp;Financials!$A:$A,Financials!AO:AO),"NA")</f>
        <v>2.0080588162326922</v>
      </c>
      <c r="AN9" cm="1">
        <f t="array" ref="AN9">IFERROR(_xlfn.XLOOKUP("Altmans Z- Score"&amp;$A9,Financials!$C:$C&amp;Financials!$A:$A,Financials!AP:AP),"NA")</f>
        <v>2.0068937139556491</v>
      </c>
      <c r="AO9" cm="1">
        <f t="array" ref="AO9">IFERROR(_xlfn.XLOOKUP("Altmans Z- Score"&amp;$A9,Financials!$C:$C&amp;Financials!$A:$A,Financials!AQ:AQ),"NA")</f>
        <v>1.9936898281671591</v>
      </c>
    </row>
    <row r="10" spans="1:41" x14ac:dyDescent="0.45">
      <c r="A10" s="2" t="s">
        <v>16</v>
      </c>
      <c r="B10" cm="1">
        <f t="array" ref="B10">IFERROR(_xlfn.XLOOKUP("Altmans Z- Score"&amp;$A10,Financials!$C:$C&amp;Financials!$A:$A,Financials!D:D),"NA")</f>
        <v>0.81095705728900813</v>
      </c>
      <c r="C10" cm="1">
        <f t="array" ref="C10">IFERROR(_xlfn.XLOOKUP("Altmans Z- Score"&amp;$A10,Financials!$C:$C&amp;Financials!$A:$A,Financials!E:E),"NA")</f>
        <v>0.84264070458344253</v>
      </c>
      <c r="D10" cm="1">
        <f t="array" ref="D10">IFERROR(_xlfn.XLOOKUP("Altmans Z- Score"&amp;$A10,Financials!$C:$C&amp;Financials!$A:$A,Financials!F:F),"NA")</f>
        <v>0.87220387932398524</v>
      </c>
      <c r="E10" cm="1">
        <f t="array" ref="E10">IFERROR(_xlfn.XLOOKUP("Altmans Z- Score"&amp;$A10,Financials!$C:$C&amp;Financials!$A:$A,Financials!G:G),"NA")</f>
        <v>0.9467874123634098</v>
      </c>
      <c r="F10" cm="1">
        <f t="array" ref="F10">IFERROR(_xlfn.XLOOKUP("Altmans Z- Score"&amp;$A10,Financials!$C:$C&amp;Financials!$A:$A,Financials!H:H),"NA")</f>
        <v>0.86085338060273919</v>
      </c>
      <c r="G10" cm="1">
        <f t="array" ref="G10">IFERROR(_xlfn.XLOOKUP("Altmans Z- Score"&amp;$A10,Financials!$C:$C&amp;Financials!$A:$A,Financials!I:I),"NA")</f>
        <v>0.78279299648802803</v>
      </c>
      <c r="H10" cm="1">
        <f t="array" ref="H10">IFERROR(_xlfn.XLOOKUP("Altmans Z- Score"&amp;$A10,Financials!$C:$C&amp;Financials!$A:$A,Financials!J:J),"NA")</f>
        <v>0.7927414265439261</v>
      </c>
      <c r="I10" cm="1">
        <f t="array" ref="I10">IFERROR(_xlfn.XLOOKUP("Altmans Z- Score"&amp;$A10,Financials!$C:$C&amp;Financials!$A:$A,Financials!K:K),"NA")</f>
        <v>0.82459191221263006</v>
      </c>
      <c r="J10" cm="1">
        <f t="array" ref="J10">IFERROR(_xlfn.XLOOKUP("Altmans Z- Score"&amp;$A10,Financials!$C:$C&amp;Financials!$A:$A,Financials!L:L),"NA")</f>
        <v>0.80827704036627324</v>
      </c>
      <c r="K10" cm="1">
        <f t="array" ref="K10">IFERROR(_xlfn.XLOOKUP("Altmans Z- Score"&amp;$A10,Financials!$C:$C&amp;Financials!$A:$A,Financials!M:M),"NA")</f>
        <v>0.7033680300345051</v>
      </c>
      <c r="L10" cm="1">
        <f t="array" ref="L10">IFERROR(_xlfn.XLOOKUP("Altmans Z- Score"&amp;$A10,Financials!$C:$C&amp;Financials!$A:$A,Financials!N:N),"NA")</f>
        <v>0.7597003230787065</v>
      </c>
      <c r="M10" cm="1">
        <f t="array" ref="M10">IFERROR(_xlfn.XLOOKUP("Altmans Z- Score"&amp;$A10,Financials!$C:$C&amp;Financials!$A:$A,Financials!O:O),"NA")</f>
        <v>0.76036413238323408</v>
      </c>
      <c r="N10" cm="1">
        <f t="array" ref="N10">IFERROR(_xlfn.XLOOKUP("Altmans Z- Score"&amp;$A10,Financials!$C:$C&amp;Financials!$A:$A,Financials!P:P),"NA")</f>
        <v>0.68327945761488751</v>
      </c>
      <c r="O10" cm="1">
        <f t="array" ref="O10">IFERROR(_xlfn.XLOOKUP("Altmans Z- Score"&amp;$A10,Financials!$C:$C&amp;Financials!$A:$A,Financials!Q:Q),"NA")</f>
        <v>0.61342549716099248</v>
      </c>
      <c r="P10" cm="1">
        <f t="array" ref="P10">IFERROR(_xlfn.XLOOKUP("Altmans Z- Score"&amp;$A10,Financials!$C:$C&amp;Financials!$A:$A,Financials!R:R),"NA")</f>
        <v>0.67480121697751871</v>
      </c>
      <c r="Q10" cm="1">
        <f t="array" ref="Q10">IFERROR(_xlfn.XLOOKUP("Altmans Z- Score"&amp;$A10,Financials!$C:$C&amp;Financials!$A:$A,Financials!S:S),"NA")</f>
        <v>0.63930022624830385</v>
      </c>
      <c r="R10" cm="1">
        <f t="array" ref="R10">IFERROR(_xlfn.XLOOKUP("Altmans Z- Score"&amp;$A10,Financials!$C:$C&amp;Financials!$A:$A,Financials!T:T),"NA")</f>
        <v>0.62201425781231157</v>
      </c>
      <c r="S10" cm="1">
        <f t="array" ref="S10">IFERROR(_xlfn.XLOOKUP("Altmans Z- Score"&amp;$A10,Financials!$C:$C&amp;Financials!$A:$A,Financials!U:U),"NA")</f>
        <v>0.62814654529944214</v>
      </c>
      <c r="T10" cm="1">
        <f t="array" ref="T10">IFERROR(_xlfn.XLOOKUP("Altmans Z- Score"&amp;$A10,Financials!$C:$C&amp;Financials!$A:$A,Financials!V:V),"NA")</f>
        <v>0.62292190406469095</v>
      </c>
      <c r="U10" cm="1">
        <f t="array" ref="U10">IFERROR(_xlfn.XLOOKUP("Altmans Z- Score"&amp;$A10,Financials!$C:$C&amp;Financials!$A:$A,Financials!W:W),"NA")</f>
        <v>0.59967981147005833</v>
      </c>
      <c r="V10" cm="1">
        <f t="array" ref="V10">IFERROR(_xlfn.XLOOKUP("Altmans Z- Score"&amp;$A10,Financials!$C:$C&amp;Financials!$A:$A,Financials!X:X),"NA")</f>
        <v>0.60778189768866198</v>
      </c>
      <c r="W10" cm="1">
        <f t="array" ref="W10">IFERROR(_xlfn.XLOOKUP("Altmans Z- Score"&amp;$A10,Financials!$C:$C&amp;Financials!$A:$A,Financials!Y:Y),"NA")</f>
        <v>0.5829565686080701</v>
      </c>
      <c r="X10" cm="1">
        <f t="array" ref="X10">IFERROR(_xlfn.XLOOKUP("Altmans Z- Score"&amp;$A10,Financials!$C:$C&amp;Financials!$A:$A,Financials!Z:Z),"NA")</f>
        <v>0.62712531061841092</v>
      </c>
      <c r="Y10" cm="1">
        <f t="array" ref="Y10">IFERROR(_xlfn.XLOOKUP("Altmans Z- Score"&amp;$A10,Financials!$C:$C&amp;Financials!$A:$A,Financials!AA:AA),"NA")</f>
        <v>-3.451380098132234E-2</v>
      </c>
      <c r="Z10" cm="1">
        <f t="array" ref="Z10">IFERROR(_xlfn.XLOOKUP("Altmans Z- Score"&amp;$A10,Financials!$C:$C&amp;Financials!$A:$A,Financials!AB:AB),"NA")</f>
        <v>-2.36267001500583E-2</v>
      </c>
      <c r="AA10" cm="1">
        <f t="array" ref="AA10">IFERROR(_xlfn.XLOOKUP("Altmans Z- Score"&amp;$A10,Financials!$C:$C&amp;Financials!$A:$A,Financials!AC:AC),"NA")</f>
        <v>-4.2137069565929247E-2</v>
      </c>
      <c r="AB10" cm="1">
        <f t="array" ref="AB10">IFERROR(_xlfn.XLOOKUP("Altmans Z- Score"&amp;$A10,Financials!$C:$C&amp;Financials!$A:$A,Financials!AD:AD),"NA")</f>
        <v>0.13559865381337588</v>
      </c>
      <c r="AC10" cm="1">
        <f t="array" ref="AC10">IFERROR(_xlfn.XLOOKUP("Altmans Z- Score"&amp;$A10,Financials!$C:$C&amp;Financials!$A:$A,Financials!AE:AE),"NA")</f>
        <v>6.1269628525192535E-2</v>
      </c>
      <c r="AD10" cm="1">
        <f t="array" ref="AD10">IFERROR(_xlfn.XLOOKUP("Altmans Z- Score"&amp;$A10,Financials!$C:$C&amp;Financials!$A:$A,Financials!AF:AF),"NA")</f>
        <v>0.1319917318328625</v>
      </c>
      <c r="AE10" cm="1">
        <f t="array" ref="AE10">IFERROR(_xlfn.XLOOKUP("Altmans Z- Score"&amp;$A10,Financials!$C:$C&amp;Financials!$A:$A,Financials!AG:AG),"NA")</f>
        <v>9.1214660285447891E-2</v>
      </c>
      <c r="AF10" cm="1">
        <f t="array" ref="AF10">IFERROR(_xlfn.XLOOKUP("Altmans Z- Score"&amp;$A10,Financials!$C:$C&amp;Financials!$A:$A,Financials!AH:AH),"NA")</f>
        <v>0.2615509972362568</v>
      </c>
      <c r="AG10" cm="1">
        <f t="array" ref="AG10">IFERROR(_xlfn.XLOOKUP("Altmans Z- Score"&amp;$A10,Financials!$C:$C&amp;Financials!$A:$A,Financials!AI:AI),"NA")</f>
        <v>0.31610614232202999</v>
      </c>
      <c r="AH10" cm="1">
        <f t="array" ref="AH10">IFERROR(_xlfn.XLOOKUP("Altmans Z- Score"&amp;$A10,Financials!$C:$C&amp;Financials!$A:$A,Financials!AJ:AJ),"NA")</f>
        <v>0.36650666322239323</v>
      </c>
      <c r="AI10" cm="1">
        <f t="array" ref="AI10">IFERROR(_xlfn.XLOOKUP("Altmans Z- Score"&amp;$A10,Financials!$C:$C&amp;Financials!$A:$A,Financials!AK:AK),"NA")</f>
        <v>0.39857281541830886</v>
      </c>
      <c r="AJ10" cm="1">
        <f t="array" ref="AJ10">IFERROR(_xlfn.XLOOKUP("Altmans Z- Score"&amp;$A10,Financials!$C:$C&amp;Financials!$A:$A,Financials!AL:AL),"NA")</f>
        <v>0.33735809785379134</v>
      </c>
      <c r="AK10" cm="1">
        <f t="array" ref="AK10">IFERROR(_xlfn.XLOOKUP("Altmans Z- Score"&amp;$A10,Financials!$C:$C&amp;Financials!$A:$A,Financials!AM:AM),"NA")</f>
        <v>0.3636759304349958</v>
      </c>
      <c r="AL10" cm="1">
        <f t="array" ref="AL10">IFERROR(_xlfn.XLOOKUP("Altmans Z- Score"&amp;$A10,Financials!$C:$C&amp;Financials!$A:$A,Financials!AN:AN),"NA")</f>
        <v>0.4258741209431115</v>
      </c>
      <c r="AM10" cm="1">
        <f t="array" ref="AM10">IFERROR(_xlfn.XLOOKUP("Altmans Z- Score"&amp;$A10,Financials!$C:$C&amp;Financials!$A:$A,Financials!AO:AO),"NA")</f>
        <v>0.35580857711150982</v>
      </c>
      <c r="AN10" cm="1">
        <f t="array" ref="AN10">IFERROR(_xlfn.XLOOKUP("Altmans Z- Score"&amp;$A10,Financials!$C:$C&amp;Financials!$A:$A,Financials!AP:AP),"NA")</f>
        <v>0.2964990304577847</v>
      </c>
      <c r="AO10" cm="1">
        <f t="array" ref="AO10">IFERROR(_xlfn.XLOOKUP("Altmans Z- Score"&amp;$A10,Financials!$C:$C&amp;Financials!$A:$A,Financials!AQ:AQ),"NA")</f>
        <v>1.6718580885755265</v>
      </c>
    </row>
    <row r="11" spans="1:41" x14ac:dyDescent="0.45">
      <c r="A11" s="3" t="s">
        <v>17</v>
      </c>
      <c r="B11" cm="1">
        <f t="array" ref="B11">IFERROR(_xlfn.XLOOKUP("Altmans Z- Score"&amp;$A11,Financials!$C:$C&amp;Financials!$A:$A,Financials!D:D),"NA")</f>
        <v>2.5607425110823199</v>
      </c>
      <c r="C11" cm="1">
        <f t="array" ref="C11">IFERROR(_xlfn.XLOOKUP("Altmans Z- Score"&amp;$A11,Financials!$C:$C&amp;Financials!$A:$A,Financials!E:E),"NA")</f>
        <v>2.9926266868971245</v>
      </c>
      <c r="D11" cm="1">
        <f t="array" ref="D11">IFERROR(_xlfn.XLOOKUP("Altmans Z- Score"&amp;$A11,Financials!$C:$C&amp;Financials!$A:$A,Financials!F:F),"NA")</f>
        <v>2.3232512932263134</v>
      </c>
      <c r="E11" cm="1">
        <f t="array" ref="E11">IFERROR(_xlfn.XLOOKUP("Altmans Z- Score"&amp;$A11,Financials!$C:$C&amp;Financials!$A:$A,Financials!G:G),"NA")</f>
        <v>2.6465460463892123</v>
      </c>
      <c r="F11" cm="1">
        <f t="array" ref="F11">IFERROR(_xlfn.XLOOKUP("Altmans Z- Score"&amp;$A11,Financials!$C:$C&amp;Financials!$A:$A,Financials!H:H),"NA")</f>
        <v>2.539012648360162</v>
      </c>
      <c r="G11" cm="1">
        <f t="array" ref="G11">IFERROR(_xlfn.XLOOKUP("Altmans Z- Score"&amp;$A11,Financials!$C:$C&amp;Financials!$A:$A,Financials!I:I),"NA")</f>
        <v>3.1170916263158852</v>
      </c>
      <c r="H11" cm="1">
        <f t="array" ref="H11">IFERROR(_xlfn.XLOOKUP("Altmans Z- Score"&amp;$A11,Financials!$C:$C&amp;Financials!$A:$A,Financials!J:J),"NA")</f>
        <v>2.6244494082603156</v>
      </c>
      <c r="I11" cm="1">
        <f t="array" ref="I11">IFERROR(_xlfn.XLOOKUP("Altmans Z- Score"&amp;$A11,Financials!$C:$C&amp;Financials!$A:$A,Financials!K:K),"NA")</f>
        <v>2.5220185761199749</v>
      </c>
      <c r="J11" cm="1">
        <f t="array" ref="J11">IFERROR(_xlfn.XLOOKUP("Altmans Z- Score"&amp;$A11,Financials!$C:$C&amp;Financials!$A:$A,Financials!L:L),"NA")</f>
        <v>2.5311809686274409</v>
      </c>
      <c r="K11" cm="1">
        <f t="array" ref="K11">IFERROR(_xlfn.XLOOKUP("Altmans Z- Score"&amp;$A11,Financials!$C:$C&amp;Financials!$A:$A,Financials!M:M),"NA")</f>
        <v>3.8143122015735362</v>
      </c>
      <c r="L11" cm="1">
        <f t="array" ref="L11">IFERROR(_xlfn.XLOOKUP("Altmans Z- Score"&amp;$A11,Financials!$C:$C&amp;Financials!$A:$A,Financials!N:N),"NA")</f>
        <v>2.6397444444823646</v>
      </c>
      <c r="M11" cm="1">
        <f t="array" ref="M11">IFERROR(_xlfn.XLOOKUP("Altmans Z- Score"&amp;$A11,Financials!$C:$C&amp;Financials!$A:$A,Financials!O:O),"NA")</f>
        <v>2.8422296032180485</v>
      </c>
      <c r="N11" cm="1">
        <f t="array" ref="N11">IFERROR(_xlfn.XLOOKUP("Altmans Z- Score"&amp;$A11,Financials!$C:$C&amp;Financials!$A:$A,Financials!P:P),"NA")</f>
        <v>2.8213167375872308</v>
      </c>
      <c r="O11" cm="1">
        <f t="array" ref="O11">IFERROR(_xlfn.XLOOKUP("Altmans Z- Score"&amp;$A11,Financials!$C:$C&amp;Financials!$A:$A,Financials!Q:Q),"NA")</f>
        <v>3.0123069839009311</v>
      </c>
      <c r="P11" cm="1">
        <f t="array" ref="P11">IFERROR(_xlfn.XLOOKUP("Altmans Z- Score"&amp;$A11,Financials!$C:$C&amp;Financials!$A:$A,Financials!R:R),"NA")</f>
        <v>2.4250181321901292</v>
      </c>
      <c r="Q11" cm="1">
        <f t="array" ref="Q11">IFERROR(_xlfn.XLOOKUP("Altmans Z- Score"&amp;$A11,Financials!$C:$C&amp;Financials!$A:$A,Financials!S:S),"NA")</f>
        <v>2.9174033797237477</v>
      </c>
      <c r="R11" cm="1">
        <f t="array" ref="R11">IFERROR(_xlfn.XLOOKUP("Altmans Z- Score"&amp;$A11,Financials!$C:$C&amp;Financials!$A:$A,Financials!T:T),"NA")</f>
        <v>3.007961375742795</v>
      </c>
      <c r="S11" cm="1">
        <f t="array" ref="S11">IFERROR(_xlfn.XLOOKUP("Altmans Z- Score"&amp;$A11,Financials!$C:$C&amp;Financials!$A:$A,Financials!U:U),"NA")</f>
        <v>3.2461425820053922</v>
      </c>
      <c r="T11" cm="1">
        <f t="array" ref="T11">IFERROR(_xlfn.XLOOKUP("Altmans Z- Score"&amp;$A11,Financials!$C:$C&amp;Financials!$A:$A,Financials!V:V),"NA")</f>
        <v>2.8028453603476402</v>
      </c>
      <c r="U11" cm="1">
        <f t="array" ref="U11">IFERROR(_xlfn.XLOOKUP("Altmans Z- Score"&amp;$A11,Financials!$C:$C&amp;Financials!$A:$A,Financials!W:W),"NA")</f>
        <v>2.9456670641611735</v>
      </c>
      <c r="V11" cm="1">
        <f t="array" ref="V11">IFERROR(_xlfn.XLOOKUP("Altmans Z- Score"&amp;$A11,Financials!$C:$C&amp;Financials!$A:$A,Financials!X:X),"NA")</f>
        <v>2.9086797754234821</v>
      </c>
      <c r="W11" cm="1">
        <f t="array" ref="W11">IFERROR(_xlfn.XLOOKUP("Altmans Z- Score"&amp;$A11,Financials!$C:$C&amp;Financials!$A:$A,Financials!Y:Y),"NA")</f>
        <v>3.2533520397359625</v>
      </c>
      <c r="X11" cm="1">
        <f t="array" ref="X11">IFERROR(_xlfn.XLOOKUP("Altmans Z- Score"&amp;$A11,Financials!$C:$C&amp;Financials!$A:$A,Financials!Z:Z),"NA")</f>
        <v>2.3653613568200278</v>
      </c>
      <c r="Y11" cm="1">
        <f t="array" ref="Y11">IFERROR(_xlfn.XLOOKUP("Altmans Z- Score"&amp;$A11,Financials!$C:$C&amp;Financials!$A:$A,Financials!AA:AA),"NA")</f>
        <v>0.24440109833921891</v>
      </c>
      <c r="Z11" cm="1">
        <f t="array" ref="Z11">IFERROR(_xlfn.XLOOKUP("Altmans Z- Score"&amp;$A11,Financials!$C:$C&amp;Financials!$A:$A,Financials!AB:AB),"NA")</f>
        <v>0.34816235716970473</v>
      </c>
      <c r="AA11" cm="1">
        <f t="array" ref="AA11">IFERROR(_xlfn.XLOOKUP("Altmans Z- Score"&amp;$A11,Financials!$C:$C&amp;Financials!$A:$A,Financials!AC:AC),"NA")</f>
        <v>0.5866733642475539</v>
      </c>
      <c r="AB11" cm="1">
        <f t="array" ref="AB11">IFERROR(_xlfn.XLOOKUP("Altmans Z- Score"&amp;$A11,Financials!$C:$C&amp;Financials!$A:$A,Financials!AD:AD),"NA")</f>
        <v>0.46208026699848348</v>
      </c>
      <c r="AC11" cm="1">
        <f t="array" ref="AC11">IFERROR(_xlfn.XLOOKUP("Altmans Z- Score"&amp;$A11,Financials!$C:$C&amp;Financials!$A:$A,Financials!AE:AE),"NA")</f>
        <v>0.4916504727217722</v>
      </c>
      <c r="AD11" cm="1">
        <f t="array" ref="AD11">IFERROR(_xlfn.XLOOKUP("Altmans Z- Score"&amp;$A11,Financials!$C:$C&amp;Financials!$A:$A,Financials!AF:AF),"NA")</f>
        <v>0.73715020531353359</v>
      </c>
      <c r="AE11" cm="1">
        <f t="array" ref="AE11">IFERROR(_xlfn.XLOOKUP("Altmans Z- Score"&amp;$A11,Financials!$C:$C&amp;Financials!$A:$A,Financials!AG:AG),"NA")</f>
        <v>0.81162830338568326</v>
      </c>
      <c r="AF11" cm="1">
        <f t="array" ref="AF11">IFERROR(_xlfn.XLOOKUP("Altmans Z- Score"&amp;$A11,Financials!$C:$C&amp;Financials!$A:$A,Financials!AH:AH),"NA")</f>
        <v>0.49954098062999841</v>
      </c>
      <c r="AG11" cm="1">
        <f t="array" ref="AG11">IFERROR(_xlfn.XLOOKUP("Altmans Z- Score"&amp;$A11,Financials!$C:$C&amp;Financials!$A:$A,Financials!AI:AI),"NA")</f>
        <v>0.56118352196869448</v>
      </c>
      <c r="AH11" cm="1">
        <f t="array" ref="AH11">IFERROR(_xlfn.XLOOKUP("Altmans Z- Score"&amp;$A11,Financials!$C:$C&amp;Financials!$A:$A,Financials!AJ:AJ),"NA")</f>
        <v>0.60477992746576781</v>
      </c>
      <c r="AI11" cm="1">
        <f t="array" ref="AI11">IFERROR(_xlfn.XLOOKUP("Altmans Z- Score"&amp;$A11,Financials!$C:$C&amp;Financials!$A:$A,Financials!AK:AK),"NA")</f>
        <v>0.56969083849020885</v>
      </c>
      <c r="AJ11" cm="1">
        <f t="array" ref="AJ11">IFERROR(_xlfn.XLOOKUP("Altmans Z- Score"&amp;$A11,Financials!$C:$C&amp;Financials!$A:$A,Financials!AL:AL),"NA")</f>
        <v>0.50561759919677196</v>
      </c>
      <c r="AK11" cm="1">
        <f t="array" ref="AK11">IFERROR(_xlfn.XLOOKUP("Altmans Z- Score"&amp;$A11,Financials!$C:$C&amp;Financials!$A:$A,Financials!AM:AM),"NA")</f>
        <v>0.54432610785228874</v>
      </c>
      <c r="AL11" cm="1">
        <f t="array" ref="AL11">IFERROR(_xlfn.XLOOKUP("Altmans Z- Score"&amp;$A11,Financials!$C:$C&amp;Financials!$A:$A,Financials!AN:AN),"NA")</f>
        <v>0.60950918647504759</v>
      </c>
      <c r="AM11" cm="1">
        <f t="array" ref="AM11">IFERROR(_xlfn.XLOOKUP("Altmans Z- Score"&amp;$A11,Financials!$C:$C&amp;Financials!$A:$A,Financials!AO:AO),"NA")</f>
        <v>0.45640537766482636</v>
      </c>
      <c r="AN11" cm="1">
        <f t="array" ref="AN11">IFERROR(_xlfn.XLOOKUP("Altmans Z- Score"&amp;$A11,Financials!$C:$C&amp;Financials!$A:$A,Financials!AP:AP),"NA")</f>
        <v>0.45268416828242519</v>
      </c>
      <c r="AO11" cm="1">
        <f t="array" ref="AO11">IFERROR(_xlfn.XLOOKUP("Altmans Z- Score"&amp;$A11,Financials!$C:$C&amp;Financials!$A:$A,Financials!AQ:AQ),"NA")</f>
        <v>0.54057267286979394</v>
      </c>
    </row>
    <row r="12" spans="1:41" x14ac:dyDescent="0.45">
      <c r="A12" s="2" t="s">
        <v>18</v>
      </c>
      <c r="B12" t="str" cm="1">
        <f t="array" ref="B12">IFERROR(_xlfn.XLOOKUP("Altmans Z- Score"&amp;$A12,Financials!$C:$C&amp;Financials!$A:$A,Financials!D:D),"NA")</f>
        <v>NA</v>
      </c>
      <c r="C12" cm="1">
        <f t="array" ref="C12">IFERROR(_xlfn.XLOOKUP("Altmans Z- Score"&amp;$A12,Financials!$C:$C&amp;Financials!$A:$A,Financials!E:E),"NA")</f>
        <v>1.9674318494502776</v>
      </c>
      <c r="D12" cm="1">
        <f t="array" ref="D12">IFERROR(_xlfn.XLOOKUP("Altmans Z- Score"&amp;$A12,Financials!$C:$C&amp;Financials!$A:$A,Financials!F:F),"NA")</f>
        <v>2.0604970555938222</v>
      </c>
      <c r="E12" cm="1">
        <f t="array" ref="E12">IFERROR(_xlfn.XLOOKUP("Altmans Z- Score"&amp;$A12,Financials!$C:$C&amp;Financials!$A:$A,Financials!G:G),"NA")</f>
        <v>2.0200404647439507</v>
      </c>
      <c r="F12" cm="1">
        <f t="array" ref="F12">IFERROR(_xlfn.XLOOKUP("Altmans Z- Score"&amp;$A12,Financials!$C:$C&amp;Financials!$A:$A,Financials!H:H),"NA")</f>
        <v>2.1028709352778705</v>
      </c>
      <c r="G12" cm="1">
        <f t="array" ref="G12">IFERROR(_xlfn.XLOOKUP("Altmans Z- Score"&amp;$A12,Financials!$C:$C&amp;Financials!$A:$A,Financials!I:I),"NA")</f>
        <v>2.2379603145730522</v>
      </c>
      <c r="H12" cm="1">
        <f t="array" ref="H12">IFERROR(_xlfn.XLOOKUP("Altmans Z- Score"&amp;$A12,Financials!$C:$C&amp;Financials!$A:$A,Financials!J:J),"NA")</f>
        <v>2.2327014650241881</v>
      </c>
      <c r="I12" cm="1">
        <f t="array" ref="I12">IFERROR(_xlfn.XLOOKUP("Altmans Z- Score"&amp;$A12,Financials!$C:$C&amp;Financials!$A:$A,Financials!K:K),"NA")</f>
        <v>2.1038626022826676</v>
      </c>
      <c r="J12" cm="1">
        <f t="array" ref="J12">IFERROR(_xlfn.XLOOKUP("Altmans Z- Score"&amp;$A12,Financials!$C:$C&amp;Financials!$A:$A,Financials!L:L),"NA")</f>
        <v>2.0948673722803695</v>
      </c>
      <c r="K12" cm="1">
        <f t="array" ref="K12">IFERROR(_xlfn.XLOOKUP("Altmans Z- Score"&amp;$A12,Financials!$C:$C&amp;Financials!$A:$A,Financials!M:M),"NA")</f>
        <v>2.0175673616325791</v>
      </c>
      <c r="L12" cm="1">
        <f t="array" ref="L12">IFERROR(_xlfn.XLOOKUP("Altmans Z- Score"&amp;$A12,Financials!$C:$C&amp;Financials!$A:$A,Financials!N:N),"NA")</f>
        <v>2.0717236171241846</v>
      </c>
      <c r="M12" cm="1">
        <f t="array" ref="M12">IFERROR(_xlfn.XLOOKUP("Altmans Z- Score"&amp;$A12,Financials!$C:$C&amp;Financials!$A:$A,Financials!O:O),"NA")</f>
        <v>2.2292906548725071</v>
      </c>
      <c r="N12" cm="1">
        <f t="array" ref="N12">IFERROR(_xlfn.XLOOKUP("Altmans Z- Score"&amp;$A12,Financials!$C:$C&amp;Financials!$A:$A,Financials!P:P),"NA")</f>
        <v>1.9022704452577464</v>
      </c>
      <c r="O12" cm="1">
        <f t="array" ref="O12">IFERROR(_xlfn.XLOOKUP("Altmans Z- Score"&amp;$A12,Financials!$C:$C&amp;Financials!$A:$A,Financials!Q:Q),"NA")</f>
        <v>1.9798575167406547</v>
      </c>
      <c r="P12" cm="1">
        <f t="array" ref="P12">IFERROR(_xlfn.XLOOKUP("Altmans Z- Score"&amp;$A12,Financials!$C:$C&amp;Financials!$A:$A,Financials!R:R),"NA")</f>
        <v>2.2068448675535755</v>
      </c>
      <c r="Q12" cm="1">
        <f t="array" ref="Q12">IFERROR(_xlfn.XLOOKUP("Altmans Z- Score"&amp;$A12,Financials!$C:$C&amp;Financials!$A:$A,Financials!S:S),"NA")</f>
        <v>2.2774394911075806</v>
      </c>
      <c r="R12" cm="1">
        <f t="array" ref="R12">IFERROR(_xlfn.XLOOKUP("Altmans Z- Score"&amp;$A12,Financials!$C:$C&amp;Financials!$A:$A,Financials!T:T),"NA")</f>
        <v>2.3976499877758148</v>
      </c>
      <c r="S12" cm="1">
        <f t="array" ref="S12">IFERROR(_xlfn.XLOOKUP("Altmans Z- Score"&amp;$A12,Financials!$C:$C&amp;Financials!$A:$A,Financials!U:U),"NA")</f>
        <v>1.987137307875414</v>
      </c>
      <c r="T12" cm="1">
        <f t="array" ref="T12">IFERROR(_xlfn.XLOOKUP("Altmans Z- Score"&amp;$A12,Financials!$C:$C&amp;Financials!$A:$A,Financials!V:V),"NA")</f>
        <v>2.4088448011785286</v>
      </c>
      <c r="U12" cm="1">
        <f t="array" ref="U12">IFERROR(_xlfn.XLOOKUP("Altmans Z- Score"&amp;$A12,Financials!$C:$C&amp;Financials!$A:$A,Financials!W:W),"NA")</f>
        <v>2.3895508842782327</v>
      </c>
      <c r="V12" cm="1">
        <f t="array" ref="V12">IFERROR(_xlfn.XLOOKUP("Altmans Z- Score"&amp;$A12,Financials!$C:$C&amp;Financials!$A:$A,Financials!X:X),"NA")</f>
        <v>2.3693077667083964</v>
      </c>
      <c r="W12" cm="1">
        <f t="array" ref="W12">IFERROR(_xlfn.XLOOKUP("Altmans Z- Score"&amp;$A12,Financials!$C:$C&amp;Financials!$A:$A,Financials!Y:Y),"NA")</f>
        <v>2.5608046056911049</v>
      </c>
      <c r="X12" cm="1">
        <f t="array" ref="X12">IFERROR(_xlfn.XLOOKUP("Altmans Z- Score"&amp;$A12,Financials!$C:$C&amp;Financials!$A:$A,Financials!Z:Z),"NA")</f>
        <v>2.1420603148311113</v>
      </c>
      <c r="Y12" cm="1">
        <f t="array" ref="Y12">IFERROR(_xlfn.XLOOKUP("Altmans Z- Score"&amp;$A12,Financials!$C:$C&amp;Financials!$A:$A,Financials!AA:AA),"NA")</f>
        <v>2.9185627235298108</v>
      </c>
      <c r="Z12" cm="1">
        <f t="array" ref="Z12">IFERROR(_xlfn.XLOOKUP("Altmans Z- Score"&amp;$A12,Financials!$C:$C&amp;Financials!$A:$A,Financials!AB:AB),"NA")</f>
        <v>2.6987344996057532</v>
      </c>
      <c r="AA12" cm="1">
        <f t="array" ref="AA12">IFERROR(_xlfn.XLOOKUP("Altmans Z- Score"&amp;$A12,Financials!$C:$C&amp;Financials!$A:$A,Financials!AC:AC),"NA")</f>
        <v>2.8214193716022242</v>
      </c>
      <c r="AB12" cm="1">
        <f t="array" ref="AB12">IFERROR(_xlfn.XLOOKUP("Altmans Z- Score"&amp;$A12,Financials!$C:$C&amp;Financials!$A:$A,Financials!AD:AD),"NA")</f>
        <v>2.6195306485205565</v>
      </c>
      <c r="AC12" cm="1">
        <f t="array" ref="AC12">IFERROR(_xlfn.XLOOKUP("Altmans Z- Score"&amp;$A12,Financials!$C:$C&amp;Financials!$A:$A,Financials!AE:AE),"NA")</f>
        <v>2.6718472053200397</v>
      </c>
      <c r="AD12" cm="1">
        <f t="array" ref="AD12">IFERROR(_xlfn.XLOOKUP("Altmans Z- Score"&amp;$A12,Financials!$C:$C&amp;Financials!$A:$A,Financials!AF:AF),"NA")</f>
        <v>2.5081280246347002</v>
      </c>
      <c r="AE12" cm="1">
        <f t="array" ref="AE12">IFERROR(_xlfn.XLOOKUP("Altmans Z- Score"&amp;$A12,Financials!$C:$C&amp;Financials!$A:$A,Financials!AG:AG),"NA")</f>
        <v>2.7533216134000624</v>
      </c>
      <c r="AF12" cm="1">
        <f t="array" ref="AF12">IFERROR(_xlfn.XLOOKUP("Altmans Z- Score"&amp;$A12,Financials!$C:$C&amp;Financials!$A:$A,Financials!AH:AH),"NA")</f>
        <v>2.5614203891774698</v>
      </c>
      <c r="AG12" cm="1">
        <f t="array" ref="AG12">IFERROR(_xlfn.XLOOKUP("Altmans Z- Score"&amp;$A12,Financials!$C:$C&amp;Financials!$A:$A,Financials!AI:AI),"NA")</f>
        <v>2.3892701540275425</v>
      </c>
      <c r="AH12" cm="1">
        <f t="array" ref="AH12">IFERROR(_xlfn.XLOOKUP("Altmans Z- Score"&amp;$A12,Financials!$C:$C&amp;Financials!$A:$A,Financials!AJ:AJ),"NA")</f>
        <v>2.5008837643324719</v>
      </c>
      <c r="AI12" cm="1">
        <f t="array" ref="AI12">IFERROR(_xlfn.XLOOKUP("Altmans Z- Score"&amp;$A12,Financials!$C:$C&amp;Financials!$A:$A,Financials!AK:AK),"NA")</f>
        <v>2.7547814680682272</v>
      </c>
      <c r="AJ12" cm="1">
        <f t="array" ref="AJ12">IFERROR(_xlfn.XLOOKUP("Altmans Z- Score"&amp;$A12,Financials!$C:$C&amp;Financials!$A:$A,Financials!AL:AL),"NA")</f>
        <v>2.6267365095393997</v>
      </c>
      <c r="AK12" cm="1">
        <f t="array" ref="AK12">IFERROR(_xlfn.XLOOKUP("Altmans Z- Score"&amp;$A12,Financials!$C:$C&amp;Financials!$A:$A,Financials!AM:AM),"NA")</f>
        <v>2.7759148656205239</v>
      </c>
      <c r="AL12" cm="1">
        <f t="array" ref="AL12">IFERROR(_xlfn.XLOOKUP("Altmans Z- Score"&amp;$A12,Financials!$C:$C&amp;Financials!$A:$A,Financials!AN:AN),"NA")</f>
        <v>2.6036416483313873</v>
      </c>
      <c r="AM12" cm="1">
        <f t="array" ref="AM12">IFERROR(_xlfn.XLOOKUP("Altmans Z- Score"&amp;$A12,Financials!$C:$C&amp;Financials!$A:$A,Financials!AO:AO),"NA")</f>
        <v>2.599042009579474</v>
      </c>
      <c r="AN12" cm="1">
        <f t="array" ref="AN12">IFERROR(_xlfn.XLOOKUP("Altmans Z- Score"&amp;$A12,Financials!$C:$C&amp;Financials!$A:$A,Financials!AP:AP),"NA")</f>
        <v>2.6003049459800751</v>
      </c>
      <c r="AO12" cm="1">
        <f t="array" ref="AO12">IFERROR(_xlfn.XLOOKUP("Altmans Z- Score"&amp;$A12,Financials!$C:$C&amp;Financials!$A:$A,Financials!AQ:AQ),"NA")</f>
        <v>2.5590080969574807</v>
      </c>
    </row>
    <row r="13" spans="1:41" x14ac:dyDescent="0.45">
      <c r="A13" s="3" t="s">
        <v>19</v>
      </c>
      <c r="B13" cm="1">
        <f t="array" ref="B13">IFERROR(_xlfn.XLOOKUP("Altmans Z- Score"&amp;$A13,Financials!$C:$C&amp;Financials!$A:$A,Financials!D:D),"NA")</f>
        <v>2.8409580178749505E-2</v>
      </c>
      <c r="C13" cm="1">
        <f t="array" ref="C13">IFERROR(_xlfn.XLOOKUP("Altmans Z- Score"&amp;$A13,Financials!$C:$C&amp;Financials!$A:$A,Financials!E:E),"NA")</f>
        <v>-1.0331113378123651</v>
      </c>
      <c r="D13" cm="1">
        <f t="array" ref="D13">IFERROR(_xlfn.XLOOKUP("Altmans Z- Score"&amp;$A13,Financials!$C:$C&amp;Financials!$A:$A,Financials!F:F),"NA")</f>
        <v>-0.91788387246835434</v>
      </c>
      <c r="E13" cm="1">
        <f t="array" ref="E13">IFERROR(_xlfn.XLOOKUP("Altmans Z- Score"&amp;$A13,Financials!$C:$C&amp;Financials!$A:$A,Financials!G:G),"NA")</f>
        <v>-0.99124988207561138</v>
      </c>
      <c r="F13" cm="1">
        <f t="array" ref="F13">IFERROR(_xlfn.XLOOKUP("Altmans Z- Score"&amp;$A13,Financials!$C:$C&amp;Financials!$A:$A,Financials!H:H),"NA")</f>
        <v>-0.35546089991549579</v>
      </c>
      <c r="G13" cm="1">
        <f t="array" ref="G13">IFERROR(_xlfn.XLOOKUP("Altmans Z- Score"&amp;$A13,Financials!$C:$C&amp;Financials!$A:$A,Financials!I:I),"NA")</f>
        <v>-0.84969438635430361</v>
      </c>
      <c r="H13" cm="1">
        <f t="array" ref="H13">IFERROR(_xlfn.XLOOKUP("Altmans Z- Score"&amp;$A13,Financials!$C:$C&amp;Financials!$A:$A,Financials!J:J),"NA")</f>
        <v>-0.81732363770404326</v>
      </c>
      <c r="I13" cm="1">
        <f t="array" ref="I13">IFERROR(_xlfn.XLOOKUP("Altmans Z- Score"&amp;$A13,Financials!$C:$C&amp;Financials!$A:$A,Financials!K:K),"NA")</f>
        <v>-0.65433360993708511</v>
      </c>
      <c r="J13" cm="1">
        <f t="array" ref="J13">IFERROR(_xlfn.XLOOKUP("Altmans Z- Score"&amp;$A13,Financials!$C:$C&amp;Financials!$A:$A,Financials!L:L),"NA")</f>
        <v>-0.19472071855543349</v>
      </c>
      <c r="K13" cm="1">
        <f t="array" ref="K13">IFERROR(_xlfn.XLOOKUP("Altmans Z- Score"&amp;$A13,Financials!$C:$C&amp;Financials!$A:$A,Financials!M:M),"NA")</f>
        <v>-0.62950043020005686</v>
      </c>
      <c r="L13" cm="1">
        <f t="array" ref="L13">IFERROR(_xlfn.XLOOKUP("Altmans Z- Score"&amp;$A13,Financials!$C:$C&amp;Financials!$A:$A,Financials!N:N),"NA")</f>
        <v>-0.59255428984237601</v>
      </c>
      <c r="M13" cm="1">
        <f t="array" ref="M13">IFERROR(_xlfn.XLOOKUP("Altmans Z- Score"&amp;$A13,Financials!$C:$C&amp;Financials!$A:$A,Financials!O:O),"NA")</f>
        <v>-0.63195007437123785</v>
      </c>
      <c r="N13" cm="1">
        <f t="array" ref="N13">IFERROR(_xlfn.XLOOKUP("Altmans Z- Score"&amp;$A13,Financials!$C:$C&amp;Financials!$A:$A,Financials!P:P),"NA")</f>
        <v>0.11621087973719191</v>
      </c>
      <c r="O13" cm="1">
        <f t="array" ref="O13">IFERROR(_xlfn.XLOOKUP("Altmans Z- Score"&amp;$A13,Financials!$C:$C&amp;Financials!$A:$A,Financials!Q:Q),"NA")</f>
        <v>-0.47270131584415742</v>
      </c>
      <c r="P13" cm="1">
        <f t="array" ref="P13">IFERROR(_xlfn.XLOOKUP("Altmans Z- Score"&amp;$A13,Financials!$C:$C&amp;Financials!$A:$A,Financials!R:R),"NA")</f>
        <v>-0.33835125589745751</v>
      </c>
      <c r="Q13" cm="1">
        <f t="array" ref="Q13">IFERROR(_xlfn.XLOOKUP("Altmans Z- Score"&amp;$A13,Financials!$C:$C&amp;Financials!$A:$A,Financials!S:S),"NA")</f>
        <v>-0.512089542455748</v>
      </c>
      <c r="R13" cm="1">
        <f t="array" ref="R13">IFERROR(_xlfn.XLOOKUP("Altmans Z- Score"&amp;$A13,Financials!$C:$C&amp;Financials!$A:$A,Financials!T:T),"NA")</f>
        <v>-0.28925321847214214</v>
      </c>
      <c r="S13" cm="1">
        <f t="array" ref="S13">IFERROR(_xlfn.XLOOKUP("Altmans Z- Score"&amp;$A13,Financials!$C:$C&amp;Financials!$A:$A,Financials!U:U),"NA")</f>
        <v>-0.58399500827129858</v>
      </c>
      <c r="T13" cm="1">
        <f t="array" ref="T13">IFERROR(_xlfn.XLOOKUP("Altmans Z- Score"&amp;$A13,Financials!$C:$C&amp;Financials!$A:$A,Financials!V:V),"NA")</f>
        <v>-0.3889945444488162</v>
      </c>
      <c r="U13" cm="1">
        <f t="array" ref="U13">IFERROR(_xlfn.XLOOKUP("Altmans Z- Score"&amp;$A13,Financials!$C:$C&amp;Financials!$A:$A,Financials!W:W),"NA")</f>
        <v>-0.1401301970286668</v>
      </c>
      <c r="V13" cm="1">
        <f t="array" ref="V13">IFERROR(_xlfn.XLOOKUP("Altmans Z- Score"&amp;$A13,Financials!$C:$C&amp;Financials!$A:$A,Financials!X:X),"NA")</f>
        <v>0.47660934062850491</v>
      </c>
      <c r="W13" cm="1">
        <f t="array" ref="W13">IFERROR(_xlfn.XLOOKUP("Altmans Z- Score"&amp;$A13,Financials!$C:$C&amp;Financials!$A:$A,Financials!Y:Y),"NA")</f>
        <v>-0.19236065232101229</v>
      </c>
      <c r="X13" cm="1">
        <f t="array" ref="X13">IFERROR(_xlfn.XLOOKUP("Altmans Z- Score"&amp;$A13,Financials!$C:$C&amp;Financials!$A:$A,Financials!Z:Z),"NA")</f>
        <v>0.12595528262232014</v>
      </c>
      <c r="Y13" cm="1">
        <f t="array" ref="Y13">IFERROR(_xlfn.XLOOKUP("Altmans Z- Score"&amp;$A13,Financials!$C:$C&amp;Financials!$A:$A,Financials!AA:AA),"NA")</f>
        <v>0.28059489473411942</v>
      </c>
      <c r="Z13" cm="1">
        <f t="array" ref="Z13">IFERROR(_xlfn.XLOOKUP("Altmans Z- Score"&amp;$A13,Financials!$C:$C&amp;Financials!$A:$A,Financials!AB:AB),"NA")</f>
        <v>0.68551268853622416</v>
      </c>
      <c r="AA13" cm="1">
        <f t="array" ref="AA13">IFERROR(_xlfn.XLOOKUP("Altmans Z- Score"&amp;$A13,Financials!$C:$C&amp;Financials!$A:$A,Financials!AC:AC),"NA")</f>
        <v>-0.13456911618100564</v>
      </c>
      <c r="AB13" cm="1">
        <f t="array" ref="AB13">IFERROR(_xlfn.XLOOKUP("Altmans Z- Score"&amp;$A13,Financials!$C:$C&amp;Financials!$A:$A,Financials!AD:AD),"NA")</f>
        <v>-0.20261407609329429</v>
      </c>
      <c r="AC13" cm="1">
        <f t="array" ref="AC13">IFERROR(_xlfn.XLOOKUP("Altmans Z- Score"&amp;$A13,Financials!$C:$C&amp;Financials!$A:$A,Financials!AE:AE),"NA")</f>
        <v>-0.23281795271048311</v>
      </c>
      <c r="AD13" cm="1">
        <f t="array" ref="AD13">IFERROR(_xlfn.XLOOKUP("Altmans Z- Score"&amp;$A13,Financials!$C:$C&amp;Financials!$A:$A,Financials!AF:AF),"NA")</f>
        <v>-6.3882279611559345E-2</v>
      </c>
      <c r="AE13" cm="1">
        <f t="array" ref="AE13">IFERROR(_xlfn.XLOOKUP("Altmans Z- Score"&amp;$A13,Financials!$C:$C&amp;Financials!$A:$A,Financials!AG:AG),"NA")</f>
        <v>-0.49350084879210276</v>
      </c>
      <c r="AF13" cm="1">
        <f t="array" ref="AF13">IFERROR(_xlfn.XLOOKUP("Altmans Z- Score"&amp;$A13,Financials!$C:$C&amp;Financials!$A:$A,Financials!AH:AH),"NA")</f>
        <v>-0.5988757111392653</v>
      </c>
      <c r="AG13" cm="1">
        <f t="array" ref="AG13">IFERROR(_xlfn.XLOOKUP("Altmans Z- Score"&amp;$A13,Financials!$C:$C&amp;Financials!$A:$A,Financials!AI:AI),"NA")</f>
        <v>-0.67642731180906912</v>
      </c>
      <c r="AH13" cm="1">
        <f t="array" ref="AH13">IFERROR(_xlfn.XLOOKUP("Altmans Z- Score"&amp;$A13,Financials!$C:$C&amp;Financials!$A:$A,Financials!AJ:AJ),"NA")</f>
        <v>-0.4645647607802969</v>
      </c>
      <c r="AI13" cm="1">
        <f t="array" ref="AI13">IFERROR(_xlfn.XLOOKUP("Altmans Z- Score"&amp;$A13,Financials!$C:$C&amp;Financials!$A:$A,Financials!AK:AK),"NA")</f>
        <v>-0.60539122555001201</v>
      </c>
      <c r="AJ13" cm="1">
        <f t="array" ref="AJ13">IFERROR(_xlfn.XLOOKUP("Altmans Z- Score"&amp;$A13,Financials!$C:$C&amp;Financials!$A:$A,Financials!AL:AL),"NA")</f>
        <v>-0.49813344059862763</v>
      </c>
      <c r="AK13" cm="1">
        <f t="array" ref="AK13">IFERROR(_xlfn.XLOOKUP("Altmans Z- Score"&amp;$A13,Financials!$C:$C&amp;Financials!$A:$A,Financials!AM:AM),"NA")</f>
        <v>-0.60768679739437892</v>
      </c>
      <c r="AL13" cm="1">
        <f t="array" ref="AL13">IFERROR(_xlfn.XLOOKUP("Altmans Z- Score"&amp;$A13,Financials!$C:$C&amp;Financials!$A:$A,Financials!AN:AN),"NA")</f>
        <v>-0.12647862788919306</v>
      </c>
      <c r="AM13" cm="1">
        <f t="array" ref="AM13">IFERROR(_xlfn.XLOOKUP("Altmans Z- Score"&amp;$A13,Financials!$C:$C&amp;Financials!$A:$A,Financials!AO:AO),"NA")</f>
        <v>-0.40192635262852716</v>
      </c>
      <c r="AN13" cm="1">
        <f t="array" ref="AN13">IFERROR(_xlfn.XLOOKUP("Altmans Z- Score"&amp;$A13,Financials!$C:$C&amp;Financials!$A:$A,Financials!AP:AP),"NA")</f>
        <v>-0.32196601894520976</v>
      </c>
      <c r="AO13" cm="1">
        <f t="array" ref="AO13">IFERROR(_xlfn.XLOOKUP("Altmans Z- Score"&amp;$A13,Financials!$C:$C&amp;Financials!$A:$A,Financials!AQ:AQ),"NA")</f>
        <v>-0.24497696413853604</v>
      </c>
    </row>
    <row r="14" spans="1:41" x14ac:dyDescent="0.45">
      <c r="A14" s="2" t="s">
        <v>20</v>
      </c>
      <c r="B14" cm="1">
        <f t="array" ref="B14">IFERROR(_xlfn.XLOOKUP("Altmans Z- Score"&amp;$A14,Financials!$C:$C&amp;Financials!$A:$A,Financials!D:D),"NA")</f>
        <v>0.81123881148890153</v>
      </c>
      <c r="C14" cm="1">
        <f t="array" ref="C14">IFERROR(_xlfn.XLOOKUP("Altmans Z- Score"&amp;$A14,Financials!$C:$C&amp;Financials!$A:$A,Financials!E:E),"NA")</f>
        <v>0.74377572400384451</v>
      </c>
      <c r="D14" cm="1">
        <f t="array" ref="D14">IFERROR(_xlfn.XLOOKUP("Altmans Z- Score"&amp;$A14,Financials!$C:$C&amp;Financials!$A:$A,Financials!F:F),"NA")</f>
        <v>0.79339002815219806</v>
      </c>
      <c r="E14" cm="1">
        <f t="array" ref="E14">IFERROR(_xlfn.XLOOKUP("Altmans Z- Score"&amp;$A14,Financials!$C:$C&amp;Financials!$A:$A,Financials!G:G),"NA")</f>
        <v>0.85060026702472902</v>
      </c>
      <c r="F14" cm="1">
        <f t="array" ref="F14">IFERROR(_xlfn.XLOOKUP("Altmans Z- Score"&amp;$A14,Financials!$C:$C&amp;Financials!$A:$A,Financials!H:H),"NA")</f>
        <v>0.8875859939694184</v>
      </c>
      <c r="G14" cm="1">
        <f t="array" ref="G14">IFERROR(_xlfn.XLOOKUP("Altmans Z- Score"&amp;$A14,Financials!$C:$C&amp;Financials!$A:$A,Financials!I:I),"NA")</f>
        <v>0.83478441870681219</v>
      </c>
      <c r="H14" cm="1">
        <f t="array" ref="H14">IFERROR(_xlfn.XLOOKUP("Altmans Z- Score"&amp;$A14,Financials!$C:$C&amp;Financials!$A:$A,Financials!J:J),"NA")</f>
        <v>0.82951761171210525</v>
      </c>
      <c r="I14" cm="1">
        <f t="array" ref="I14">IFERROR(_xlfn.XLOOKUP("Altmans Z- Score"&amp;$A14,Financials!$C:$C&amp;Financials!$A:$A,Financials!K:K),"NA")</f>
        <v>0.84226728833135422</v>
      </c>
      <c r="J14" cm="1">
        <f t="array" ref="J14">IFERROR(_xlfn.XLOOKUP("Altmans Z- Score"&amp;$A14,Financials!$C:$C&amp;Financials!$A:$A,Financials!L:L),"NA")</f>
        <v>-4.6402278329295052</v>
      </c>
      <c r="K14" cm="1">
        <f t="array" ref="K14">IFERROR(_xlfn.XLOOKUP("Altmans Z- Score"&amp;$A14,Financials!$C:$C&amp;Financials!$A:$A,Financials!M:M),"NA")</f>
        <v>0.79496474125589645</v>
      </c>
      <c r="L14" cm="1">
        <f t="array" ref="L14">IFERROR(_xlfn.XLOOKUP("Altmans Z- Score"&amp;$A14,Financials!$C:$C&amp;Financials!$A:$A,Financials!N:N),"NA")</f>
        <v>0.7460812280004081</v>
      </c>
      <c r="M14" cm="1">
        <f t="array" ref="M14">IFERROR(_xlfn.XLOOKUP("Altmans Z- Score"&amp;$A14,Financials!$C:$C&amp;Financials!$A:$A,Financials!O:O),"NA")</f>
        <v>0.81270897317080004</v>
      </c>
      <c r="N14" cm="1">
        <f t="array" ref="N14">IFERROR(_xlfn.XLOOKUP("Altmans Z- Score"&amp;$A14,Financials!$C:$C&amp;Financials!$A:$A,Financials!P:P),"NA")</f>
        <v>-4.5723292743447672</v>
      </c>
      <c r="O14" cm="1">
        <f t="array" ref="O14">IFERROR(_xlfn.XLOOKUP("Altmans Z- Score"&amp;$A14,Financials!$C:$C&amp;Financials!$A:$A,Financials!Q:Q),"NA")</f>
        <v>-4.5155147150744464</v>
      </c>
      <c r="P14" cm="1">
        <f t="array" ref="P14">IFERROR(_xlfn.XLOOKUP("Altmans Z- Score"&amp;$A14,Financials!$C:$C&amp;Financials!$A:$A,Financials!R:R),"NA")</f>
        <v>0.79891044818665957</v>
      </c>
      <c r="Q14" cm="1">
        <f t="array" ref="Q14">IFERROR(_xlfn.XLOOKUP("Altmans Z- Score"&amp;$A14,Financials!$C:$C&amp;Financials!$A:$A,Financials!S:S),"NA")</f>
        <v>0.77074630946192701</v>
      </c>
      <c r="R14" cm="1">
        <f t="array" ref="R14">IFERROR(_xlfn.XLOOKUP("Altmans Z- Score"&amp;$A14,Financials!$C:$C&amp;Financials!$A:$A,Financials!T:T),"NA")</f>
        <v>0.96429022510085716</v>
      </c>
      <c r="S14" cm="1">
        <f t="array" ref="S14">IFERROR(_xlfn.XLOOKUP("Altmans Z- Score"&amp;$A14,Financials!$C:$C&amp;Financials!$A:$A,Financials!U:U),"NA")</f>
        <v>0.89809924298083454</v>
      </c>
      <c r="T14" cm="1">
        <f t="array" ref="T14">IFERROR(_xlfn.XLOOKUP("Altmans Z- Score"&amp;$A14,Financials!$C:$C&amp;Financials!$A:$A,Financials!V:V),"NA")</f>
        <v>0.90574511977833239</v>
      </c>
      <c r="U14" cm="1">
        <f t="array" ref="U14">IFERROR(_xlfn.XLOOKUP("Altmans Z- Score"&amp;$A14,Financials!$C:$C&amp;Financials!$A:$A,Financials!W:W),"NA")</f>
        <v>1.032026805483387</v>
      </c>
      <c r="V14" cm="1">
        <f t="array" ref="V14">IFERROR(_xlfn.XLOOKUP("Altmans Z- Score"&amp;$A14,Financials!$C:$C&amp;Financials!$A:$A,Financials!X:X),"NA")</f>
        <v>1.1441775131714569</v>
      </c>
      <c r="W14" cm="1">
        <f t="array" ref="W14">IFERROR(_xlfn.XLOOKUP("Altmans Z- Score"&amp;$A14,Financials!$C:$C&amp;Financials!$A:$A,Financials!Y:Y),"NA")</f>
        <v>1.1408289226931001</v>
      </c>
      <c r="X14" cm="1">
        <f t="array" ref="X14">IFERROR(_xlfn.XLOOKUP("Altmans Z- Score"&amp;$A14,Financials!$C:$C&amp;Financials!$A:$A,Financials!Z:Z),"NA")</f>
        <v>1.1906491618140709</v>
      </c>
      <c r="Y14" cm="1">
        <f t="array" ref="Y14">IFERROR(_xlfn.XLOOKUP("Altmans Z- Score"&amp;$A14,Financials!$C:$C&amp;Financials!$A:$A,Financials!AA:AA),"NA")</f>
        <v>1.2065067933290525</v>
      </c>
      <c r="Z14" cm="1">
        <f t="array" ref="Z14">IFERROR(_xlfn.XLOOKUP("Altmans Z- Score"&amp;$A14,Financials!$C:$C&amp;Financials!$A:$A,Financials!AB:AB),"NA")</f>
        <v>1.2793540789963904</v>
      </c>
      <c r="AA14" cm="1">
        <f t="array" ref="AA14">IFERROR(_xlfn.XLOOKUP("Altmans Z- Score"&amp;$A14,Financials!$C:$C&amp;Financials!$A:$A,Financials!AC:AC),"NA")</f>
        <v>1.1887549014074636</v>
      </c>
      <c r="AB14" cm="1">
        <f t="array" ref="AB14">IFERROR(_xlfn.XLOOKUP("Altmans Z- Score"&amp;$A14,Financials!$C:$C&amp;Financials!$A:$A,Financials!AD:AD),"NA")</f>
        <v>1.348972352799652</v>
      </c>
      <c r="AC14" cm="1">
        <f t="array" ref="AC14">IFERROR(_xlfn.XLOOKUP("Altmans Z- Score"&amp;$A14,Financials!$C:$C&amp;Financials!$A:$A,Financials!AE:AE),"NA")</f>
        <v>1.2254331361336701</v>
      </c>
      <c r="AD14" cm="1">
        <f t="array" ref="AD14">IFERROR(_xlfn.XLOOKUP("Altmans Z- Score"&amp;$A14,Financials!$C:$C&amp;Financials!$A:$A,Financials!AF:AF),"NA")</f>
        <v>1.3664983091555716</v>
      </c>
      <c r="AE14" cm="1">
        <f t="array" ref="AE14">IFERROR(_xlfn.XLOOKUP("Altmans Z- Score"&amp;$A14,Financials!$C:$C&amp;Financials!$A:$A,Financials!AG:AG),"NA")</f>
        <v>1.2364598179835236</v>
      </c>
      <c r="AF14" cm="1">
        <f t="array" ref="AF14">IFERROR(_xlfn.XLOOKUP("Altmans Z- Score"&amp;$A14,Financials!$C:$C&amp;Financials!$A:$A,Financials!AH:AH),"NA")</f>
        <v>1.4323181010842652</v>
      </c>
      <c r="AG14" cm="1">
        <f t="array" ref="AG14">IFERROR(_xlfn.XLOOKUP("Altmans Z- Score"&amp;$A14,Financials!$C:$C&amp;Financials!$A:$A,Financials!AI:AI),"NA")</f>
        <v>1.4000742007355547</v>
      </c>
      <c r="AH14" cm="1">
        <f t="array" ref="AH14">IFERROR(_xlfn.XLOOKUP("Altmans Z- Score"&amp;$A14,Financials!$C:$C&amp;Financials!$A:$A,Financials!AJ:AJ),"NA")</f>
        <v>1.5233739810344342</v>
      </c>
      <c r="AI14" cm="1">
        <f t="array" ref="AI14">IFERROR(_xlfn.XLOOKUP("Altmans Z- Score"&amp;$A14,Financials!$C:$C&amp;Financials!$A:$A,Financials!AK:AK),"NA")</f>
        <v>1.4007893601524102</v>
      </c>
      <c r="AJ14" cm="1">
        <f t="array" ref="AJ14">IFERROR(_xlfn.XLOOKUP("Altmans Z- Score"&amp;$A14,Financials!$C:$C&amp;Financials!$A:$A,Financials!AL:AL),"NA")</f>
        <v>1.4993656064466501</v>
      </c>
      <c r="AK14" cm="1">
        <f t="array" ref="AK14">IFERROR(_xlfn.XLOOKUP("Altmans Z- Score"&amp;$A14,Financials!$C:$C&amp;Financials!$A:$A,Financials!AM:AM),"NA")</f>
        <v>1.465503948407556</v>
      </c>
      <c r="AL14" cm="1">
        <f t="array" ref="AL14">IFERROR(_xlfn.XLOOKUP("Altmans Z- Score"&amp;$A14,Financials!$C:$C&amp;Financials!$A:$A,Financials!AN:AN),"NA")</f>
        <v>1.5792812493796839</v>
      </c>
      <c r="AM14" cm="1">
        <f t="array" ref="AM14">IFERROR(_xlfn.XLOOKUP("Altmans Z- Score"&amp;$A14,Financials!$C:$C&amp;Financials!$A:$A,Financials!AO:AO),"NA")</f>
        <v>1.4820874159160853</v>
      </c>
      <c r="AN14" cm="1">
        <f t="array" ref="AN14">IFERROR(_xlfn.XLOOKUP("Altmans Z- Score"&amp;$A14,Financials!$C:$C&amp;Financials!$A:$A,Financials!AP:AP),"NA")</f>
        <v>1.4753295352494651</v>
      </c>
      <c r="AO14" cm="1">
        <f t="array" ref="AO14">IFERROR(_xlfn.XLOOKUP("Altmans Z- Score"&amp;$A14,Financials!$C:$C&amp;Financials!$A:$A,Financials!AQ:AQ),"NA")</f>
        <v>1.4713305344276417</v>
      </c>
    </row>
    <row r="15" spans="1:41" x14ac:dyDescent="0.45">
      <c r="A15" s="3" t="s">
        <v>21</v>
      </c>
      <c r="B15" cm="1">
        <f t="array" ref="B15">IFERROR(_xlfn.XLOOKUP("Altmans Z- Score"&amp;$A15,Financials!$C:$C&amp;Financials!$A:$A,Financials!D:D),"NA")</f>
        <v>2.4728068956021572</v>
      </c>
      <c r="C15" cm="1">
        <f t="array" ref="C15">IFERROR(_xlfn.XLOOKUP("Altmans Z- Score"&amp;$A15,Financials!$C:$C&amp;Financials!$A:$A,Financials!E:E),"NA")</f>
        <v>2.4462627648078721</v>
      </c>
      <c r="D15" cm="1">
        <f t="array" ref="D15">IFERROR(_xlfn.XLOOKUP("Altmans Z- Score"&amp;$A15,Financials!$C:$C&amp;Financials!$A:$A,Financials!F:F),"NA")</f>
        <v>2.3987121890261727</v>
      </c>
      <c r="E15" cm="1">
        <f t="array" ref="E15">IFERROR(_xlfn.XLOOKUP("Altmans Z- Score"&amp;$A15,Financials!$C:$C&amp;Financials!$A:$A,Financials!G:G),"NA")</f>
        <v>2.5884388309448947</v>
      </c>
      <c r="F15" cm="1">
        <f t="array" ref="F15">IFERROR(_xlfn.XLOOKUP("Altmans Z- Score"&amp;$A15,Financials!$C:$C&amp;Financials!$A:$A,Financials!H:H),"NA")</f>
        <v>2.4750078866503995</v>
      </c>
      <c r="G15" cm="1">
        <f t="array" ref="G15">IFERROR(_xlfn.XLOOKUP("Altmans Z- Score"&amp;$A15,Financials!$C:$C&amp;Financials!$A:$A,Financials!I:I),"NA")</f>
        <v>2.5528617004393119</v>
      </c>
      <c r="H15" cm="1">
        <f t="array" ref="H15">IFERROR(_xlfn.XLOOKUP("Altmans Z- Score"&amp;$A15,Financials!$C:$C&amp;Financials!$A:$A,Financials!J:J),"NA")</f>
        <v>2.4740968040874298</v>
      </c>
      <c r="I15" cm="1">
        <f t="array" ref="I15">IFERROR(_xlfn.XLOOKUP("Altmans Z- Score"&amp;$A15,Financials!$C:$C&amp;Financials!$A:$A,Financials!K:K),"NA")</f>
        <v>2.4829395013910291</v>
      </c>
      <c r="J15" cm="1">
        <f t="array" ref="J15">IFERROR(_xlfn.XLOOKUP("Altmans Z- Score"&amp;$A15,Financials!$C:$C&amp;Financials!$A:$A,Financials!L:L),"NA")</f>
        <v>2.6771690955041429</v>
      </c>
      <c r="K15" cm="1">
        <f t="array" ref="K15">IFERROR(_xlfn.XLOOKUP("Altmans Z- Score"&amp;$A15,Financials!$C:$C&amp;Financials!$A:$A,Financials!M:M),"NA")</f>
        <v>2.8708915638024313</v>
      </c>
      <c r="L15" cm="1">
        <f t="array" ref="L15">IFERROR(_xlfn.XLOOKUP("Altmans Z- Score"&amp;$A15,Financials!$C:$C&amp;Financials!$A:$A,Financials!N:N),"NA")</f>
        <v>2.8956318116118127</v>
      </c>
      <c r="M15" cm="1">
        <f t="array" ref="M15">IFERROR(_xlfn.XLOOKUP("Altmans Z- Score"&amp;$A15,Financials!$C:$C&amp;Financials!$A:$A,Financials!O:O),"NA")</f>
        <v>1.9053701158424892</v>
      </c>
      <c r="N15" cm="1">
        <f t="array" ref="N15">IFERROR(_xlfn.XLOOKUP("Altmans Z- Score"&amp;$A15,Financials!$C:$C&amp;Financials!$A:$A,Financials!P:P),"NA")</f>
        <v>2.6760819921703654</v>
      </c>
      <c r="O15" cm="1">
        <f t="array" ref="O15">IFERROR(_xlfn.XLOOKUP("Altmans Z- Score"&amp;$A15,Financials!$C:$C&amp;Financials!$A:$A,Financials!Q:Q),"NA")</f>
        <v>3.2241797787722004</v>
      </c>
      <c r="P15" cm="1">
        <f t="array" ref="P15">IFERROR(_xlfn.XLOOKUP("Altmans Z- Score"&amp;$A15,Financials!$C:$C&amp;Financials!$A:$A,Financials!R:R),"NA")</f>
        <v>3.1497165547390304</v>
      </c>
      <c r="Q15" cm="1">
        <f t="array" ref="Q15">IFERROR(_xlfn.XLOOKUP("Altmans Z- Score"&amp;$A15,Financials!$C:$C&amp;Financials!$A:$A,Financials!S:S),"NA")</f>
        <v>3.2464514579129675</v>
      </c>
      <c r="R15" cm="1">
        <f t="array" ref="R15">IFERROR(_xlfn.XLOOKUP("Altmans Z- Score"&amp;$A15,Financials!$C:$C&amp;Financials!$A:$A,Financials!T:T),"NA")</f>
        <v>2.7242486100792282</v>
      </c>
      <c r="S15" cm="1">
        <f t="array" ref="S15">IFERROR(_xlfn.XLOOKUP("Altmans Z- Score"&amp;$A15,Financials!$C:$C&amp;Financials!$A:$A,Financials!U:U),"NA")</f>
        <v>2.7756951106343442</v>
      </c>
      <c r="T15" cm="1">
        <f t="array" ref="T15">IFERROR(_xlfn.XLOOKUP("Altmans Z- Score"&amp;$A15,Financials!$C:$C&amp;Financials!$A:$A,Financials!V:V),"NA")</f>
        <v>2.6791003113781011</v>
      </c>
      <c r="U15" cm="1">
        <f t="array" ref="U15">IFERROR(_xlfn.XLOOKUP("Altmans Z- Score"&amp;$A15,Financials!$C:$C&amp;Financials!$A:$A,Financials!W:W),"NA")</f>
        <v>2.636734060862413</v>
      </c>
      <c r="V15" cm="1">
        <f t="array" ref="V15">IFERROR(_xlfn.XLOOKUP("Altmans Z- Score"&amp;$A15,Financials!$C:$C&amp;Financials!$A:$A,Financials!X:X),"NA")</f>
        <v>2.6557060550769549</v>
      </c>
      <c r="W15" cm="1">
        <f t="array" ref="W15">IFERROR(_xlfn.XLOOKUP("Altmans Z- Score"&amp;$A15,Financials!$C:$C&amp;Financials!$A:$A,Financials!Y:Y),"NA")</f>
        <v>2.8208455875297096</v>
      </c>
      <c r="X15" cm="1">
        <f t="array" ref="X15">IFERROR(_xlfn.XLOOKUP("Altmans Z- Score"&amp;$A15,Financials!$C:$C&amp;Financials!$A:$A,Financials!Z:Z),"NA")</f>
        <v>2.6182706911118858</v>
      </c>
      <c r="Y15" cm="1">
        <f t="array" ref="Y15">IFERROR(_xlfn.XLOOKUP("Altmans Z- Score"&amp;$A15,Financials!$C:$C&amp;Financials!$A:$A,Financials!AA:AA),"NA")</f>
        <v>2.8733480580006643</v>
      </c>
      <c r="Z15" cm="1">
        <f t="array" ref="Z15">IFERROR(_xlfn.XLOOKUP("Altmans Z- Score"&amp;$A15,Financials!$C:$C&amp;Financials!$A:$A,Financials!AB:AB),"NA")</f>
        <v>2.5802942374098858</v>
      </c>
      <c r="AA15" cm="1">
        <f t="array" ref="AA15">IFERROR(_xlfn.XLOOKUP("Altmans Z- Score"&amp;$A15,Financials!$C:$C&amp;Financials!$A:$A,Financials!AC:AC),"NA")</f>
        <v>2.7412783247194259</v>
      </c>
      <c r="AB15" cm="1">
        <f t="array" ref="AB15">IFERROR(_xlfn.XLOOKUP("Altmans Z- Score"&amp;$A15,Financials!$C:$C&amp;Financials!$A:$A,Financials!AD:AD),"NA")</f>
        <v>2.5075815404868385</v>
      </c>
      <c r="AC15" cm="1">
        <f t="array" ref="AC15">IFERROR(_xlfn.XLOOKUP("Altmans Z- Score"&amp;$A15,Financials!$C:$C&amp;Financials!$A:$A,Financials!AE:AE),"NA")</f>
        <v>2.6219349272121004</v>
      </c>
      <c r="AD15" cm="1">
        <f t="array" ref="AD15">IFERROR(_xlfn.XLOOKUP("Altmans Z- Score"&amp;$A15,Financials!$C:$C&amp;Financials!$A:$A,Financials!AF:AF),"NA")</f>
        <v>2.6801888204531528</v>
      </c>
      <c r="AE15" cm="1">
        <f t="array" ref="AE15">IFERROR(_xlfn.XLOOKUP("Altmans Z- Score"&amp;$A15,Financials!$C:$C&amp;Financials!$A:$A,Financials!AG:AG),"NA")</f>
        <v>3.1257608155743322</v>
      </c>
      <c r="AF15" cm="1">
        <f t="array" ref="AF15">IFERROR(_xlfn.XLOOKUP("Altmans Z- Score"&amp;$A15,Financials!$C:$C&amp;Financials!$A:$A,Financials!AH:AH),"NA")</f>
        <v>3.1315025157235263</v>
      </c>
      <c r="AG15" cm="1">
        <f t="array" ref="AG15">IFERROR(_xlfn.XLOOKUP("Altmans Z- Score"&amp;$A15,Financials!$C:$C&amp;Financials!$A:$A,Financials!AI:AI),"NA")</f>
        <v>1.9530776488211663</v>
      </c>
      <c r="AH15" cm="1">
        <f t="array" ref="AH15">IFERROR(_xlfn.XLOOKUP("Altmans Z- Score"&amp;$A15,Financials!$C:$C&amp;Financials!$A:$A,Financials!AJ:AJ),"NA")</f>
        <v>1.8763121877627547</v>
      </c>
      <c r="AI15" cm="1">
        <f t="array" ref="AI15">IFERROR(_xlfn.XLOOKUP("Altmans Z- Score"&amp;$A15,Financials!$C:$C&amp;Financials!$A:$A,Financials!AK:AK),"NA")</f>
        <v>2.1826247874595461</v>
      </c>
      <c r="AJ15" cm="1">
        <f t="array" ref="AJ15">IFERROR(_xlfn.XLOOKUP("Altmans Z- Score"&amp;$A15,Financials!$C:$C&amp;Financials!$A:$A,Financials!AL:AL),"NA")</f>
        <v>2.2158617604596458</v>
      </c>
      <c r="AK15" cm="1">
        <f t="array" ref="AK15">IFERROR(_xlfn.XLOOKUP("Altmans Z- Score"&amp;$A15,Financials!$C:$C&amp;Financials!$A:$A,Financials!AM:AM),"NA")</f>
        <v>2.0650818413284049</v>
      </c>
      <c r="AL15" cm="1">
        <f t="array" ref="AL15">IFERROR(_xlfn.XLOOKUP("Altmans Z- Score"&amp;$A15,Financials!$C:$C&amp;Financials!$A:$A,Financials!AN:AN),"NA")</f>
        <v>1.9759758285863842</v>
      </c>
      <c r="AM15" cm="1">
        <f t="array" ref="AM15">IFERROR(_xlfn.XLOOKUP("Altmans Z- Score"&amp;$A15,Financials!$C:$C&amp;Financials!$A:$A,Financials!AO:AO),"NA")</f>
        <v>2.1286189462961085</v>
      </c>
      <c r="AN15" cm="1">
        <f t="array" ref="AN15">IFERROR(_xlfn.XLOOKUP("Altmans Z- Score"&amp;$A15,Financials!$C:$C&amp;Financials!$A:$A,Financials!AP:AP),"NA")</f>
        <v>2.2501264884347663</v>
      </c>
      <c r="AO15" cm="1">
        <f t="array" ref="AO15">IFERROR(_xlfn.XLOOKUP("Altmans Z- Score"&amp;$A15,Financials!$C:$C&amp;Financials!$A:$A,Financials!AQ:AQ),"NA")</f>
        <v>2.2073828401384814</v>
      </c>
    </row>
    <row r="16" spans="1:41" x14ac:dyDescent="0.45">
      <c r="A16" s="2" t="s">
        <v>22</v>
      </c>
      <c r="B16" cm="1">
        <f t="array" ref="B16">IFERROR(_xlfn.XLOOKUP("Altmans Z- Score"&amp;$A16,Financials!$C:$C&amp;Financials!$A:$A,Financials!D:D),"NA")</f>
        <v>2.968727964113433</v>
      </c>
      <c r="C16" cm="1">
        <f t="array" ref="C16">IFERROR(_xlfn.XLOOKUP("Altmans Z- Score"&amp;$A16,Financials!$C:$C&amp;Financials!$A:$A,Financials!E:E),"NA")</f>
        <v>2.8301356543130445</v>
      </c>
      <c r="D16" cm="1">
        <f t="array" ref="D16">IFERROR(_xlfn.XLOOKUP("Altmans Z- Score"&amp;$A16,Financials!$C:$C&amp;Financials!$A:$A,Financials!F:F),"NA")</f>
        <v>2.928184989457411</v>
      </c>
      <c r="E16" cm="1">
        <f t="array" ref="E16">IFERROR(_xlfn.XLOOKUP("Altmans Z- Score"&amp;$A16,Financials!$C:$C&amp;Financials!$A:$A,Financials!G:G),"NA")</f>
        <v>3.0152805258218267</v>
      </c>
      <c r="F16" cm="1">
        <f t="array" ref="F16">IFERROR(_xlfn.XLOOKUP("Altmans Z- Score"&amp;$A16,Financials!$C:$C&amp;Financials!$A:$A,Financials!H:H),"NA")</f>
        <v>3.0454508907097244</v>
      </c>
      <c r="G16" cm="1">
        <f t="array" ref="G16">IFERROR(_xlfn.XLOOKUP("Altmans Z- Score"&amp;$A16,Financials!$C:$C&amp;Financials!$A:$A,Financials!I:I),"NA")</f>
        <v>3.1500272795004101</v>
      </c>
      <c r="H16" cm="1">
        <f t="array" ref="H16">IFERROR(_xlfn.XLOOKUP("Altmans Z- Score"&amp;$A16,Financials!$C:$C&amp;Financials!$A:$A,Financials!J:J),"NA")</f>
        <v>3.6126365240890461</v>
      </c>
      <c r="I16" cm="1">
        <f t="array" ref="I16">IFERROR(_xlfn.XLOOKUP("Altmans Z- Score"&amp;$A16,Financials!$C:$C&amp;Financials!$A:$A,Financials!K:K),"NA")</f>
        <v>3.4814897482411893</v>
      </c>
      <c r="J16" cm="1">
        <f t="array" ref="J16">IFERROR(_xlfn.XLOOKUP("Altmans Z- Score"&amp;$A16,Financials!$C:$C&amp;Financials!$A:$A,Financials!L:L),"NA")</f>
        <v>3.4813075142224346</v>
      </c>
      <c r="K16" cm="1">
        <f t="array" ref="K16">IFERROR(_xlfn.XLOOKUP("Altmans Z- Score"&amp;$A16,Financials!$C:$C&amp;Financials!$A:$A,Financials!M:M),"NA")</f>
        <v>3.5459565896651348</v>
      </c>
      <c r="L16" cm="1">
        <f t="array" ref="L16">IFERROR(_xlfn.XLOOKUP("Altmans Z- Score"&amp;$A16,Financials!$C:$C&amp;Financials!$A:$A,Financials!N:N),"NA")</f>
        <v>3.5347441087669367</v>
      </c>
      <c r="M16" cm="1">
        <f t="array" ref="M16">IFERROR(_xlfn.XLOOKUP("Altmans Z- Score"&amp;$A16,Financials!$C:$C&amp;Financials!$A:$A,Financials!O:O),"NA")</f>
        <v>3.5128474270298011</v>
      </c>
      <c r="N16" cm="1">
        <f t="array" ref="N16">IFERROR(_xlfn.XLOOKUP("Altmans Z- Score"&amp;$A16,Financials!$C:$C&amp;Financials!$A:$A,Financials!P:P),"NA")</f>
        <v>3.5166205514199089</v>
      </c>
      <c r="O16" cm="1">
        <f t="array" ref="O16">IFERROR(_xlfn.XLOOKUP("Altmans Z- Score"&amp;$A16,Financials!$C:$C&amp;Financials!$A:$A,Financials!Q:Q),"NA")</f>
        <v>3.4848423106169046</v>
      </c>
      <c r="P16" cm="1">
        <f t="array" ref="P16">IFERROR(_xlfn.XLOOKUP("Altmans Z- Score"&amp;$A16,Financials!$C:$C&amp;Financials!$A:$A,Financials!R:R),"NA")</f>
        <v>3.7379649806965363</v>
      </c>
      <c r="Q16" cm="1">
        <f t="array" ref="Q16">IFERROR(_xlfn.XLOOKUP("Altmans Z- Score"&amp;$A16,Financials!$C:$C&amp;Financials!$A:$A,Financials!S:S),"NA")</f>
        <v>2.8956433037031961</v>
      </c>
      <c r="R16" cm="1">
        <f t="array" ref="R16">IFERROR(_xlfn.XLOOKUP("Altmans Z- Score"&amp;$A16,Financials!$C:$C&amp;Financials!$A:$A,Financials!T:T),"NA")</f>
        <v>3.019640571332971</v>
      </c>
      <c r="S16" cm="1">
        <f t="array" ref="S16">IFERROR(_xlfn.XLOOKUP("Altmans Z- Score"&amp;$A16,Financials!$C:$C&amp;Financials!$A:$A,Financials!U:U),"NA")</f>
        <v>2.9633757912464365</v>
      </c>
      <c r="T16" cm="1">
        <f t="array" ref="T16">IFERROR(_xlfn.XLOOKUP("Altmans Z- Score"&amp;$A16,Financials!$C:$C&amp;Financials!$A:$A,Financials!V:V),"NA")</f>
        <v>2.9468397629984948</v>
      </c>
      <c r="U16" cm="1">
        <f t="array" ref="U16">IFERROR(_xlfn.XLOOKUP("Altmans Z- Score"&amp;$A16,Financials!$C:$C&amp;Financials!$A:$A,Financials!W:W),"NA")</f>
        <v>2.9811091745675737</v>
      </c>
      <c r="V16" cm="1">
        <f t="array" ref="V16">IFERROR(_xlfn.XLOOKUP("Altmans Z- Score"&amp;$A16,Financials!$C:$C&amp;Financials!$A:$A,Financials!X:X),"NA")</f>
        <v>3.0449513156789352</v>
      </c>
      <c r="W16" cm="1">
        <f t="array" ref="W16">IFERROR(_xlfn.XLOOKUP("Altmans Z- Score"&amp;$A16,Financials!$C:$C&amp;Financials!$A:$A,Financials!Y:Y),"NA")</f>
        <v>3.1107267292644671</v>
      </c>
      <c r="X16" cm="1">
        <f t="array" ref="X16">IFERROR(_xlfn.XLOOKUP("Altmans Z- Score"&amp;$A16,Financials!$C:$C&amp;Financials!$A:$A,Financials!Z:Z),"NA")</f>
        <v>3.2719847235747506</v>
      </c>
      <c r="Y16" cm="1">
        <f t="array" ref="Y16">IFERROR(_xlfn.XLOOKUP("Altmans Z- Score"&amp;$A16,Financials!$C:$C&amp;Financials!$A:$A,Financials!AA:AA),"NA")</f>
        <v>3.2194481880852295</v>
      </c>
      <c r="Z16" cm="1">
        <f t="array" ref="Z16">IFERROR(_xlfn.XLOOKUP("Altmans Z- Score"&amp;$A16,Financials!$C:$C&amp;Financials!$A:$A,Financials!AB:AB),"NA")</f>
        <v>3.3322867118829205</v>
      </c>
      <c r="AA16" cm="1">
        <f t="array" ref="AA16">IFERROR(_xlfn.XLOOKUP("Altmans Z- Score"&amp;$A16,Financials!$C:$C&amp;Financials!$A:$A,Financials!AC:AC),"NA")</f>
        <v>2.7571553480336286</v>
      </c>
      <c r="AB16" cm="1">
        <f t="array" ref="AB16">IFERROR(_xlfn.XLOOKUP("Altmans Z- Score"&amp;$A16,Financials!$C:$C&amp;Financials!$A:$A,Financials!AD:AD),"NA")</f>
        <v>2.8026169910338412</v>
      </c>
      <c r="AC16" cm="1">
        <f t="array" ref="AC16">IFERROR(_xlfn.XLOOKUP("Altmans Z- Score"&amp;$A16,Financials!$C:$C&amp;Financials!$A:$A,Financials!AE:AE),"NA")</f>
        <v>2.9280158112368437</v>
      </c>
      <c r="AD16" cm="1">
        <f t="array" ref="AD16">IFERROR(_xlfn.XLOOKUP("Altmans Z- Score"&amp;$A16,Financials!$C:$C&amp;Financials!$A:$A,Financials!AF:AF),"NA")</f>
        <v>3.8549085288517442</v>
      </c>
      <c r="AE16" cm="1">
        <f t="array" ref="AE16">IFERROR(_xlfn.XLOOKUP("Altmans Z- Score"&amp;$A16,Financials!$C:$C&amp;Financials!$A:$A,Financials!AG:AG),"NA")</f>
        <v>3.5623687394834507</v>
      </c>
      <c r="AF16" cm="1">
        <f t="array" ref="AF16">IFERROR(_xlfn.XLOOKUP("Altmans Z- Score"&amp;$A16,Financials!$C:$C&amp;Financials!$A:$A,Financials!AH:AH),"NA")</f>
        <v>3.6880208949627868</v>
      </c>
      <c r="AG16" cm="1">
        <f t="array" ref="AG16">IFERROR(_xlfn.XLOOKUP("Altmans Z- Score"&amp;$A16,Financials!$C:$C&amp;Financials!$A:$A,Financials!AI:AI),"NA")</f>
        <v>3.8791060316201129</v>
      </c>
      <c r="AH16" cm="1">
        <f t="array" ref="AH16">IFERROR(_xlfn.XLOOKUP("Altmans Z- Score"&amp;$A16,Financials!$C:$C&amp;Financials!$A:$A,Financials!AJ:AJ),"NA")</f>
        <v>3.9744352692929108</v>
      </c>
      <c r="AI16" cm="1">
        <f t="array" ref="AI16">IFERROR(_xlfn.XLOOKUP("Altmans Z- Score"&amp;$A16,Financials!$C:$C&amp;Financials!$A:$A,Financials!AK:AK),"NA")</f>
        <v>3.9487767743647306</v>
      </c>
      <c r="AJ16" cm="1">
        <f t="array" ref="AJ16">IFERROR(_xlfn.XLOOKUP("Altmans Z- Score"&amp;$A16,Financials!$C:$C&amp;Financials!$A:$A,Financials!AL:AL),"NA")</f>
        <v>3.9312118054649416</v>
      </c>
      <c r="AK16" cm="1">
        <f t="array" ref="AK16">IFERROR(_xlfn.XLOOKUP("Altmans Z- Score"&amp;$A16,Financials!$C:$C&amp;Financials!$A:$A,Financials!AM:AM),"NA")</f>
        <v>3.9748941511986828</v>
      </c>
      <c r="AL16" cm="1">
        <f t="array" ref="AL16">IFERROR(_xlfn.XLOOKUP("Altmans Z- Score"&amp;$A16,Financials!$C:$C&amp;Financials!$A:$A,Financials!AN:AN),"NA")</f>
        <v>4.032243569731758</v>
      </c>
      <c r="AM16" cm="1">
        <f t="array" ref="AM16">IFERROR(_xlfn.XLOOKUP("Altmans Z- Score"&amp;$A16,Financials!$C:$C&amp;Financials!$A:$A,Financials!AO:AO),"NA")</f>
        <v>3.9762103650934275</v>
      </c>
      <c r="AN16" cm="1">
        <f t="array" ref="AN16">IFERROR(_xlfn.XLOOKUP("Altmans Z- Score"&amp;$A16,Financials!$C:$C&amp;Financials!$A:$A,Financials!AP:AP),"NA")</f>
        <v>4.0035832856146545</v>
      </c>
      <c r="AO16" cm="1">
        <f t="array" ref="AO16">IFERROR(_xlfn.XLOOKUP("Altmans Z- Score"&amp;$A16,Financials!$C:$C&amp;Financials!$A:$A,Financials!AQ:AQ),"NA")</f>
        <v>4.0050477293353257</v>
      </c>
    </row>
    <row r="17" spans="1:41" x14ac:dyDescent="0.45">
      <c r="A17" s="3" t="s">
        <v>23</v>
      </c>
      <c r="B17" cm="1">
        <f t="array" ref="B17">IFERROR(_xlfn.XLOOKUP("Altmans Z- Score"&amp;$A17,Financials!$C:$C&amp;Financials!$A:$A,Financials!D:D),"NA")</f>
        <v>0.65439005809984463</v>
      </c>
      <c r="C17" cm="1">
        <f t="array" ref="C17">IFERROR(_xlfn.XLOOKUP("Altmans Z- Score"&amp;$A17,Financials!$C:$C&amp;Financials!$A:$A,Financials!E:E),"NA")</f>
        <v>0.79184227065482538</v>
      </c>
      <c r="D17" cm="1">
        <f t="array" ref="D17">IFERROR(_xlfn.XLOOKUP("Altmans Z- Score"&amp;$A17,Financials!$C:$C&amp;Financials!$A:$A,Financials!F:F),"NA")</f>
        <v>0.8846021807658152</v>
      </c>
      <c r="E17" cm="1">
        <f t="array" ref="E17">IFERROR(_xlfn.XLOOKUP("Altmans Z- Score"&amp;$A17,Financials!$C:$C&amp;Financials!$A:$A,Financials!G:G),"NA")</f>
        <v>0.9443438577062383</v>
      </c>
      <c r="F17" cm="1">
        <f t="array" ref="F17">IFERROR(_xlfn.XLOOKUP("Altmans Z- Score"&amp;$A17,Financials!$C:$C&amp;Financials!$A:$A,Financials!H:H),"NA")</f>
        <v>1.0300939876469235</v>
      </c>
      <c r="G17" cm="1">
        <f t="array" ref="G17">IFERROR(_xlfn.XLOOKUP("Altmans Z- Score"&amp;$A17,Financials!$C:$C&amp;Financials!$A:$A,Financials!I:I),"NA")</f>
        <v>0.90937865325107325</v>
      </c>
      <c r="H17" cm="1">
        <f t="array" ref="H17">IFERROR(_xlfn.XLOOKUP("Altmans Z- Score"&amp;$A17,Financials!$C:$C&amp;Financials!$A:$A,Financials!J:J),"NA")</f>
        <v>0.82213469678470874</v>
      </c>
      <c r="I17" cm="1">
        <f t="array" ref="I17">IFERROR(_xlfn.XLOOKUP("Altmans Z- Score"&amp;$A17,Financials!$C:$C&amp;Financials!$A:$A,Financials!K:K),"NA")</f>
        <v>0.92076356171488594</v>
      </c>
      <c r="J17" cm="1">
        <f t="array" ref="J17">IFERROR(_xlfn.XLOOKUP("Altmans Z- Score"&amp;$A17,Financials!$C:$C&amp;Financials!$A:$A,Financials!L:L),"NA")</f>
        <v>1.0210357343851069</v>
      </c>
      <c r="K17" cm="1">
        <f t="array" ref="K17">IFERROR(_xlfn.XLOOKUP("Altmans Z- Score"&amp;$A17,Financials!$C:$C&amp;Financials!$A:$A,Financials!M:M),"NA")</f>
        <v>0.96355572504975018</v>
      </c>
      <c r="L17" cm="1">
        <f t="array" ref="L17">IFERROR(_xlfn.XLOOKUP("Altmans Z- Score"&amp;$A17,Financials!$C:$C&amp;Financials!$A:$A,Financials!N:N),"NA")</f>
        <v>1.0410923666775018</v>
      </c>
      <c r="M17" cm="1">
        <f t="array" ref="M17">IFERROR(_xlfn.XLOOKUP("Altmans Z- Score"&amp;$A17,Financials!$C:$C&amp;Financials!$A:$A,Financials!O:O),"NA")</f>
        <v>1.1210043576458844</v>
      </c>
      <c r="N17" cm="1">
        <f t="array" ref="N17">IFERROR(_xlfn.XLOOKUP("Altmans Z- Score"&amp;$A17,Financials!$C:$C&amp;Financials!$A:$A,Financials!P:P),"NA")</f>
        <v>1.2259413514550728</v>
      </c>
      <c r="O17" cm="1">
        <f t="array" ref="O17">IFERROR(_xlfn.XLOOKUP("Altmans Z- Score"&amp;$A17,Financials!$C:$C&amp;Financials!$A:$A,Financials!Q:Q),"NA")</f>
        <v>1.0191226904988075</v>
      </c>
      <c r="P17" cm="1">
        <f t="array" ref="P17">IFERROR(_xlfn.XLOOKUP("Altmans Z- Score"&amp;$A17,Financials!$C:$C&amp;Financials!$A:$A,Financials!R:R),"NA")</f>
        <v>1.1592044530312333</v>
      </c>
      <c r="Q17" cm="1">
        <f t="array" ref="Q17">IFERROR(_xlfn.XLOOKUP("Altmans Z- Score"&amp;$A17,Financials!$C:$C&amp;Financials!$A:$A,Financials!S:S),"NA")</f>
        <v>1.2857839924076635</v>
      </c>
      <c r="R17" cm="1">
        <f t="array" ref="R17">IFERROR(_xlfn.XLOOKUP("Altmans Z- Score"&amp;$A17,Financials!$C:$C&amp;Financials!$A:$A,Financials!T:T),"NA")</f>
        <v>1.3654346688161201</v>
      </c>
      <c r="S17" cm="1">
        <f t="array" ref="S17">IFERROR(_xlfn.XLOOKUP("Altmans Z- Score"&amp;$A17,Financials!$C:$C&amp;Financials!$A:$A,Financials!U:U),"NA")</f>
        <v>1.2876649987535818</v>
      </c>
      <c r="T17" cm="1">
        <f t="array" ref="T17">IFERROR(_xlfn.XLOOKUP("Altmans Z- Score"&amp;$A17,Financials!$C:$C&amp;Financials!$A:$A,Financials!V:V),"NA")</f>
        <v>1.2775205334947213</v>
      </c>
      <c r="U17" cm="1">
        <f t="array" ref="U17">IFERROR(_xlfn.XLOOKUP("Altmans Z- Score"&amp;$A17,Financials!$C:$C&amp;Financials!$A:$A,Financials!W:W),"NA")</f>
        <v>1.2877284247669902</v>
      </c>
      <c r="V17" cm="1">
        <f t="array" ref="V17">IFERROR(_xlfn.XLOOKUP("Altmans Z- Score"&amp;$A17,Financials!$C:$C&amp;Financials!$A:$A,Financials!X:X),"NA")</f>
        <v>1.3725427707380673</v>
      </c>
      <c r="W17" cm="1">
        <f t="array" ref="W17">IFERROR(_xlfn.XLOOKUP("Altmans Z- Score"&amp;$A17,Financials!$C:$C&amp;Financials!$A:$A,Financials!Y:Y),"NA")</f>
        <v>1.3591052649122615</v>
      </c>
      <c r="X17" cm="1">
        <f t="array" ref="X17">IFERROR(_xlfn.XLOOKUP("Altmans Z- Score"&amp;$A17,Financials!$C:$C&amp;Financials!$A:$A,Financials!Z:Z),"NA")</f>
        <v>1.4437977860894859</v>
      </c>
      <c r="Y17" cm="1">
        <f t="array" ref="Y17">IFERROR(_xlfn.XLOOKUP("Altmans Z- Score"&amp;$A17,Financials!$C:$C&amp;Financials!$A:$A,Financials!AA:AA),"NA")</f>
        <v>1.5752597103920443</v>
      </c>
      <c r="Z17" cm="1">
        <f t="array" ref="Z17">IFERROR(_xlfn.XLOOKUP("Altmans Z- Score"&amp;$A17,Financials!$C:$C&amp;Financials!$A:$A,Financials!AB:AB),"NA")</f>
        <v>1.558892378746553</v>
      </c>
      <c r="AA17" cm="1">
        <f t="array" ref="AA17">IFERROR(_xlfn.XLOOKUP("Altmans Z- Score"&amp;$A17,Financials!$C:$C&amp;Financials!$A:$A,Financials!AC:AC),"NA")</f>
        <v>1.6325004010456294</v>
      </c>
      <c r="AB17" cm="1">
        <f t="array" ref="AB17">IFERROR(_xlfn.XLOOKUP("Altmans Z- Score"&amp;$A17,Financials!$C:$C&amp;Financials!$A:$A,Financials!AD:AD),"NA")</f>
        <v>1.5966581313922483</v>
      </c>
      <c r="AC17" cm="1">
        <f t="array" ref="AC17">IFERROR(_xlfn.XLOOKUP("Altmans Z- Score"&amp;$A17,Financials!$C:$C&amp;Financials!$A:$A,Financials!AE:AE),"NA")</f>
        <v>1.6421020023913964</v>
      </c>
      <c r="AD17" cm="1">
        <f t="array" ref="AD17">IFERROR(_xlfn.XLOOKUP("Altmans Z- Score"&amp;$A17,Financials!$C:$C&amp;Financials!$A:$A,Financials!AF:AF),"NA")</f>
        <v>1.682838897117549</v>
      </c>
      <c r="AE17" cm="1">
        <f t="array" ref="AE17">IFERROR(_xlfn.XLOOKUP("Altmans Z- Score"&amp;$A17,Financials!$C:$C&amp;Financials!$A:$A,Financials!AG:AG),"NA")</f>
        <v>1.7884322888942437</v>
      </c>
      <c r="AF17" cm="1">
        <f t="array" ref="AF17">IFERROR(_xlfn.XLOOKUP("Altmans Z- Score"&amp;$A17,Financials!$C:$C&amp;Financials!$A:$A,Financials!AH:AH),"NA")</f>
        <v>2.0001033414651519</v>
      </c>
      <c r="AG17" cm="1">
        <f t="array" ref="AG17">IFERROR(_xlfn.XLOOKUP("Altmans Z- Score"&amp;$A17,Financials!$C:$C&amp;Financials!$A:$A,Financials!AI:AI),"NA")</f>
        <v>2.1035009018590842</v>
      </c>
      <c r="AH17" cm="1">
        <f t="array" ref="AH17">IFERROR(_xlfn.XLOOKUP("Altmans Z- Score"&amp;$A17,Financials!$C:$C&amp;Financials!$A:$A,Financials!AJ:AJ),"NA")</f>
        <v>2.0811207232142581</v>
      </c>
      <c r="AI17" cm="1">
        <f t="array" ref="AI17">IFERROR(_xlfn.XLOOKUP("Altmans Z- Score"&amp;$A17,Financials!$C:$C&amp;Financials!$A:$A,Financials!AK:AK),"NA")</f>
        <v>2.0372752107468584</v>
      </c>
      <c r="AJ17" cm="1">
        <f t="array" ref="AJ17">IFERROR(_xlfn.XLOOKUP("Altmans Z- Score"&amp;$A17,Financials!$C:$C&amp;Financials!$A:$A,Financials!AL:AL),"NA")</f>
        <v>2.1395847850116336</v>
      </c>
      <c r="AK17" cm="1">
        <f t="array" ref="AK17">IFERROR(_xlfn.XLOOKUP("Altmans Z- Score"&amp;$A17,Financials!$C:$C&amp;Financials!$A:$A,Financials!AM:AM),"NA")</f>
        <v>2.285045947214726</v>
      </c>
      <c r="AL17" cm="1">
        <f t="array" ref="AL17">IFERROR(_xlfn.XLOOKUP("Altmans Z- Score"&amp;$A17,Financials!$C:$C&amp;Financials!$A:$A,Financials!AN:AN),"NA")</f>
        <v>2.2896625473150189</v>
      </c>
      <c r="AM17" cm="1">
        <f t="array" ref="AM17">IFERROR(_xlfn.XLOOKUP("Altmans Z- Score"&amp;$A17,Financials!$C:$C&amp;Financials!$A:$A,Financials!AO:AO),"NA")</f>
        <v>2.418207578960835</v>
      </c>
      <c r="AN17" cm="1">
        <f t="array" ref="AN17">IFERROR(_xlfn.XLOOKUP("Altmans Z- Score"&amp;$A17,Financials!$C:$C&amp;Financials!$A:$A,Financials!AP:AP),"NA")</f>
        <v>2.2934063634756887</v>
      </c>
      <c r="AO17" cm="1">
        <f t="array" ref="AO17">IFERROR(_xlfn.XLOOKUP("Altmans Z- Score"&amp;$A17,Financials!$C:$C&amp;Financials!$A:$A,Financials!AQ:AQ),"NA")</f>
        <v>2.364852151348853</v>
      </c>
    </row>
    <row r="18" spans="1:41" x14ac:dyDescent="0.45">
      <c r="A18" s="2" t="s">
        <v>24</v>
      </c>
      <c r="B18" t="str" cm="1">
        <f t="array" ref="B18">IFERROR(_xlfn.XLOOKUP("Altmans Z- Score"&amp;$A18,Financials!$C:$C&amp;Financials!$A:$A,Financials!D:D),"NA")</f>
        <v>NA</v>
      </c>
      <c r="C18" cm="1">
        <f t="array" ref="C18">IFERROR(_xlfn.XLOOKUP("Altmans Z- Score"&amp;$A18,Financials!$C:$C&amp;Financials!$A:$A,Financials!E:E),"NA")</f>
        <v>1.3998674157768582</v>
      </c>
      <c r="D18" cm="1">
        <f t="array" ref="D18">IFERROR(_xlfn.XLOOKUP("Altmans Z- Score"&amp;$A18,Financials!$C:$C&amp;Financials!$A:$A,Financials!F:F),"NA")</f>
        <v>1.4756929397872853</v>
      </c>
      <c r="E18" cm="1">
        <f t="array" ref="E18">IFERROR(_xlfn.XLOOKUP("Altmans Z- Score"&amp;$A18,Financials!$C:$C&amp;Financials!$A:$A,Financials!G:G),"NA")</f>
        <v>1.4708144376518553</v>
      </c>
      <c r="F18" cm="1">
        <f t="array" ref="F18">IFERROR(_xlfn.XLOOKUP("Altmans Z- Score"&amp;$A18,Financials!$C:$C&amp;Financials!$A:$A,Financials!H:H),"NA")</f>
        <v>1.4368428481998552</v>
      </c>
      <c r="G18" cm="1">
        <f t="array" ref="G18">IFERROR(_xlfn.XLOOKUP("Altmans Z- Score"&amp;$A18,Financials!$C:$C&amp;Financials!$A:$A,Financials!I:I),"NA")</f>
        <v>1.4956230428194623</v>
      </c>
      <c r="H18" cm="1">
        <f t="array" ref="H18">IFERROR(_xlfn.XLOOKUP("Altmans Z- Score"&amp;$A18,Financials!$C:$C&amp;Financials!$A:$A,Financials!J:J),"NA")</f>
        <v>1.4829972430446343</v>
      </c>
      <c r="I18" cm="1">
        <f t="array" ref="I18">IFERROR(_xlfn.XLOOKUP("Altmans Z- Score"&amp;$A18,Financials!$C:$C&amp;Financials!$A:$A,Financials!K:K),"NA")</f>
        <v>1.4592434540301049</v>
      </c>
      <c r="J18" cm="1">
        <f t="array" ref="J18">IFERROR(_xlfn.XLOOKUP("Altmans Z- Score"&amp;$A18,Financials!$C:$C&amp;Financials!$A:$A,Financials!L:L),"NA")</f>
        <v>1.5081623685625174</v>
      </c>
      <c r="K18" cm="1">
        <f t="array" ref="K18">IFERROR(_xlfn.XLOOKUP("Altmans Z- Score"&amp;$A18,Financials!$C:$C&amp;Financials!$A:$A,Financials!M:M),"NA")</f>
        <v>1.5793052204061322</v>
      </c>
      <c r="L18" cm="1">
        <f t="array" ref="L18">IFERROR(_xlfn.XLOOKUP("Altmans Z- Score"&amp;$A18,Financials!$C:$C&amp;Financials!$A:$A,Financials!N:N),"NA")</f>
        <v>1.5799743230518042</v>
      </c>
      <c r="M18" cm="1">
        <f t="array" ref="M18">IFERROR(_xlfn.XLOOKUP("Altmans Z- Score"&amp;$A18,Financials!$C:$C&amp;Financials!$A:$A,Financials!O:O),"NA")</f>
        <v>1.5810102656780551</v>
      </c>
      <c r="N18" cm="1">
        <f t="array" ref="N18">IFERROR(_xlfn.XLOOKUP("Altmans Z- Score"&amp;$A18,Financials!$C:$C&amp;Financials!$A:$A,Financials!P:P),"NA")</f>
        <v>1.5616998095375609</v>
      </c>
      <c r="O18" cm="1">
        <f t="array" ref="O18">IFERROR(_xlfn.XLOOKUP("Altmans Z- Score"&amp;$A18,Financials!$C:$C&amp;Financials!$A:$A,Financials!Q:Q),"NA")</f>
        <v>1.5777752277269523</v>
      </c>
      <c r="P18" cm="1">
        <f t="array" ref="P18">IFERROR(_xlfn.XLOOKUP("Altmans Z- Score"&amp;$A18,Financials!$C:$C&amp;Financials!$A:$A,Financials!R:R),"NA")</f>
        <v>1.6361359262277337</v>
      </c>
      <c r="Q18" cm="1">
        <f t="array" ref="Q18">IFERROR(_xlfn.XLOOKUP("Altmans Z- Score"&amp;$A18,Financials!$C:$C&amp;Financials!$A:$A,Financials!S:S),"NA")</f>
        <v>1.6533533236823197</v>
      </c>
      <c r="R18" cm="1">
        <f t="array" ref="R18">IFERROR(_xlfn.XLOOKUP("Altmans Z- Score"&amp;$A18,Financials!$C:$C&amp;Financials!$A:$A,Financials!T:T),"NA")</f>
        <v>1.5687070549210913</v>
      </c>
      <c r="S18" cm="1">
        <f t="array" ref="S18">IFERROR(_xlfn.XLOOKUP("Altmans Z- Score"&amp;$A18,Financials!$C:$C&amp;Financials!$A:$A,Financials!U:U),"NA")</f>
        <v>1.6729492379554836</v>
      </c>
      <c r="T18" cm="1">
        <f t="array" ref="T18">IFERROR(_xlfn.XLOOKUP("Altmans Z- Score"&amp;$A18,Financials!$C:$C&amp;Financials!$A:$A,Financials!V:V),"NA")</f>
        <v>1.6286038260179518</v>
      </c>
      <c r="U18" cm="1">
        <f t="array" ref="U18">IFERROR(_xlfn.XLOOKUP("Altmans Z- Score"&amp;$A18,Financials!$C:$C&amp;Financials!$A:$A,Financials!W:W),"NA")</f>
        <v>1.6094924033478051</v>
      </c>
      <c r="V18" cm="1">
        <f t="array" ref="V18">IFERROR(_xlfn.XLOOKUP("Altmans Z- Score"&amp;$A18,Financials!$C:$C&amp;Financials!$A:$A,Financials!X:X),"NA")</f>
        <v>1.5527446299097085</v>
      </c>
      <c r="W18" cm="1">
        <f t="array" ref="W18">IFERROR(_xlfn.XLOOKUP("Altmans Z- Score"&amp;$A18,Financials!$C:$C&amp;Financials!$A:$A,Financials!Y:Y),"NA")</f>
        <v>1.5710894898211405</v>
      </c>
      <c r="X18" cm="1">
        <f t="array" ref="X18">IFERROR(_xlfn.XLOOKUP("Altmans Z- Score"&amp;$A18,Financials!$C:$C&amp;Financials!$A:$A,Financials!Z:Z),"NA")</f>
        <v>1.6036578179596064</v>
      </c>
      <c r="Y18" cm="1">
        <f t="array" ref="Y18">IFERROR(_xlfn.XLOOKUP("Altmans Z- Score"&amp;$A18,Financials!$C:$C&amp;Financials!$A:$A,Financials!AA:AA),"NA")</f>
        <v>1.5400228569896854</v>
      </c>
      <c r="Z18" cm="1">
        <f t="array" ref="Z18">IFERROR(_xlfn.XLOOKUP("Altmans Z- Score"&amp;$A18,Financials!$C:$C&amp;Financials!$A:$A,Financials!AB:AB),"NA")</f>
        <v>1.5684628208064333</v>
      </c>
      <c r="AA18" cm="1">
        <f t="array" ref="AA18">IFERROR(_xlfn.XLOOKUP("Altmans Z- Score"&amp;$A18,Financials!$C:$C&amp;Financials!$A:$A,Financials!AC:AC),"NA")</f>
        <v>2.1104902400070396</v>
      </c>
      <c r="AB18" cm="1">
        <f t="array" ref="AB18">IFERROR(_xlfn.XLOOKUP("Altmans Z- Score"&amp;$A18,Financials!$C:$C&amp;Financials!$A:$A,Financials!AD:AD),"NA")</f>
        <v>2.2850691335050701</v>
      </c>
      <c r="AC18" cm="1">
        <f t="array" ref="AC18">IFERROR(_xlfn.XLOOKUP("Altmans Z- Score"&amp;$A18,Financials!$C:$C&amp;Financials!$A:$A,Financials!AE:AE),"NA")</f>
        <v>2.1861237289147128</v>
      </c>
      <c r="AD18" cm="1">
        <f t="array" ref="AD18">IFERROR(_xlfn.XLOOKUP("Altmans Z- Score"&amp;$A18,Financials!$C:$C&amp;Financials!$A:$A,Financials!AF:AF),"NA")</f>
        <v>2.1861064204931364</v>
      </c>
      <c r="AE18" cm="1">
        <f t="array" ref="AE18">IFERROR(_xlfn.XLOOKUP("Altmans Z- Score"&amp;$A18,Financials!$C:$C&amp;Financials!$A:$A,Financials!AG:AG),"NA")</f>
        <v>2.1588357249023322</v>
      </c>
      <c r="AF18" cm="1">
        <f t="array" ref="AF18">IFERROR(_xlfn.XLOOKUP("Altmans Z- Score"&amp;$A18,Financials!$C:$C&amp;Financials!$A:$A,Financials!AH:AH),"NA")</f>
        <v>2.2537992120626673</v>
      </c>
      <c r="AG18" cm="1">
        <f t="array" ref="AG18">IFERROR(_xlfn.XLOOKUP("Altmans Z- Score"&amp;$A18,Financials!$C:$C&amp;Financials!$A:$A,Financials!AI:AI),"NA")</f>
        <v>2.3682375014152326</v>
      </c>
      <c r="AH18" cm="1">
        <f t="array" ref="AH18">IFERROR(_xlfn.XLOOKUP("Altmans Z- Score"&amp;$A18,Financials!$C:$C&amp;Financials!$A:$A,Financials!AJ:AJ),"NA")</f>
        <v>2.4611009893282731</v>
      </c>
      <c r="AI18" cm="1">
        <f t="array" ref="AI18">IFERROR(_xlfn.XLOOKUP("Altmans Z- Score"&amp;$A18,Financials!$C:$C&amp;Financials!$A:$A,Financials!AK:AK),"NA")</f>
        <v>2.3955853136148884</v>
      </c>
      <c r="AJ18" cm="1">
        <f t="array" ref="AJ18">IFERROR(_xlfn.XLOOKUP("Altmans Z- Score"&amp;$A18,Financials!$C:$C&amp;Financials!$A:$A,Financials!AL:AL),"NA")</f>
        <v>2.386872046147245</v>
      </c>
      <c r="AK18" cm="1">
        <f t="array" ref="AK18">IFERROR(_xlfn.XLOOKUP("Altmans Z- Score"&amp;$A18,Financials!$C:$C&amp;Financials!$A:$A,Financials!AM:AM),"NA")</f>
        <v>2.4199588303161668</v>
      </c>
      <c r="AL18" cm="1">
        <f t="array" ref="AL18">IFERROR(_xlfn.XLOOKUP("Altmans Z- Score"&amp;$A18,Financials!$C:$C&amp;Financials!$A:$A,Financials!AN:AN),"NA")</f>
        <v>2.4101449710282816</v>
      </c>
      <c r="AM18" cm="1">
        <f t="array" ref="AM18">IFERROR(_xlfn.XLOOKUP("Altmans Z- Score"&amp;$A18,Financials!$C:$C&amp;Financials!$A:$A,Financials!AO:AO),"NA")</f>
        <v>2.222805659976709</v>
      </c>
      <c r="AN18" cm="1">
        <f t="array" ref="AN18">IFERROR(_xlfn.XLOOKUP("Altmans Z- Score"&amp;$A18,Financials!$C:$C&amp;Financials!$A:$A,Financials!AP:AP),"NA")</f>
        <v>2.2667986209106337</v>
      </c>
      <c r="AO18" cm="1">
        <f t="array" ref="AO18">IFERROR(_xlfn.XLOOKUP("Altmans Z- Score"&amp;$A18,Financials!$C:$C&amp;Financials!$A:$A,Financials!AQ:AQ),"NA")</f>
        <v>2.285610871422747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72912-A58E-482A-81B5-C5BAE9E891A1}">
  <dimension ref="A1:AP121"/>
  <sheetViews>
    <sheetView tabSelected="1" workbookViewId="0">
      <selection activeCell="A7" sqref="A7:XFD7"/>
    </sheetView>
  </sheetViews>
  <sheetFormatPr defaultRowHeight="14.25" x14ac:dyDescent="0.45"/>
  <cols>
    <col min="2" max="2" width="27.6640625" bestFit="1" customWidth="1"/>
    <col min="3" max="3" width="9.9296875" bestFit="1" customWidth="1"/>
    <col min="4" max="6" width="8.9296875" bestFit="1" customWidth="1"/>
    <col min="7" max="7" width="9.9296875" bestFit="1" customWidth="1"/>
    <col min="8" max="10" width="8.9296875" bestFit="1" customWidth="1"/>
    <col min="11" max="11" width="9.9296875" bestFit="1" customWidth="1"/>
    <col min="12" max="14" width="8.9296875" bestFit="1" customWidth="1"/>
    <col min="15" max="15" width="9.9296875" bestFit="1" customWidth="1"/>
    <col min="16" max="18" width="8.9296875" bestFit="1" customWidth="1"/>
    <col min="19" max="19" width="9.9296875" bestFit="1" customWidth="1"/>
    <col min="20" max="22" width="8.9296875" bestFit="1" customWidth="1"/>
    <col min="23" max="23" width="9.9296875" bestFit="1" customWidth="1"/>
    <col min="24" max="26" width="8.9296875" bestFit="1" customWidth="1"/>
    <col min="27" max="27" width="9.9296875" bestFit="1" customWidth="1"/>
    <col min="28" max="30" width="8.9296875" bestFit="1" customWidth="1"/>
    <col min="31" max="31" width="9.9296875" bestFit="1" customWidth="1"/>
    <col min="32" max="34" width="8.9296875" bestFit="1" customWidth="1"/>
    <col min="35" max="35" width="9.9296875" bestFit="1" customWidth="1"/>
    <col min="36" max="38" width="8.9296875" bestFit="1" customWidth="1"/>
    <col min="39" max="39" width="9.9296875" bestFit="1" customWidth="1"/>
    <col min="40" max="41" width="8.9296875" bestFit="1" customWidth="1"/>
  </cols>
  <sheetData>
    <row r="1" spans="1:42" x14ac:dyDescent="0.45">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row>
    <row r="2" spans="1:42" x14ac:dyDescent="0.45">
      <c r="A2" t="s">
        <v>207</v>
      </c>
      <c r="B2" t="s">
        <v>208</v>
      </c>
      <c r="C2" s="1">
        <v>42004</v>
      </c>
      <c r="D2" s="1">
        <v>42094</v>
      </c>
      <c r="E2" s="1">
        <v>42185</v>
      </c>
      <c r="F2" s="1">
        <v>42277</v>
      </c>
      <c r="G2" s="1">
        <f>DATE(YEAR(C2)+1,MONTH(C2),DAY(C2))</f>
        <v>42369</v>
      </c>
      <c r="H2" s="1">
        <f t="shared" ref="H2:AO2" si="0">DATE(YEAR(D2)+1,MONTH(D2),DAY(D2))</f>
        <v>42460</v>
      </c>
      <c r="I2" s="1">
        <f t="shared" si="0"/>
        <v>42551</v>
      </c>
      <c r="J2" s="1">
        <f t="shared" si="0"/>
        <v>42643</v>
      </c>
      <c r="K2" s="1">
        <f t="shared" si="0"/>
        <v>42735</v>
      </c>
      <c r="L2" s="1">
        <f t="shared" si="0"/>
        <v>42825</v>
      </c>
      <c r="M2" s="1">
        <f t="shared" si="0"/>
        <v>42916</v>
      </c>
      <c r="N2" s="1">
        <f t="shared" si="0"/>
        <v>43008</v>
      </c>
      <c r="O2" s="1">
        <f t="shared" si="0"/>
        <v>43100</v>
      </c>
      <c r="P2" s="1">
        <f t="shared" si="0"/>
        <v>43190</v>
      </c>
      <c r="Q2" s="1">
        <f t="shared" si="0"/>
        <v>43281</v>
      </c>
      <c r="R2" s="1">
        <f t="shared" si="0"/>
        <v>43373</v>
      </c>
      <c r="S2" s="1">
        <f t="shared" si="0"/>
        <v>43465</v>
      </c>
      <c r="T2" s="1">
        <f t="shared" si="0"/>
        <v>43555</v>
      </c>
      <c r="U2" s="1">
        <f t="shared" si="0"/>
        <v>43646</v>
      </c>
      <c r="V2" s="1">
        <f t="shared" si="0"/>
        <v>43738</v>
      </c>
      <c r="W2" s="1">
        <f t="shared" si="0"/>
        <v>43830</v>
      </c>
      <c r="X2" s="1">
        <f t="shared" si="0"/>
        <v>43921</v>
      </c>
      <c r="Y2" s="1">
        <f t="shared" si="0"/>
        <v>44012</v>
      </c>
      <c r="Z2" s="1">
        <f t="shared" si="0"/>
        <v>44104</v>
      </c>
      <c r="AA2" s="1">
        <f t="shared" si="0"/>
        <v>44196</v>
      </c>
      <c r="AB2" s="1">
        <f t="shared" si="0"/>
        <v>44286</v>
      </c>
      <c r="AC2" s="1">
        <f t="shared" si="0"/>
        <v>44377</v>
      </c>
      <c r="AD2" s="1">
        <f t="shared" si="0"/>
        <v>44469</v>
      </c>
      <c r="AE2" s="1">
        <f t="shared" si="0"/>
        <v>44561</v>
      </c>
      <c r="AF2" s="1">
        <f t="shared" si="0"/>
        <v>44651</v>
      </c>
      <c r="AG2" s="1">
        <f t="shared" si="0"/>
        <v>44742</v>
      </c>
      <c r="AH2" s="1">
        <f t="shared" si="0"/>
        <v>44834</v>
      </c>
      <c r="AI2" s="1">
        <f t="shared" si="0"/>
        <v>44926</v>
      </c>
      <c r="AJ2" s="1">
        <f t="shared" si="0"/>
        <v>45016</v>
      </c>
      <c r="AK2" s="1">
        <f t="shared" si="0"/>
        <v>45107</v>
      </c>
      <c r="AL2" s="1">
        <f t="shared" si="0"/>
        <v>45199</v>
      </c>
      <c r="AM2" s="1">
        <f t="shared" si="0"/>
        <v>45291</v>
      </c>
      <c r="AN2" s="1">
        <f t="shared" si="0"/>
        <v>45382</v>
      </c>
      <c r="AO2" s="1">
        <f t="shared" si="0"/>
        <v>45473</v>
      </c>
      <c r="AP2" s="1"/>
    </row>
    <row r="3" spans="1:42" x14ac:dyDescent="0.45">
      <c r="A3" t="s">
        <v>0</v>
      </c>
      <c r="B3" t="s">
        <v>93</v>
      </c>
      <c r="C3" cm="1">
        <f t="array" ref="C3">_xlfn.XLOOKUP($A3&amp;$B3,Financials!$A:$A&amp;Financials!$C:$C,Financials!E:E)</f>
        <v>72527</v>
      </c>
      <c r="D3" cm="1">
        <f t="array" ref="D3">_xlfn.XLOOKUP($A3&amp;$B3,Financials!$A:$A&amp;Financials!$C:$C,Financials!F:F)</f>
        <v>5148</v>
      </c>
      <c r="E3" cm="1">
        <f t="array" ref="E3">_xlfn.XLOOKUP($A3&amp;$B3,Financials!$A:$A&amp;Financials!$C:$C,Financials!G:G)</f>
        <v>5907</v>
      </c>
      <c r="F3" cm="1">
        <f t="array" ref="F3">_xlfn.XLOOKUP($A3&amp;$B3,Financials!$A:$A&amp;Financials!$C:$C,Financials!H:H)</f>
        <v>5188</v>
      </c>
      <c r="G3" cm="1">
        <f t="array" ref="G3">_xlfn.XLOOKUP($A3&amp;$B3,Financials!$A:$A&amp;Financials!$C:$C,Financials!I:I)</f>
        <v>82801</v>
      </c>
      <c r="H3" cm="1">
        <f t="array" ref="H3">_xlfn.XLOOKUP($A3&amp;$B3,Financials!$A:$A&amp;Financials!$C:$C,Financials!J:J)</f>
        <v>3425</v>
      </c>
      <c r="I3" cm="1">
        <f t="array" ref="I3">_xlfn.XLOOKUP($A3&amp;$B3,Financials!$A:$A&amp;Financials!$C:$C,Financials!K:K)</f>
        <v>16167</v>
      </c>
      <c r="J3" cm="1">
        <f t="array" ref="J3">_xlfn.XLOOKUP($A3&amp;$B3,Financials!$A:$A&amp;Financials!$C:$C,Financials!L:L)</f>
        <v>26266</v>
      </c>
      <c r="K3" cm="1">
        <f t="array" ref="K3">_xlfn.XLOOKUP($A3&amp;$B3,Financials!$A:$A&amp;Financials!$C:$C,Financials!M:M)</f>
        <v>99756</v>
      </c>
      <c r="L3" cm="1">
        <f t="array" ref="L3">_xlfn.XLOOKUP($A3&amp;$B3,Financials!$A:$A&amp;Financials!$C:$C,Financials!N:N)</f>
        <v>35122</v>
      </c>
      <c r="M3" cm="1">
        <f t="array" ref="M3">_xlfn.XLOOKUP($A3&amp;$B3,Financials!$A:$A&amp;Financials!$C:$C,Financials!O:O)</f>
        <v>37198</v>
      </c>
      <c r="N3" cm="1">
        <f t="array" ref="N3">_xlfn.XLOOKUP($A3&amp;$B3,Financials!$A:$A&amp;Financials!$C:$C,Financials!P:P)</f>
        <v>43956</v>
      </c>
      <c r="O3" cm="1">
        <f t="array" ref="O3">_xlfn.XLOOKUP($A3&amp;$B3,Financials!$A:$A&amp;Financials!$C:$C,Financials!Q:Q)</f>
        <v>122194</v>
      </c>
      <c r="P3" cm="1">
        <f t="array" ref="P3">_xlfn.XLOOKUP($A3&amp;$B3,Financials!$A:$A&amp;Financials!$C:$C,Financials!R:R)</f>
        <v>69553</v>
      </c>
      <c r="Q3" cm="1">
        <f t="array" ref="Q3">_xlfn.XLOOKUP($A3&amp;$B3,Financials!$A:$A&amp;Financials!$C:$C,Financials!S:S)</f>
        <v>70162</v>
      </c>
      <c r="R3" cm="1">
        <f t="array" ref="R3">_xlfn.XLOOKUP($A3&amp;$B3,Financials!$A:$A&amp;Financials!$C:$C,Financials!T:T)</f>
        <v>62026</v>
      </c>
      <c r="S3" cm="1">
        <f t="array" ref="S3">_xlfn.XLOOKUP($A3&amp;$B3,Financials!$A:$A&amp;Financials!$C:$C,Financials!U:U)</f>
        <v>121905</v>
      </c>
      <c r="T3" cm="1">
        <f t="array" ref="T3">_xlfn.XLOOKUP($A3&amp;$B3,Financials!$A:$A&amp;Financials!$C:$C,Financials!V:V)</f>
        <v>75107</v>
      </c>
      <c r="U3" cm="1">
        <f t="array" ref="U3">_xlfn.XLOOKUP($A3&amp;$B3,Financials!$A:$A&amp;Financials!$C:$C,Financials!W:W)</f>
        <v>80406</v>
      </c>
      <c r="V3" cm="1">
        <f t="array" ref="V3">_xlfn.XLOOKUP($A3&amp;$B3,Financials!$A:$A&amp;Financials!$C:$C,Financials!X:X)</f>
        <v>85570</v>
      </c>
      <c r="W3" cm="1">
        <f t="array" ref="W3">_xlfn.XLOOKUP($A3&amp;$B3,Financials!$A:$A&amp;Financials!$C:$C,Financials!Y:Y)</f>
        <v>139845</v>
      </c>
      <c r="X3" cm="1">
        <f t="array" ref="X3">_xlfn.XLOOKUP($A3&amp;$B3,Financials!$A:$A&amp;Financials!$C:$C,Financials!Z:Z)</f>
        <v>97927</v>
      </c>
      <c r="Y3" cm="1">
        <f t="array" ref="Y3">_xlfn.XLOOKUP($A3&amp;$B3,Financials!$A:$A&amp;Financials!$C:$C,Financials!AA:AA)</f>
        <v>96703</v>
      </c>
      <c r="Z3" cm="1">
        <f t="array" ref="Z3">_xlfn.XLOOKUP($A3&amp;$B3,Financials!$A:$A&amp;Financials!$C:$C,Financials!AB:AB)</f>
        <v>80712</v>
      </c>
      <c r="AA3" cm="1">
        <f t="array" ref="AA3">_xlfn.XLOOKUP($A3&amp;$B3,Financials!$A:$A&amp;Financials!$C:$C,Financials!AC:AC)</f>
        <v>148400</v>
      </c>
      <c r="AB3" cm="1">
        <f t="array" ref="AB3">_xlfn.XLOOKUP($A3&amp;$B3,Financials!$A:$A&amp;Financials!$C:$C,Financials!AD:AD)</f>
        <v>75878</v>
      </c>
      <c r="AC3" cm="1">
        <f t="array" ref="AC3">_xlfn.XLOOKUP($A3&amp;$B3,Financials!$A:$A&amp;Financials!$C:$C,Financials!AE:AE)</f>
        <v>74274</v>
      </c>
      <c r="AD3" cm="1">
        <f t="array" ref="AD3">_xlfn.XLOOKUP($A3&amp;$B3,Financials!$A:$A&amp;Financials!$C:$C,Financials!AF:AF)</f>
        <v>80251</v>
      </c>
      <c r="AE3" cm="1">
        <f t="array" ref="AE3">_xlfn.XLOOKUP($A3&amp;$B3,Financials!$A:$A&amp;Financials!$C:$C,Financials!AG:AG)</f>
        <v>162855</v>
      </c>
      <c r="AF3" cm="1">
        <f t="array" ref="AF3">_xlfn.XLOOKUP($A3&amp;$B3,Financials!$A:$A&amp;Financials!$C:$C,Financials!AH:AH)</f>
        <v>33796</v>
      </c>
      <c r="AG3" cm="1">
        <f t="array" ref="AG3">_xlfn.XLOOKUP($A3&amp;$B3,Financials!$A:$A&amp;Financials!$C:$C,Financials!AI:AI)</f>
        <v>48660</v>
      </c>
      <c r="AH3" cm="1">
        <f t="array" ref="AH3">_xlfn.XLOOKUP($A3&amp;$B3,Financials!$A:$A&amp;Financials!$C:$C,Financials!AJ:AJ)</f>
        <v>56948</v>
      </c>
      <c r="AI3" cm="1">
        <f t="array" ref="AI3">_xlfn.XLOOKUP($A3&amp;$B3,Financials!$A:$A&amp;Financials!$C:$C,Financials!AK:AK)</f>
        <v>153873</v>
      </c>
      <c r="AJ3" cm="1">
        <f t="array" ref="AJ3">_xlfn.XLOOKUP($A3&amp;$B3,Financials!$A:$A&amp;Financials!$C:$C,Financials!AL:AL)</f>
        <v>67410</v>
      </c>
      <c r="AK3" cm="1">
        <f t="array" ref="AK3">_xlfn.XLOOKUP($A3&amp;$B3,Financials!$A:$A&amp;Financials!$C:$C,Financials!AM:AM)</f>
        <v>76972</v>
      </c>
      <c r="AL3" cm="1">
        <f t="array" ref="AL3">_xlfn.XLOOKUP($A3&amp;$B3,Financials!$A:$A&amp;Financials!$C:$C,Financials!AN:AN)</f>
        <v>92562</v>
      </c>
      <c r="AM3" cm="1">
        <f t="array" ref="AM3">_xlfn.XLOOKUP($A3&amp;$B3,Financials!$A:$A&amp;Financials!$C:$C,Financials!AO:AO)</f>
        <v>173170</v>
      </c>
      <c r="AN3" cm="1">
        <f t="array" ref="AN3">_xlfn.XLOOKUP($A3&amp;$B3,Financials!$A:$A&amp;Financials!$C:$C,Financials!AP:AP)</f>
        <v>119906</v>
      </c>
      <c r="AO3" cm="1">
        <f t="array" ref="AO3">_xlfn.XLOOKUP($A3&amp;$B3,Financials!$A:$A&amp;Financials!$C:$C,Financials!AQ:AQ)</f>
        <v>200932</v>
      </c>
    </row>
    <row r="4" spans="1:42" x14ac:dyDescent="0.45">
      <c r="A4" t="s">
        <v>0</v>
      </c>
      <c r="B4" t="s">
        <v>171</v>
      </c>
      <c r="C4" cm="1">
        <f t="array" ref="C4">_xlfn.XLOOKUP($A4&amp;$B4,Financials!$A:$A&amp;Financials!$C:$C,Financials!E:E)</f>
        <v>0.31114331190205891</v>
      </c>
      <c r="D4" cm="1">
        <f t="array" ref="D4">_xlfn.XLOOKUP($A4&amp;$B4,Financials!$A:$A&amp;Financials!$C:$C,Financials!F:F)</f>
        <v>0.31781515263352139</v>
      </c>
      <c r="E4" cm="1">
        <f t="array" ref="E4">_xlfn.XLOOKUP($A4&amp;$B4,Financials!$A:$A&amp;Financials!$C:$C,Financials!G:G)</f>
        <v>0.31953644221060923</v>
      </c>
      <c r="F4" cm="1">
        <f t="array" ref="F4">_xlfn.XLOOKUP($A4&amp;$B4,Financials!$A:$A&amp;Financials!$C:$C,Financials!H:H)</f>
        <v>0.33407092625048584</v>
      </c>
      <c r="G4" cm="1">
        <f t="array" ref="G4">_xlfn.XLOOKUP($A4&amp;$B4,Financials!$A:$A&amp;Financials!$C:$C,Financials!I:I)</f>
        <v>0.33988342384071185</v>
      </c>
      <c r="H4" cm="1">
        <f t="array" ref="H4">_xlfn.XLOOKUP($A4&amp;$B4,Financials!$A:$A&amp;Financials!$C:$C,Financials!J:J)</f>
        <v>0.32967261625576694</v>
      </c>
      <c r="I4" cm="1">
        <f t="array" ref="I4">_xlfn.XLOOKUP($A4&amp;$B4,Financials!$A:$A&amp;Financials!$C:$C,Financials!K:K)</f>
        <v>0.33449333351326549</v>
      </c>
      <c r="J4" cm="1">
        <f t="array" ref="J4">_xlfn.XLOOKUP($A4&amp;$B4,Financials!$A:$A&amp;Financials!$C:$C,Financials!L:L)</f>
        <v>0.34019548439005493</v>
      </c>
      <c r="K4" cm="1">
        <f t="array" ref="K4">_xlfn.XLOOKUP($A4&amp;$B4,Financials!$A:$A&amp;Financials!$C:$C,Financials!M:M)</f>
        <v>0.33960641310195311</v>
      </c>
      <c r="L4" cm="1">
        <f t="array" ref="L4">_xlfn.XLOOKUP($A4&amp;$B4,Financials!$A:$A&amp;Financials!$C:$C,Financials!N:N)</f>
        <v>0.32979856398721979</v>
      </c>
      <c r="M4" cm="1">
        <f t="array" ref="M4">_xlfn.XLOOKUP($A4&amp;$B4,Financials!$A:$A&amp;Financials!$C:$C,Financials!O:O)</f>
        <v>0.33068255232200006</v>
      </c>
      <c r="N4" cm="1">
        <f t="array" ref="N4">_xlfn.XLOOKUP($A4&amp;$B4,Financials!$A:$A&amp;Financials!$C:$C,Financials!P:P)</f>
        <v>0.32890423942930419</v>
      </c>
      <c r="O4" cm="1">
        <f t="array" ref="O4">_xlfn.XLOOKUP($A4&amp;$B4,Financials!$A:$A&amp;Financials!$C:$C,Financials!Q:Q)</f>
        <v>0.36431821904443129</v>
      </c>
      <c r="P4" cm="1">
        <f t="array" ref="P4">_xlfn.XLOOKUP($A4&amp;$B4,Financials!$A:$A&amp;Financials!$C:$C,Financials!R:R)</f>
        <v>0.44965708438470875</v>
      </c>
      <c r="Q4" cm="1">
        <f t="array" ref="Q4">_xlfn.XLOOKUP($A4&amp;$B4,Financials!$A:$A&amp;Financials!$C:$C,Financials!S:S)</f>
        <v>0.46066618722012775</v>
      </c>
      <c r="R4" cm="1">
        <f t="array" ref="R4">_xlfn.XLOOKUP($A4&amp;$B4,Financials!$A:$A&amp;Financials!$C:$C,Financials!T:T)</f>
        <v>0.47049869714403653</v>
      </c>
      <c r="S4" cm="1">
        <f t="array" ref="S4">_xlfn.XLOOKUP($A4&amp;$B4,Financials!$A:$A&amp;Financials!$C:$C,Financials!U:U)</f>
        <v>0.45368002554415549</v>
      </c>
      <c r="T4" cm="1">
        <f t="array" ref="T4">_xlfn.XLOOKUP($A4&amp;$B4,Financials!$A:$A&amp;Financials!$C:$C,Financials!V:V)</f>
        <v>0.46400685506359612</v>
      </c>
      <c r="U4" cm="1">
        <f t="array" ref="U4">_xlfn.XLOOKUP($A4&amp;$B4,Financials!$A:$A&amp;Financials!$C:$C,Financials!W:W)</f>
        <v>0.46946749672414972</v>
      </c>
      <c r="V4" cm="1">
        <f t="array" ref="V4">_xlfn.XLOOKUP($A4&amp;$B4,Financials!$A:$A&amp;Financials!$C:$C,Financials!X:X)</f>
        <v>0.47348449298779172</v>
      </c>
      <c r="W4" cm="1">
        <f t="array" ref="W4">_xlfn.XLOOKUP($A4&amp;$B4,Financials!$A:$A&amp;Financials!$C:$C,Financials!Y:Y)</f>
        <v>0.49220829883738987</v>
      </c>
      <c r="X4" cm="1">
        <f t="array" ref="X4">_xlfn.XLOOKUP($A4&amp;$B4,Financials!$A:$A&amp;Financials!$C:$C,Financials!Z:Z)</f>
        <v>0.46335712632553444</v>
      </c>
      <c r="Y4" cm="1">
        <f t="array" ref="Y4">_xlfn.XLOOKUP($A4&amp;$B4,Financials!$A:$A&amp;Financials!$C:$C,Financials!AA:AA)</f>
        <v>0.48044429049411713</v>
      </c>
      <c r="Z4" cm="1">
        <f t="array" ref="Z4">_xlfn.XLOOKUP($A4&amp;$B4,Financials!$A:$A&amp;Financials!$C:$C,Financials!AB:AB)</f>
        <v>0.49255132261617018</v>
      </c>
      <c r="AA4" cm="1">
        <f t="array" ref="AA4">_xlfn.XLOOKUP($A4&amp;$B4,Financials!$A:$A&amp;Financials!$C:$C,Financials!AC:AC)</f>
        <v>0.50888318918108477</v>
      </c>
      <c r="AB4" cm="1">
        <f t="array" ref="AB4">_xlfn.XLOOKUP($A4&amp;$B4,Financials!$A:$A&amp;Financials!$C:$C,Financials!AD:AD)</f>
        <v>0.51598893252208011</v>
      </c>
      <c r="AC4" cm="1">
        <f t="array" ref="AC4">_xlfn.XLOOKUP($A4&amp;$B4,Financials!$A:$A&amp;Financials!$C:$C,Financials!AE:AE)</f>
        <v>0.53088736023180449</v>
      </c>
      <c r="AD4" cm="1">
        <f t="array" ref="AD4">_xlfn.XLOOKUP($A4&amp;$B4,Financials!$A:$A&amp;Financials!$C:$C,Financials!AF:AF)</f>
        <v>0.53735617827920035</v>
      </c>
      <c r="AE4" cm="1">
        <f t="array" ref="AE4">_xlfn.XLOOKUP($A4&amp;$B4,Financials!$A:$A&amp;Financials!$C:$C,Financials!AG:AG)</f>
        <v>0.55739457479473997</v>
      </c>
      <c r="AF4" cm="1">
        <f t="array" ref="AF4">_xlfn.XLOOKUP($A4&amp;$B4,Financials!$A:$A&amp;Financials!$C:$C,Financials!AH:AH)</f>
        <v>0.55686194824993351</v>
      </c>
      <c r="AG4" cm="1">
        <f t="array" ref="AG4">_xlfn.XLOOKUP($A4&amp;$B4,Financials!$A:$A&amp;Financials!$C:$C,Financials!AI:AI)</f>
        <v>0.54527729540808478</v>
      </c>
      <c r="AH4" cm="1">
        <f t="array" ref="AH4">_xlfn.XLOOKUP($A4&amp;$B4,Financials!$A:$A&amp;Financials!$C:$C,Financials!AJ:AJ)</f>
        <v>0.54686932004574995</v>
      </c>
      <c r="AI4" cm="1">
        <f t="array" ref="AI4">_xlfn.XLOOKUP($A4&amp;$B4,Financials!$A:$A&amp;Financials!$C:$C,Financials!AK:AK)</f>
        <v>0.53889916865672427</v>
      </c>
      <c r="AJ4" cm="1">
        <f t="array" ref="AJ4">_xlfn.XLOOKUP($A4&amp;$B4,Financials!$A:$A&amp;Financials!$C:$C,Financials!AL:AL)</f>
        <v>0.54823623569812407</v>
      </c>
      <c r="AK4" cm="1">
        <f t="array" ref="AK4">_xlfn.XLOOKUP($A4&amp;$B4,Financials!$A:$A&amp;Financials!$C:$C,Financials!AM:AM)</f>
        <v>0.55929157149810915</v>
      </c>
      <c r="AL4" cm="1">
        <f t="array" ref="AL4">_xlfn.XLOOKUP($A4&amp;$B4,Financials!$A:$A&amp;Financials!$C:$C,Financials!AN:AN)</f>
        <v>0.55864061658952102</v>
      </c>
      <c r="AM4" cm="1">
        <f t="array" ref="AM4">_xlfn.XLOOKUP($A4&amp;$B4,Financials!$A:$A&amp;Financials!$C:$C,Financials!AO:AO)</f>
        <v>0.56762849329612386</v>
      </c>
      <c r="AN4" cm="1">
        <f t="array" ref="AN4">_xlfn.XLOOKUP($A4&amp;$B4,Financials!$A:$A&amp;Financials!$C:$C,Financials!AP:AP)</f>
        <v>0.57935020817076077</v>
      </c>
      <c r="AO4" cm="1">
        <f t="array" ref="AO4">_xlfn.XLOOKUP($A4&amp;$B4,Financials!$A:$A&amp;Financials!$C:$C,Financials!AQ:AQ)</f>
        <v>0.58643381490900559</v>
      </c>
    </row>
    <row r="5" spans="1:42" x14ac:dyDescent="0.45">
      <c r="A5" t="s">
        <v>0</v>
      </c>
      <c r="B5" t="s">
        <v>172</v>
      </c>
      <c r="C5" cm="1">
        <f t="array" ref="C5">_xlfn.XLOOKUP($A5&amp;$B5,Financials!$A:$A&amp;Financials!$C:$C,Financials!E:E)</f>
        <v>1.2478440366100173E-2</v>
      </c>
      <c r="D5" cm="1">
        <f t="array" ref="D5">_xlfn.XLOOKUP($A5&amp;$B5,Financials!$A:$A&amp;Financials!$C:$C,Financials!F:F)</f>
        <v>1.5860253523036251E-2</v>
      </c>
      <c r="E5" cm="1">
        <f t="array" ref="E5">_xlfn.XLOOKUP($A5&amp;$B5,Financials!$A:$A&amp;Financials!$C:$C,Financials!G:G)</f>
        <v>1.2419236131914625E-2</v>
      </c>
      <c r="F5" cm="1">
        <f t="array" ref="F5">_xlfn.XLOOKUP($A5&amp;$B5,Financials!$A:$A&amp;Financials!$C:$C,Financials!H:H)</f>
        <v>2.7191329280544414E-2</v>
      </c>
      <c r="G5" cm="1">
        <f t="array" ref="G5">_xlfn.XLOOKUP($A5&amp;$B5,Financials!$A:$A&amp;Financials!$C:$C,Financials!I:I)</f>
        <v>1.4866266973528629E-2</v>
      </c>
      <c r="H5" cm="1">
        <f t="array" ref="H5">_xlfn.XLOOKUP($A5&amp;$B5,Financials!$A:$A&amp;Financials!$C:$C,Financials!J:J)</f>
        <v>1.2430178317116226E-2</v>
      </c>
      <c r="I5" cm="1">
        <f t="array" ref="I5">_xlfn.XLOOKUP($A5&amp;$B5,Financials!$A:$A&amp;Financials!$C:$C,Financials!K:K)</f>
        <v>1.3140670967045423E-2</v>
      </c>
      <c r="J5" cm="1">
        <f t="array" ref="J5">_xlfn.XLOOKUP($A5&amp;$B5,Financials!$A:$A&amp;Financials!$C:$C,Financials!L:L)</f>
        <v>1.8608100814849395E-2</v>
      </c>
      <c r="K5" cm="1">
        <f t="array" ref="K5">_xlfn.XLOOKUP($A5&amp;$B5,Financials!$A:$A&amp;Financials!$C:$C,Financials!M:M)</f>
        <v>1.5322442957603559E-2</v>
      </c>
      <c r="L5" cm="1">
        <f t="array" ref="L5">_xlfn.XLOOKUP($A5&amp;$B5,Financials!$A:$A&amp;Financials!$C:$C,Financials!N:N)</f>
        <v>9.7333490207823052E-3</v>
      </c>
      <c r="M5" cm="1">
        <f t="array" ref="M5">_xlfn.XLOOKUP($A5&amp;$B5,Financials!$A:$A&amp;Financials!$C:$C,Financials!O:O)</f>
        <v>1.0787421686022928E-2</v>
      </c>
      <c r="N5" cm="1">
        <f t="array" ref="N5">_xlfn.XLOOKUP($A5&amp;$B5,Financials!$A:$A&amp;Financials!$C:$C,Financials!P:P)</f>
        <v>9.4783392071648032E-3</v>
      </c>
      <c r="O5" cm="1">
        <f t="array" ref="O5">_xlfn.XLOOKUP($A5&amp;$B5,Financials!$A:$A&amp;Financials!$C:$C,Financials!Q:Q)</f>
        <v>7.4064051161167651E-3</v>
      </c>
      <c r="P5" cm="1">
        <f t="array" ref="P5">_xlfn.XLOOKUP($A5&amp;$B5,Financials!$A:$A&amp;Financials!$C:$C,Financials!R:R)</f>
        <v>-1.350599372946171E-3</v>
      </c>
      <c r="Q5" cm="1">
        <f t="array" ref="Q5">_xlfn.XLOOKUP($A5&amp;$B5,Financials!$A:$A&amp;Financials!$C:$C,Financials!S:S)</f>
        <v>2.2091997550327841E-2</v>
      </c>
      <c r="R5" cm="1">
        <f t="array" ref="R5">_xlfn.XLOOKUP($A5&amp;$B5,Financials!$A:$A&amp;Financials!$C:$C,Financials!T:T)</f>
        <v>3.2291003300930536E-2</v>
      </c>
      <c r="S5" cm="1">
        <f t="array" ref="S5">_xlfn.XLOOKUP($A5&amp;$B5,Financials!$A:$A&amp;Financials!$C:$C,Financials!U:U)</f>
        <v>-4.0321053865955352E-2</v>
      </c>
      <c r="T5" cm="1">
        <f t="array" ref="T5">_xlfn.XLOOKUP($A5&amp;$B5,Financials!$A:$A&amp;Financials!$C:$C,Financials!V:V)</f>
        <v>3.85394274451622E-2</v>
      </c>
      <c r="U5" cm="1">
        <f t="array" ref="U5">_xlfn.XLOOKUP($A5&amp;$B5,Financials!$A:$A&amp;Financials!$C:$C,Financials!W:W)</f>
        <v>2.450572813337052E-2</v>
      </c>
      <c r="V5" cm="1">
        <f t="array" ref="V5">_xlfn.XLOOKUP($A5&amp;$B5,Financials!$A:$A&amp;Financials!$C:$C,Financials!X:X)</f>
        <v>2.6417851009915255E-2</v>
      </c>
      <c r="W5" cm="1">
        <f t="array" ref="W5">_xlfn.XLOOKUP($A5&amp;$B5,Financials!$A:$A&amp;Financials!$C:$C,Financials!Y:Y)</f>
        <v>4.6042148437929926E-2</v>
      </c>
      <c r="X5" cm="1">
        <f t="array" ref="X5">_xlfn.XLOOKUP($A5&amp;$B5,Financials!$A:$A&amp;Financials!$C:$C,Financials!Z:Z)</f>
        <v>-8.1958266705941765E-2</v>
      </c>
      <c r="Y5" cm="1">
        <f t="array" ref="Y5">_xlfn.XLOOKUP($A5&amp;$B5,Financials!$A:$A&amp;Financials!$C:$C,Financials!AA:AA)</f>
        <v>6.0017788875735438E-2</v>
      </c>
      <c r="Z5" cm="1">
        <f t="array" ref="Z5">_xlfn.XLOOKUP($A5&amp;$B5,Financials!$A:$A&amp;Financials!$C:$C,Financials!AB:AB)</f>
        <v>4.6587368334807325E-2</v>
      </c>
      <c r="AA5" cm="1">
        <f t="array" ref="AA5">_xlfn.XLOOKUP($A5&amp;$B5,Financials!$A:$A&amp;Financials!$C:$C,Financials!AC:AC)</f>
        <v>5.2738320463209989E-2</v>
      </c>
      <c r="AB5" cm="1">
        <f t="array" ref="AB5">_xlfn.XLOOKUP($A5&amp;$B5,Financials!$A:$A&amp;Financials!$C:$C,Financials!AD:AD)</f>
        <v>1.733053065775057E-2</v>
      </c>
      <c r="AC5" cm="1">
        <f t="array" ref="AC5">_xlfn.XLOOKUP($A5&amp;$B5,Financials!$A:$A&amp;Financials!$C:$C,Financials!AE:AE)</f>
        <v>4.0164691674347087E-2</v>
      </c>
      <c r="AD5" cm="1">
        <f t="array" ref="AD5">_xlfn.XLOOKUP($A5&amp;$B5,Financials!$A:$A&amp;Financials!$C:$C,Financials!AF:AF)</f>
        <v>1.4295830174703886E-2</v>
      </c>
      <c r="AE5" cm="1">
        <f t="array" ref="AE5">_xlfn.XLOOKUP($A5&amp;$B5,Financials!$A:$A&amp;Financials!$C:$C,Financials!AG:AG)</f>
        <v>5.1974167278552835E-2</v>
      </c>
      <c r="AF5" cm="1">
        <f t="array" ref="AF5">_xlfn.XLOOKUP($A5&amp;$B5,Financials!$A:$A&amp;Financials!$C:$C,Financials!AH:AH)</f>
        <v>7.8926793645423543E-3</v>
      </c>
      <c r="AG5" cm="1">
        <f t="array" ref="AG5">_xlfn.XLOOKUP($A5&amp;$B5,Financials!$A:$A&amp;Financials!$C:$C,Financials!AI:AI)</f>
        <v>-5.9816894906908752E-2</v>
      </c>
      <c r="AH5" cm="1">
        <f t="array" ref="AH5">_xlfn.XLOOKUP($A5&amp;$B5,Financials!$A:$A&amp;Financials!$C:$C,Financials!AJ:AJ)</f>
        <v>-3.9687641306178903E-3</v>
      </c>
      <c r="AI5" cm="1">
        <f t="array" ref="AI5">_xlfn.XLOOKUP($A5&amp;$B5,Financials!$A:$A&amp;Financials!$C:$C,Financials!AK:AK)</f>
        <v>2.3557010538079952E-2</v>
      </c>
      <c r="AJ5" cm="1">
        <f t="array" ref="AJ5">_xlfn.XLOOKUP($A5&amp;$B5,Financials!$A:$A&amp;Financials!$C:$C,Financials!AL:AL)</f>
        <v>4.5414975046937429E-2</v>
      </c>
      <c r="AK5" cm="1">
        <f t="array" ref="AK5">_xlfn.XLOOKUP($A5&amp;$B5,Financials!$A:$A&amp;Financials!$C:$C,Financials!AM:AM)</f>
        <v>4.433006615954907E-2</v>
      </c>
      <c r="AL5" cm="1">
        <f t="array" ref="AL5">_xlfn.XLOOKUP($A5&amp;$B5,Financials!$A:$A&amp;Financials!$C:$C,Financials!AN:AN)</f>
        <v>-1.5649067144606559E-2</v>
      </c>
      <c r="AM5" cm="1">
        <f t="array" ref="AM5">_xlfn.XLOOKUP($A5&amp;$B5,Financials!$A:$A&amp;Financials!$C:$C,Financials!AO:AO)</f>
        <v>4.4582225055094592E-2</v>
      </c>
      <c r="AN5" cm="1">
        <f t="array" ref="AN5">_xlfn.XLOOKUP($A5&amp;$B5,Financials!$A:$A&amp;Financials!$C:$C,Financials!AP:AP)</f>
        <v>1.5447158270523861E-2</v>
      </c>
      <c r="AO5" cm="1">
        <f t="array" ref="AO5">_xlfn.XLOOKUP($A5&amp;$B5,Financials!$A:$A&amp;Financials!$C:$C,Financials!AQ:AQ)</f>
        <v>3.5274967083310786E-2</v>
      </c>
    </row>
    <row r="6" spans="1:42" x14ac:dyDescent="0.45">
      <c r="A6" t="s">
        <v>0</v>
      </c>
      <c r="B6" t="s">
        <v>174</v>
      </c>
      <c r="C6" cm="1">
        <f t="array" ref="C6">_xlfn.XLOOKUP($A6&amp;$B6,Financials!$A:$A&amp;Financials!$C:$C,Financials!E:E)</f>
        <v>0.85923843869325411</v>
      </c>
      <c r="D6" cm="1">
        <f t="array" ref="D6">_xlfn.XLOOKUP($A6&amp;$B6,Financials!$A:$A&amp;Financials!$C:$C,Financials!F:F)</f>
        <v>0.85537159766207727</v>
      </c>
      <c r="E6" cm="1">
        <f t="array" ref="E6">_xlfn.XLOOKUP($A6&amp;$B6,Financials!$A:$A&amp;Financials!$C:$C,Financials!G:G)</f>
        <v>0.8546842632351529</v>
      </c>
      <c r="F6" cm="1">
        <f t="array" ref="F6">_xlfn.XLOOKUP($A6&amp;$B6,Financials!$A:$A&amp;Financials!$C:$C,Financials!H:H)</f>
        <v>0.85440613026819923</v>
      </c>
      <c r="G6" cm="1">
        <f t="array" ref="G6">_xlfn.XLOOKUP($A6&amp;$B6,Financials!$A:$A&amp;Financials!$C:$C,Financials!I:I)</f>
        <v>0.88079215339032113</v>
      </c>
      <c r="H6" cm="1">
        <f t="array" ref="H6">_xlfn.XLOOKUP($A6&amp;$B6,Financials!$A:$A&amp;Financials!$C:$C,Financials!J:J)</f>
        <v>0.80694839095408621</v>
      </c>
      <c r="I6" cm="1">
        <f t="array" ref="I6">_xlfn.XLOOKUP($A6&amp;$B6,Financials!$A:$A&amp;Financials!$C:$C,Financials!K:K)</f>
        <v>0.81534673779236766</v>
      </c>
      <c r="J6" cm="1">
        <f t="array" ref="J6">_xlfn.XLOOKUP($A6&amp;$B6,Financials!$A:$A&amp;Financials!$C:$C,Financials!L:L)</f>
        <v>0.82255908612256845</v>
      </c>
      <c r="K6" cm="1">
        <f t="array" ref="K6">_xlfn.XLOOKUP($A6&amp;$B6,Financials!$A:$A&amp;Financials!$C:$C,Financials!M:M)</f>
        <v>0.8509417874583366</v>
      </c>
      <c r="L6" cm="1">
        <f t="array" ref="L6">_xlfn.XLOOKUP($A6&amp;$B6,Financials!$A:$A&amp;Financials!$C:$C,Financials!N:N)</f>
        <v>0.82720264901401841</v>
      </c>
      <c r="M6" cm="1">
        <f t="array" ref="M6">_xlfn.XLOOKUP($A6&amp;$B6,Financials!$A:$A&amp;Financials!$C:$C,Financials!O:O)</f>
        <v>0.84120476795104804</v>
      </c>
      <c r="N6" cm="1">
        <f t="array" ref="N6">_xlfn.XLOOKUP($A6&amp;$B6,Financials!$A:$A&amp;Financials!$C:$C,Financials!P:P)</f>
        <v>0.84352262092171537</v>
      </c>
      <c r="O6" cm="1">
        <f t="array" ref="O6">_xlfn.XLOOKUP($A6&amp;$B6,Financials!$A:$A&amp;Financials!$C:$C,Financials!Q:Q)</f>
        <v>1.0051779140403438</v>
      </c>
      <c r="P6" cm="1">
        <f t="array" ref="P6">_xlfn.XLOOKUP($A6&amp;$B6,Financials!$A:$A&amp;Financials!$C:$C,Financials!R:R)</f>
        <v>0.99844425041026852</v>
      </c>
      <c r="Q6" cm="1">
        <f t="array" ref="Q6">_xlfn.XLOOKUP($A6&amp;$B6,Financials!$A:$A&amp;Financials!$C:$C,Financials!S:S)</f>
        <v>1.0330806970249076</v>
      </c>
      <c r="R6" cm="1">
        <f t="array" ref="R6">_xlfn.XLOOKUP($A6&amp;$B6,Financials!$A:$A&amp;Financials!$C:$C,Financials!T:T)</f>
        <v>1.0626792516244679</v>
      </c>
      <c r="S6" cm="1">
        <f t="array" ref="S6">_xlfn.XLOOKUP($A6&amp;$B6,Financials!$A:$A&amp;Financials!$C:$C,Financials!U:U)</f>
        <v>0.99213609011128812</v>
      </c>
      <c r="T6" cm="1">
        <f t="array" ref="T6">_xlfn.XLOOKUP($A6&amp;$B6,Financials!$A:$A&amp;Financials!$C:$C,Financials!V:V)</f>
        <v>1.0176383991609605</v>
      </c>
      <c r="U6" cm="1">
        <f t="array" ref="U6">_xlfn.XLOOKUP($A6&amp;$B6,Financials!$A:$A&amp;Financials!$C:$C,Financials!W:W)</f>
        <v>1.0339133622500447</v>
      </c>
      <c r="V6" cm="1">
        <f t="array" ref="V6">_xlfn.XLOOKUP($A6&amp;$B6,Financials!$A:$A&amp;Financials!$C:$C,Financials!X:X)</f>
        <v>1.0378213809430277</v>
      </c>
      <c r="W6" cm="1">
        <f t="array" ref="W6">_xlfn.XLOOKUP($A6&amp;$B6,Financials!$A:$A&amp;Financials!$C:$C,Financials!Y:Y)</f>
        <v>1.1012344346628431</v>
      </c>
      <c r="X6" cm="1">
        <f t="array" ref="X6">_xlfn.XLOOKUP($A6&amp;$B6,Financials!$A:$A&amp;Financials!$C:$C,Financials!Z:Z)</f>
        <v>0.97409744738625126</v>
      </c>
      <c r="Y6" cm="1">
        <f t="array" ref="Y6">_xlfn.XLOOKUP($A6&amp;$B6,Financials!$A:$A&amp;Financials!$C:$C,Financials!AA:AA)</f>
        <v>1.0163042365943513</v>
      </c>
      <c r="Z6" cm="1">
        <f t="array" ref="Z6">_xlfn.XLOOKUP($A6&amp;$B6,Financials!$A:$A&amp;Financials!$C:$C,Financials!AB:AB)</f>
        <v>1.0206558550486815</v>
      </c>
      <c r="AA6" cm="1">
        <f t="array" ref="AA6">_xlfn.XLOOKUP($A6&amp;$B6,Financials!$A:$A&amp;Financials!$C:$C,Financials!AC:AC)</f>
        <v>1.06852149538463</v>
      </c>
      <c r="AB6" cm="1">
        <f t="array" ref="AB6">_xlfn.XLOOKUP($A6&amp;$B6,Financials!$A:$A&amp;Financials!$C:$C,Financials!AD:AD)</f>
        <v>1.0652916628718616</v>
      </c>
      <c r="AC6" cm="1">
        <f t="array" ref="AC6">_xlfn.XLOOKUP($A6&amp;$B6,Financials!$A:$A&amp;Financials!$C:$C,Financials!AE:AE)</f>
        <v>1.1040067513194818</v>
      </c>
      <c r="AD6" cm="1">
        <f t="array" ref="AD6">_xlfn.XLOOKUP($A6&amp;$B6,Financials!$A:$A&amp;Financials!$C:$C,Financials!AF:AF)</f>
        <v>1.0941405512607947</v>
      </c>
      <c r="AE6" cm="1">
        <f t="array" ref="AE6">_xlfn.XLOOKUP($A6&amp;$B6,Financials!$A:$A&amp;Financials!$C:$C,Financials!AG:AG)</f>
        <v>1.1601337376704952</v>
      </c>
      <c r="AF6" cm="1">
        <f t="array" ref="AF6">_xlfn.XLOOKUP($A6&amp;$B6,Financials!$A:$A&amp;Financials!$C:$C,Financials!AH:AH)</f>
        <v>1.1418872793229071</v>
      </c>
      <c r="AG6" cm="1">
        <f t="array" ref="AG6">_xlfn.XLOOKUP($A6&amp;$B6,Financials!$A:$A&amp;Financials!$C:$C,Financials!AI:AI)</f>
        <v>1.0668912579763612</v>
      </c>
      <c r="AH6" cm="1">
        <f t="array" ref="AH6">_xlfn.XLOOKUP($A6&amp;$B6,Financials!$A:$A&amp;Financials!$C:$C,Financials!AJ:AJ)</f>
        <v>1.0574576615155888</v>
      </c>
      <c r="AI6" cm="1">
        <f t="array" ref="AI6">_xlfn.XLOOKUP($A6&amp;$B6,Financials!$A:$A&amp;Financials!$C:$C,Financials!AK:AK)</f>
        <v>1.0319141187358607</v>
      </c>
      <c r="AJ6" cm="1">
        <f t="array" ref="AJ6">_xlfn.XLOOKUP($A6&amp;$B6,Financials!$A:$A&amp;Financials!$C:$C,Financials!AL:AL)</f>
        <v>1.0737252813989668</v>
      </c>
      <c r="AK6" cm="1">
        <f t="array" ref="AK6">_xlfn.XLOOKUP($A6&amp;$B6,Financials!$A:$A&amp;Financials!$C:$C,Financials!AM:AM)</f>
        <v>1.12647505573567</v>
      </c>
      <c r="AL6" cm="1">
        <f t="array" ref="AL6">_xlfn.XLOOKUP($A6&amp;$B6,Financials!$A:$A&amp;Financials!$C:$C,Financials!AN:AN)</f>
        <v>1.1020618046767765</v>
      </c>
      <c r="AM6" cm="1">
        <f t="array" ref="AM6">_xlfn.XLOOKUP($A6&amp;$B6,Financials!$A:$A&amp;Financials!$C:$C,Financials!AO:AO)</f>
        <v>1.1433510680918575</v>
      </c>
      <c r="AN6" cm="1">
        <f t="array" ref="AN6">_xlfn.XLOOKUP($A6&amp;$B6,Financials!$A:$A&amp;Financials!$C:$C,Financials!AP:AP)</f>
        <v>1.1737633316404266</v>
      </c>
      <c r="AO6" cm="1">
        <f t="array" ref="AO6">_xlfn.XLOOKUP($A6&amp;$B6,Financials!$A:$A&amp;Financials!$C:$C,Financials!AQ:AQ)</f>
        <v>1.213783892239598</v>
      </c>
    </row>
    <row r="7" spans="1:42" x14ac:dyDescent="0.45">
      <c r="A7" t="s">
        <v>0</v>
      </c>
      <c r="B7" t="s">
        <v>58</v>
      </c>
      <c r="C7" cm="1">
        <f t="array" ref="C7">_xlfn.XLOOKUP($A7&amp;$B7,Ratios!$A:$A&amp;Ratios!$B:$B,Ratios!CA:CA)</f>
        <v>7.96</v>
      </c>
      <c r="D7" cm="1">
        <f t="array" ref="D7">_xlfn.XLOOKUP($A7&amp;$B7,Ratios!$A:$A&amp;Ratios!$B:$B,Ratios!CB:CB)</f>
        <v>9.66</v>
      </c>
      <c r="E7" cm="1">
        <f t="array" ref="E7">_xlfn.XLOOKUP($A7&amp;$B7,Ratios!$A:$A&amp;Ratios!$B:$B,Ratios!CC:CC)</f>
        <v>6.95</v>
      </c>
      <c r="F7" cm="1">
        <f t="array" ref="F7">_xlfn.XLOOKUP($A7&amp;$B7,Ratios!$A:$A&amp;Ratios!$B:$B,Ratios!CD:CD)</f>
        <v>17.149999999999999</v>
      </c>
      <c r="G7" cm="1">
        <f t="array" ref="G7">_xlfn.XLOOKUP($A7&amp;$B7,Ratios!$A:$A&amp;Ratios!$B:$B,Ratios!CE:CE)</f>
        <v>10.050000000000001</v>
      </c>
      <c r="H7" cm="1">
        <f t="array" ref="H7">_xlfn.XLOOKUP($A7&amp;$B7,Ratios!$A:$A&amp;Ratios!$B:$B,Ratios!CF:CF)</f>
        <v>6.45</v>
      </c>
      <c r="I7" cm="1">
        <f t="array" ref="I7">_xlfn.XLOOKUP($A7&amp;$B7,Ratios!$A:$A&amp;Ratios!$B:$B,Ratios!CG:CG)</f>
        <v>11.03</v>
      </c>
      <c r="J7" cm="1">
        <f t="array" ref="J7">_xlfn.XLOOKUP($A7&amp;$B7,Ratios!$A:$A&amp;Ratios!$B:$B,Ratios!CH:CH)</f>
        <v>10.96</v>
      </c>
      <c r="K7" cm="1">
        <f t="array" ref="K7">_xlfn.XLOOKUP($A7&amp;$B7,Ratios!$A:$A&amp;Ratios!$B:$B,Ratios!CI:CI)</f>
        <v>12.59</v>
      </c>
      <c r="L7" cm="1">
        <f t="array" ref="L7">_xlfn.XLOOKUP($A7&amp;$B7,Ratios!$A:$A&amp;Ratios!$B:$B,Ratios!CJ:CJ)</f>
        <v>6.26</v>
      </c>
      <c r="M7" cm="1">
        <f t="array" ref="M7">_xlfn.XLOOKUP($A7&amp;$B7,Ratios!$A:$A&amp;Ratios!$B:$B,Ratios!CK:CK)</f>
        <v>5.0199999999999996</v>
      </c>
      <c r="N7" cm="1">
        <f t="array" ref="N7">_xlfn.XLOOKUP($A7&amp;$B7,Ratios!$A:$A&amp;Ratios!$B:$B,Ratios!CL:CL)</f>
        <v>5.46</v>
      </c>
      <c r="O7" cm="1">
        <f t="array" ref="O7">_xlfn.XLOOKUP($A7&amp;$B7,Ratios!$A:$A&amp;Ratios!$B:$B,Ratios!CM:CM)</f>
        <v>11.73</v>
      </c>
      <c r="P7" cm="1">
        <f t="array" ref="P7">_xlfn.XLOOKUP($A7&amp;$B7,Ratios!$A:$A&amp;Ratios!$B:$B,Ratios!CN:CN)</f>
        <v>-0.63</v>
      </c>
      <c r="Q7" cm="1">
        <f t="array" ref="Q7">_xlfn.XLOOKUP($A7&amp;$B7,Ratios!$A:$A&amp;Ratios!$B:$B,Ratios!CO:CO)</f>
        <v>16.71</v>
      </c>
      <c r="R7" cm="1">
        <f t="array" ref="R7">_xlfn.XLOOKUP($A7&amp;$B7,Ratios!$A:$A&amp;Ratios!$B:$B,Ratios!CP:CP)</f>
        <v>25.19</v>
      </c>
      <c r="S7" cm="1">
        <f t="array" ref="S7">_xlfn.XLOOKUP($A7&amp;$B7,Ratios!$A:$A&amp;Ratios!$B:$B,Ratios!CQ:CQ)</f>
        <v>-32.700000000000003</v>
      </c>
      <c r="T7" cm="1">
        <f t="array" ref="T7">_xlfn.XLOOKUP($A7&amp;$B7,Ratios!$A:$A&amp;Ratios!$B:$B,Ratios!CR:CR)</f>
        <v>28.83</v>
      </c>
      <c r="U7" cm="1">
        <f t="array" ref="U7">_xlfn.XLOOKUP($A7&amp;$B7,Ratios!$A:$A&amp;Ratios!$B:$B,Ratios!CS:CS)</f>
        <v>18.8</v>
      </c>
      <c r="V7" cm="1">
        <f t="array" ref="V7">_xlfn.XLOOKUP($A7&amp;$B7,Ratios!$A:$A&amp;Ratios!$B:$B,Ratios!CT:CT)</f>
        <v>21.67</v>
      </c>
      <c r="W7" cm="1">
        <f t="array" ref="W7">_xlfn.XLOOKUP($A7&amp;$B7,Ratios!$A:$A&amp;Ratios!$B:$B,Ratios!CU:CU)</f>
        <v>37.99</v>
      </c>
      <c r="X7" cm="1">
        <f t="array" ref="X7">_xlfn.XLOOKUP($A7&amp;$B7,Ratios!$A:$A&amp;Ratios!$B:$B,Ratios!CV:CV)</f>
        <v>-60.62</v>
      </c>
      <c r="Y7" cm="1">
        <f t="array" ref="Y7">_xlfn.XLOOKUP($A7&amp;$B7,Ratios!$A:$A&amp;Ratios!$B:$B,Ratios!CW:CW)</f>
        <v>36.229999999999997</v>
      </c>
      <c r="Z7" cm="1">
        <f t="array" ref="Z7">_xlfn.XLOOKUP($A7&amp;$B7,Ratios!$A:$A&amp;Ratios!$B:$B,Ratios!CX:CX)</f>
        <v>38.65</v>
      </c>
      <c r="AA7" cm="1">
        <f t="array" ref="AA7">_xlfn.XLOOKUP($A7&amp;$B7,Ratios!$A:$A&amp;Ratios!$B:$B,Ratios!CY:CY)</f>
        <v>43.68</v>
      </c>
      <c r="AB7" cm="1">
        <f t="array" ref="AB7">_xlfn.XLOOKUP($A7&amp;$B7,Ratios!$A:$A&amp;Ratios!$B:$B,Ratios!CZ:CZ)</f>
        <v>14.71</v>
      </c>
      <c r="AC7" cm="1">
        <f t="array" ref="AC7">_xlfn.XLOOKUP($A7&amp;$B7,Ratios!$A:$A&amp;Ratios!$B:$B,Ratios!DA:DA)</f>
        <v>33.89</v>
      </c>
      <c r="AD7" cm="1">
        <f t="array" ref="AD7">_xlfn.XLOOKUP($A7&amp;$B7,Ratios!$A:$A&amp;Ratios!$B:$B,Ratios!DB:DB)</f>
        <v>12.54</v>
      </c>
      <c r="AE7" cm="1">
        <f t="array" ref="AE7">_xlfn.XLOOKUP($A7&amp;$B7,Ratios!$A:$A&amp;Ratios!$B:$B,Ratios!DC:DC)</f>
        <v>50.37</v>
      </c>
      <c r="AF7" cm="1">
        <f t="array" ref="AF7">_xlfn.XLOOKUP($A7&amp;$B7,Ratios!$A:$A&amp;Ratios!$B:$B,Ratios!DD:DD)</f>
        <v>7.61</v>
      </c>
      <c r="AG7" cm="1">
        <f t="array" ref="AG7">_xlfn.XLOOKUP($A7&amp;$B7,Ratios!$A:$A&amp;Ratios!$B:$B,Ratios!DE:DE)</f>
        <v>-50.23</v>
      </c>
      <c r="AH7" cm="1">
        <f t="array" ref="AH7">_xlfn.XLOOKUP($A7&amp;$B7,Ratios!$A:$A&amp;Ratios!$B:$B,Ratios!DF:DF)</f>
        <v>-2.99</v>
      </c>
      <c r="AI7" cm="1">
        <f t="array" ref="AI7">_xlfn.XLOOKUP($A7&amp;$B7,Ratios!$A:$A&amp;Ratios!$B:$B,Ratios!DG:DG)</f>
        <v>20.27</v>
      </c>
      <c r="AJ7" cm="1">
        <f t="array" ref="AJ7">_xlfn.XLOOKUP($A7&amp;$B7,Ratios!$A:$A&amp;Ratios!$B:$B,Ratios!DH:DH)</f>
        <v>37.53</v>
      </c>
      <c r="AK7" cm="1">
        <f t="array" ref="AK7">_xlfn.XLOOKUP($A7&amp;$B7,Ratios!$A:$A&amp;Ratios!$B:$B,Ratios!DI:DI)</f>
        <v>37.15</v>
      </c>
      <c r="AL7" cm="1">
        <f t="array" ref="AL7">_xlfn.XLOOKUP($A7&amp;$B7,Ratios!$A:$A&amp;Ratios!$B:$B,Ratios!DJ:DJ)</f>
        <v>-12.62</v>
      </c>
      <c r="AM7" cm="1">
        <f t="array" ref="AM7">_xlfn.XLOOKUP($A7&amp;$B7,Ratios!$A:$A&amp;Ratios!$B:$B,Ratios!DK:DK)</f>
        <v>37.64</v>
      </c>
      <c r="AN7" cm="1">
        <f t="array" ref="AN7">_xlfn.XLOOKUP($A7&amp;$B7,Ratios!$A:$A&amp;Ratios!$B:$B,Ratios!DL:DL)</f>
        <v>12.84</v>
      </c>
      <c r="AO7" cm="1">
        <f t="array" ref="AO7">_xlfn.XLOOKUP($A7&amp;$B7,Ratios!$A:$A&amp;Ratios!$B:$B,Ratios!DM:DM)</f>
        <v>31.88</v>
      </c>
    </row>
    <row r="8" spans="1:42" x14ac:dyDescent="0.45">
      <c r="A8" t="s">
        <v>0</v>
      </c>
      <c r="B8" t="s">
        <v>198</v>
      </c>
      <c r="C8">
        <f>_xlfn.XLOOKUP(C$1,EconCPI!$1:$1,EconCPI!$2:$2)</f>
        <v>8.0000000000000002E-3</v>
      </c>
      <c r="D8">
        <f>_xlfn.XLOOKUP(D$1,EconCPI!$1:$1,EconCPI!$2:$2)</f>
        <v>-1E-4</v>
      </c>
      <c r="E8">
        <f>_xlfn.XLOOKUP(E$1,EconCPI!$1:$1,EconCPI!$2:$2)</f>
        <v>1E-4</v>
      </c>
      <c r="F8">
        <f>_xlfn.XLOOKUP(F$1,EconCPI!$1:$1,EconCPI!$2:$2)</f>
        <v>0</v>
      </c>
      <c r="G8">
        <f>_xlfn.XLOOKUP(G$1,EconCPI!$1:$1,EconCPI!$2:$2)</f>
        <v>7.0000000000000001E-3</v>
      </c>
      <c r="H8">
        <f>_xlfn.XLOOKUP(H$1,EconCPI!$1:$1,EconCPI!$2:$2)</f>
        <v>8.9999999999999993E-3</v>
      </c>
      <c r="I8">
        <f>_xlfn.XLOOKUP(I$1,EconCPI!$1:$1,EconCPI!$2:$2)</f>
        <v>0.01</v>
      </c>
      <c r="J8">
        <f>_xlfn.XLOOKUP(J$1,EconCPI!$1:$1,EconCPI!$2:$2)</f>
        <v>1.4999999999999999E-2</v>
      </c>
      <c r="K8">
        <f>_xlfn.XLOOKUP(K$1,EconCPI!$1:$1,EconCPI!$2:$2)</f>
        <v>2.1000000000000001E-2</v>
      </c>
      <c r="L8">
        <f>_xlfn.XLOOKUP(L$1,EconCPI!$1:$1,EconCPI!$2:$2)</f>
        <v>2.4E-2</v>
      </c>
      <c r="M8">
        <f>_xlfn.XLOOKUP(M$1,EconCPI!$1:$1,EconCPI!$2:$2)</f>
        <v>1.6E-2</v>
      </c>
      <c r="N8">
        <f>_xlfn.XLOOKUP(N$1,EconCPI!$1:$1,EconCPI!$2:$2)</f>
        <v>2.1999999999999999E-2</v>
      </c>
      <c r="O8">
        <f>_xlfn.XLOOKUP(O$1,EconCPI!$1:$1,EconCPI!$2:$2)</f>
        <v>2.1000000000000001E-2</v>
      </c>
      <c r="P8">
        <f>_xlfn.XLOOKUP(P$1,EconCPI!$1:$1,EconCPI!$2:$2)</f>
        <v>2.4E-2</v>
      </c>
      <c r="Q8">
        <f>_xlfn.XLOOKUP(Q$1,EconCPI!$1:$1,EconCPI!$2:$2)</f>
        <v>2.9000000000000001E-2</v>
      </c>
      <c r="R8">
        <f>_xlfn.XLOOKUP(R$1,EconCPI!$1:$1,EconCPI!$2:$2)</f>
        <v>2.3E-2</v>
      </c>
      <c r="S8">
        <f>_xlfn.XLOOKUP(S$1,EconCPI!$1:$1,EconCPI!$2:$2)</f>
        <v>1.9E-2</v>
      </c>
      <c r="T8">
        <f>_xlfn.XLOOKUP(T$1,EconCPI!$1:$1,EconCPI!$2:$2)</f>
        <v>1.9E-2</v>
      </c>
      <c r="U8">
        <f>_xlfn.XLOOKUP(U$1,EconCPI!$1:$1,EconCPI!$2:$2)</f>
        <v>1.6E-2</v>
      </c>
      <c r="V8">
        <f>_xlfn.XLOOKUP(V$1,EconCPI!$1:$1,EconCPI!$2:$2)</f>
        <v>1.7000000000000001E-2</v>
      </c>
      <c r="W8">
        <f>_xlfn.XLOOKUP(W$1,EconCPI!$1:$1,EconCPI!$2:$2)</f>
        <v>2.3E-2</v>
      </c>
      <c r="X8">
        <f>_xlfn.XLOOKUP(X$1,EconCPI!$1:$1,EconCPI!$2:$2)</f>
        <v>1.4999999999999999E-2</v>
      </c>
      <c r="Y8">
        <f>_xlfn.XLOOKUP(Y$1,EconCPI!$1:$1,EconCPI!$2:$2)</f>
        <v>6.0000000000000001E-3</v>
      </c>
      <c r="Z8">
        <f>_xlfn.XLOOKUP(Z$1,EconCPI!$1:$1,EconCPI!$2:$2)</f>
        <v>1.4E-2</v>
      </c>
      <c r="AA8">
        <f>_xlfn.XLOOKUP(AA$1,EconCPI!$1:$1,EconCPI!$2:$2)</f>
        <v>1.4E-2</v>
      </c>
      <c r="AB8">
        <f>_xlfn.XLOOKUP(AB$1,EconCPI!$1:$1,EconCPI!$2:$2)</f>
        <v>2.5999999999999999E-2</v>
      </c>
      <c r="AC8">
        <f>_xlfn.XLOOKUP(AC$1,EconCPI!$1:$1,EconCPI!$2:$2)</f>
        <v>5.3999999999999999E-2</v>
      </c>
      <c r="AD8">
        <f>_xlfn.XLOOKUP(AD$1,EconCPI!$1:$1,EconCPI!$2:$2)</f>
        <v>5.3999999999999999E-2</v>
      </c>
      <c r="AE8">
        <f>_xlfn.XLOOKUP(AE$1,EconCPI!$1:$1,EconCPI!$2:$2)</f>
        <v>7.0000000000000007E-2</v>
      </c>
      <c r="AF8">
        <f>_xlfn.XLOOKUP(AF$1,EconCPI!$1:$1,EconCPI!$2:$2)</f>
        <v>8.5000000000000006E-2</v>
      </c>
      <c r="AG8">
        <f>_xlfn.XLOOKUP(AG$1,EconCPI!$1:$1,EconCPI!$2:$2)</f>
        <v>9.0999999999999998E-2</v>
      </c>
      <c r="AH8">
        <f>_xlfn.XLOOKUP(AH$1,EconCPI!$1:$1,EconCPI!$2:$2)</f>
        <v>8.2000000000000003E-2</v>
      </c>
      <c r="AI8">
        <f>_xlfn.XLOOKUP(AI$1,EconCPI!$1:$1,EconCPI!$2:$2)</f>
        <v>6.5000000000000002E-2</v>
      </c>
      <c r="AJ8">
        <f>_xlfn.XLOOKUP(AJ$1,EconCPI!$1:$1,EconCPI!$2:$2)</f>
        <v>0.05</v>
      </c>
      <c r="AK8">
        <f>_xlfn.XLOOKUP(AK$1,EconCPI!$1:$1,EconCPI!$2:$2)</f>
        <v>0.03</v>
      </c>
      <c r="AL8">
        <f>_xlfn.XLOOKUP(AL$1,EconCPI!$1:$1,EconCPI!$2:$2)</f>
        <v>3.6999999999999998E-2</v>
      </c>
      <c r="AM8">
        <f>_xlfn.XLOOKUP(AM$1,EconCPI!$1:$1,EconCPI!$2:$2)</f>
        <v>3.4000000000000002E-2</v>
      </c>
      <c r="AN8">
        <f>_xlfn.XLOOKUP(AN$1,EconCPI!$1:$1,EconCPI!$2:$2)</f>
        <v>3.5000000000000003E-2</v>
      </c>
      <c r="AO8">
        <f>_xlfn.XLOOKUP(AO$1,EconCPI!$1:$1,EconCPI!$2:$2)</f>
        <v>0.03</v>
      </c>
    </row>
    <row r="9" spans="1:42" x14ac:dyDescent="0.45">
      <c r="A9" t="s">
        <v>0</v>
      </c>
      <c r="B9" t="s">
        <v>272</v>
      </c>
      <c r="C9">
        <f>_xlfn.XLOOKUP(C$1,EconCPI!$1:$1,EconCPI!$4:$4)</f>
        <v>50.01</v>
      </c>
      <c r="D9">
        <f>_xlfn.XLOOKUP(D$1,EconCPI!$1:$1,EconCPI!$4:$4)</f>
        <v>49.49</v>
      </c>
      <c r="E9">
        <f>_xlfn.XLOOKUP(E$1,EconCPI!$1:$1,EconCPI!$4:$4)</f>
        <v>50.531999999999996</v>
      </c>
      <c r="F9">
        <f>_xlfn.XLOOKUP(F$1,EconCPI!$1:$1,EconCPI!$4:$4)</f>
        <v>48.603999999999999</v>
      </c>
      <c r="G9">
        <f>_xlfn.XLOOKUP(G$1,EconCPI!$1:$1,EconCPI!$4:$4)</f>
        <v>51.15</v>
      </c>
      <c r="H9">
        <f>_xlfn.XLOOKUP(H$1,EconCPI!$1:$1,EconCPI!$4:$4)</f>
        <v>49.9</v>
      </c>
      <c r="I9">
        <f>_xlfn.XLOOKUP(I$1,EconCPI!$1:$1,EconCPI!$4:$4)</f>
        <v>50.631999999999998</v>
      </c>
      <c r="J9">
        <f>_xlfn.XLOOKUP(J$1,EconCPI!$1:$1,EconCPI!$4:$4)</f>
        <v>52.88</v>
      </c>
      <c r="K9">
        <f>_xlfn.XLOOKUP(K$1,EconCPI!$1:$1,EconCPI!$4:$4)</f>
        <v>59.33</v>
      </c>
      <c r="L9">
        <f>_xlfn.XLOOKUP(L$1,EconCPI!$1:$1,EconCPI!$4:$4)</f>
        <v>60.618000000000002</v>
      </c>
      <c r="M9">
        <f>_xlfn.XLOOKUP(M$1,EconCPI!$1:$1,EconCPI!$4:$4)</f>
        <v>62.616999999999997</v>
      </c>
      <c r="N9">
        <f>_xlfn.XLOOKUP(N$1,EconCPI!$1:$1,EconCPI!$4:$4)</f>
        <v>63.72</v>
      </c>
      <c r="O9">
        <f>_xlfn.XLOOKUP(O$1,EconCPI!$1:$1,EconCPI!$4:$4)</f>
        <v>66.599999999999994</v>
      </c>
      <c r="P9">
        <f>_xlfn.XLOOKUP(P$1,EconCPI!$1:$1,EconCPI!$4:$4)</f>
        <v>64.540000000000006</v>
      </c>
      <c r="Q9">
        <f>_xlfn.XLOOKUP(Q$1,EconCPI!$1:$1,EconCPI!$4:$4)</f>
        <v>61.49</v>
      </c>
      <c r="R9">
        <f>_xlfn.XLOOKUP(R$1,EconCPI!$1:$1,EconCPI!$4:$4)</f>
        <v>66.33</v>
      </c>
      <c r="S9">
        <f>_xlfn.XLOOKUP(S$1,EconCPI!$1:$1,EconCPI!$4:$4)</f>
        <v>57.72</v>
      </c>
      <c r="T9">
        <f>_xlfn.XLOOKUP(T$1,EconCPI!$1:$1,EconCPI!$4:$4)</f>
        <v>63.62</v>
      </c>
      <c r="U9">
        <f>_xlfn.XLOOKUP(U$1,EconCPI!$1:$1,EconCPI!$4:$4)</f>
        <v>70.709999999999994</v>
      </c>
      <c r="V9">
        <f>_xlfn.XLOOKUP(V$1,EconCPI!$1:$1,EconCPI!$4:$4)</f>
        <v>72.040000000000006</v>
      </c>
      <c r="W9">
        <f>_xlfn.XLOOKUP(W$1,EconCPI!$1:$1,EconCPI!$4:$4)</f>
        <v>71.33</v>
      </c>
      <c r="X9">
        <f>_xlfn.XLOOKUP(X$1,EconCPI!$1:$1,EconCPI!$4:$4)</f>
        <v>49.57</v>
      </c>
      <c r="Y9">
        <f>_xlfn.XLOOKUP(Y$1,EconCPI!$1:$1,EconCPI!$4:$4)</f>
        <v>55.01</v>
      </c>
      <c r="Z9">
        <f>_xlfn.XLOOKUP(Z$1,EconCPI!$1:$1,EconCPI!$4:$4)</f>
        <v>55.74</v>
      </c>
      <c r="AA9">
        <f>_xlfn.XLOOKUP(AA$1,EconCPI!$1:$1,EconCPI!$4:$4)</f>
        <v>67.5</v>
      </c>
      <c r="AB9">
        <f>_xlfn.XLOOKUP(AB$1,EconCPI!$1:$1,EconCPI!$4:$4)</f>
        <v>74.260000000000005</v>
      </c>
      <c r="AC9">
        <f>_xlfn.XLOOKUP(AC$1,EconCPI!$1:$1,EconCPI!$4:$4)</f>
        <v>77.405000000000001</v>
      </c>
      <c r="AD9">
        <f>_xlfn.XLOOKUP(AD$1,EconCPI!$1:$1,EconCPI!$4:$4)</f>
        <v>78.2</v>
      </c>
      <c r="AE9">
        <f>_xlfn.XLOOKUP(AE$1,EconCPI!$1:$1,EconCPI!$4:$4)</f>
        <v>83.572000000000003</v>
      </c>
      <c r="AF9">
        <f>_xlfn.XLOOKUP(AF$1,EconCPI!$1:$1,EconCPI!$4:$4)</f>
        <v>91.22</v>
      </c>
      <c r="AG9">
        <f>_xlfn.XLOOKUP(AG$1,EconCPI!$1:$1,EconCPI!$4:$4)</f>
        <v>82.97</v>
      </c>
      <c r="AH9">
        <f>_xlfn.XLOOKUP(AH$1,EconCPI!$1:$1,EconCPI!$4:$4)</f>
        <v>79.09</v>
      </c>
      <c r="AI9">
        <f>_xlfn.XLOOKUP(AI$1,EconCPI!$1:$1,EconCPI!$4:$4)</f>
        <v>91.4</v>
      </c>
      <c r="AJ9">
        <f>_xlfn.XLOOKUP(AJ$1,EconCPI!$1:$1,EconCPI!$4:$4)</f>
        <v>85.62</v>
      </c>
      <c r="AK9">
        <f>_xlfn.XLOOKUP(AK$1,EconCPI!$1:$1,EconCPI!$4:$4)</f>
        <v>87.89</v>
      </c>
      <c r="AL9">
        <f>_xlfn.XLOOKUP(AL$1,EconCPI!$1:$1,EconCPI!$4:$4)</f>
        <v>91.65</v>
      </c>
      <c r="AM9">
        <f>_xlfn.XLOOKUP(AM$1,EconCPI!$1:$1,EconCPI!$4:$4)</f>
        <v>100.125</v>
      </c>
      <c r="AN9">
        <f>_xlfn.XLOOKUP(AN$1,EconCPI!$1:$1,EconCPI!$4:$4)</f>
        <v>117.39</v>
      </c>
      <c r="AO9">
        <f>_xlfn.XLOOKUP(AO$1,EconCPI!$1:$1,EconCPI!$4:$4)</f>
        <v>112.92</v>
      </c>
    </row>
    <row r="10" spans="1:42" x14ac:dyDescent="0.45">
      <c r="A10" t="s">
        <v>3</v>
      </c>
      <c r="B10" t="s">
        <v>170</v>
      </c>
      <c r="C10" cm="1">
        <f t="array" ref="C10">_xlfn.XLOOKUP($A10&amp;$B10,Financials!$A:$A&amp;Financials!$C:$C,Financials!E:E)</f>
        <v>0.10431068397684483</v>
      </c>
      <c r="D10" cm="1">
        <f t="array" ref="D10">_xlfn.XLOOKUP($A10&amp;$B10,Financials!$A:$A&amp;Financials!$C:$C,Financials!F:F)</f>
        <v>0.14399429725555424</v>
      </c>
      <c r="E10" cm="1">
        <f t="array" ref="E10">_xlfn.XLOOKUP($A10&amp;$B10,Financials!$A:$A&amp;Financials!$C:$C,Financials!G:G)</f>
        <v>0.12008269683569747</v>
      </c>
      <c r="F10" cm="1">
        <f t="array" ref="F10">_xlfn.XLOOKUP($A10&amp;$B10,Financials!$A:$A&amp;Financials!$C:$C,Financials!H:H)</f>
        <v>0.11972466711803205</v>
      </c>
      <c r="G10" cm="1">
        <f t="array" ref="G10">_xlfn.XLOOKUP($A10&amp;$B10,Financials!$A:$A&amp;Financials!$C:$C,Financials!I:I)</f>
        <v>7.3342116820377695E-2</v>
      </c>
      <c r="H10" cm="1">
        <f t="array" ref="H10">_xlfn.XLOOKUP($A10&amp;$B10,Financials!$A:$A&amp;Financials!$C:$C,Financials!J:J)</f>
        <v>9.0412621359223302E-2</v>
      </c>
      <c r="I10" cm="1">
        <f t="array" ref="I10">_xlfn.XLOOKUP($A10&amp;$B10,Financials!$A:$A&amp;Financials!$C:$C,Financials!K:K)</f>
        <v>7.8889134764328392E-2</v>
      </c>
      <c r="J10" cm="1">
        <f t="array" ref="J10">_xlfn.XLOOKUP($A10&amp;$B10,Financials!$A:$A&amp;Financials!$C:$C,Financials!L:L)</f>
        <v>7.5389475977775358E-2</v>
      </c>
      <c r="K10" cm="1">
        <f t="array" ref="K10">_xlfn.XLOOKUP($A10&amp;$B10,Financials!$A:$A&amp;Financials!$C:$C,Financials!M:M)</f>
        <v>4.4090159428257288E-2</v>
      </c>
      <c r="L10" cm="1">
        <f t="array" ref="L10">_xlfn.XLOOKUP($A10&amp;$B10,Financials!$A:$A&amp;Financials!$C:$C,Financials!N:N)</f>
        <v>7.3435605461542514E-2</v>
      </c>
      <c r="M10" cm="1">
        <f t="array" ref="M10">_xlfn.XLOOKUP($A10&amp;$B10,Financials!$A:$A&amp;Financials!$C:$C,Financials!O:O)</f>
        <v>7.8849912560436164E-2</v>
      </c>
      <c r="N10" cm="1">
        <f t="array" ref="N10">_xlfn.XLOOKUP($A10&amp;$B10,Financials!$A:$A&amp;Financials!$C:$C,Financials!P:P)</f>
        <v>7.1152869476891825E-2</v>
      </c>
      <c r="O10" cm="1">
        <f t="array" ref="O10">_xlfn.XLOOKUP($A10&amp;$B10,Financials!$A:$A&amp;Financials!$C:$C,Financials!Q:Q)</f>
        <v>6.3635028635762883E-2</v>
      </c>
      <c r="P10" cm="1">
        <f t="array" ref="P10">_xlfn.XLOOKUP($A10&amp;$B10,Financials!$A:$A&amp;Financials!$C:$C,Financials!R:R)</f>
        <v>0.10047242621263858</v>
      </c>
      <c r="Q10" cm="1">
        <f t="array" ref="Q10">_xlfn.XLOOKUP($A10&amp;$B10,Financials!$A:$A&amp;Financials!$C:$C,Financials!S:S)</f>
        <v>9.2584715723805472E-2</v>
      </c>
      <c r="R10" cm="1">
        <f t="array" ref="R10">_xlfn.XLOOKUP($A10&amp;$B10,Financials!$A:$A&amp;Financials!$C:$C,Financials!T:T)</f>
        <v>5.8639784182876617E-2</v>
      </c>
      <c r="S10" cm="1">
        <f t="array" ref="S10">_xlfn.XLOOKUP($A10&amp;$B10,Financials!$A:$A&amp;Financials!$C:$C,Financials!U:U)</f>
        <v>4.6806932987301882E-2</v>
      </c>
      <c r="T10" cm="1">
        <f t="array" ref="T10">_xlfn.XLOOKUP($A10&amp;$B10,Financials!$A:$A&amp;Financials!$C:$C,Financials!V:V)</f>
        <v>0.23014898629591532</v>
      </c>
      <c r="U10" cm="1">
        <f t="array" ref="U10">_xlfn.XLOOKUP($A10&amp;$B10,Financials!$A:$A&amp;Financials!$C:$C,Financials!W:W)</f>
        <v>3.5620874330551749E-2</v>
      </c>
      <c r="V10" cm="1">
        <f t="array" ref="V10">_xlfn.XLOOKUP($A10&amp;$B10,Financials!$A:$A&amp;Financials!$C:$C,Financials!X:X)</f>
        <v>2.7398141299803839E-2</v>
      </c>
      <c r="W10" cm="1">
        <f t="array" ref="W10">_xlfn.XLOOKUP($A10&amp;$B10,Financials!$A:$A&amp;Financials!$C:$C,Financials!Y:Y)</f>
        <v>1.2405523487578531E-2</v>
      </c>
      <c r="X10" cm="1">
        <f t="array" ref="X10">_xlfn.XLOOKUP($A10&amp;$B10,Financials!$A:$A&amp;Financials!$C:$C,Financials!Z:Z)</f>
        <v>2.8352075435634418E-2</v>
      </c>
      <c r="Y10" cm="1">
        <f t="array" ref="Y10">_xlfn.XLOOKUP($A10&amp;$B10,Financials!$A:$A&amp;Financials!$C:$C,Financials!AA:AA)</f>
        <v>6.7425160869159756E-2</v>
      </c>
      <c r="Z10" cm="1">
        <f t="array" ref="Z10">_xlfn.XLOOKUP($A10&amp;$B10,Financials!$A:$A&amp;Financials!$C:$C,Financials!AB:AB)</f>
        <v>5.4527095254123192E-2</v>
      </c>
      <c r="AA10" cm="1">
        <f t="array" ref="AA10">_xlfn.XLOOKUP($A10&amp;$B10,Financials!$A:$A&amp;Financials!$C:$C,Financials!AC:AC)</f>
        <v>4.8382704469121608E-2</v>
      </c>
      <c r="AB10" cm="1">
        <f t="array" ref="AB10">_xlfn.XLOOKUP($A10&amp;$B10,Financials!$A:$A&amp;Financials!$C:$C,Financials!AD:AD)</f>
        <v>4.4185542094010474E-2</v>
      </c>
      <c r="AC10" cm="1">
        <f t="array" ref="AC10">_xlfn.XLOOKUP($A10&amp;$B10,Financials!$A:$A&amp;Financials!$C:$C,Financials!AE:AE)</f>
        <v>5.3318362516311113E-2</v>
      </c>
      <c r="AD10" cm="1">
        <f t="array" ref="AD10">_xlfn.XLOOKUP($A10&amp;$B10,Financials!$A:$A&amp;Financials!$C:$C,Financials!AF:AF)</f>
        <v>3.6929234127706025E-2</v>
      </c>
      <c r="AE10" cm="1">
        <f t="array" ref="AE10">_xlfn.XLOOKUP($A10&amp;$B10,Financials!$A:$A&amp;Financials!$C:$C,Financials!AG:AG)</f>
        <v>4.6818657671280677E-2</v>
      </c>
      <c r="AF10" cm="1">
        <f t="array" ref="AF10">_xlfn.XLOOKUP($A10&amp;$B10,Financials!$A:$A&amp;Financials!$C:$C,Financials!AH:AH)</f>
        <v>3.565067679886013E-2</v>
      </c>
      <c r="AG10" cm="1">
        <f t="array" ref="AG10">_xlfn.XLOOKUP($A10&amp;$B10,Financials!$A:$A&amp;Financials!$C:$C,Financials!AI:AI)</f>
        <v>3.4479665071770332E-2</v>
      </c>
      <c r="AH10" cm="1">
        <f t="array" ref="AH10">_xlfn.XLOOKUP($A10&amp;$B10,Financials!$A:$A&amp;Financials!$C:$C,Financials!AJ:AJ)</f>
        <v>8.8061705649064726E-3</v>
      </c>
      <c r="AI10" cm="1">
        <f t="array" ref="AI10">_xlfn.XLOOKUP($A10&amp;$B10,Financials!$A:$A&amp;Financials!$C:$C,Financials!AK:AK)</f>
        <v>2.5547445255474453E-2</v>
      </c>
      <c r="AJ10" cm="1">
        <f t="array" ref="AJ10">_xlfn.XLOOKUP($A10&amp;$B10,Financials!$A:$A&amp;Financials!$C:$C,Financials!AL:AL)</f>
        <v>3.4897258280458698E-2</v>
      </c>
      <c r="AK10" cm="1">
        <f t="array" ref="AK10">_xlfn.XLOOKUP($A10&amp;$B10,Financials!$A:$A&amp;Financials!$C:$C,Financials!AM:AM)</f>
        <v>2.1238671992440835E-2</v>
      </c>
      <c r="AL10" cm="1">
        <f t="array" ref="AL10">_xlfn.XLOOKUP($A10&amp;$B10,Financials!$A:$A&amp;Financials!$C:$C,Financials!AN:AN)</f>
        <v>3.4875000000000003E-2</v>
      </c>
      <c r="AM10" cm="1">
        <f t="array" ref="AM10">_xlfn.XLOOKUP($A10&amp;$B10,Financials!$A:$A&amp;Financials!$C:$C,Financials!AO:AO)</f>
        <v>4.066208619612742E-2</v>
      </c>
      <c r="AN10" cm="1">
        <f t="array" ref="AN10">_xlfn.XLOOKUP($A10&amp;$B10,Financials!$A:$A&amp;Financials!$C:$C,Financials!AP:AP)</f>
        <v>5.5473808122424959E-2</v>
      </c>
      <c r="AO10" cm="1">
        <f t="array" ref="AO10">_xlfn.XLOOKUP($A10&amp;$B10,Financials!$A:$A&amp;Financials!$C:$C,Financials!AQ:AQ)</f>
        <v>6.4991459323743075E-2</v>
      </c>
    </row>
    <row r="11" spans="1:42" x14ac:dyDescent="0.45">
      <c r="A11" t="s">
        <v>3</v>
      </c>
      <c r="B11" t="s">
        <v>171</v>
      </c>
      <c r="C11" cm="1">
        <f t="array" ref="C11">_xlfn.XLOOKUP($A11&amp;$B11,Financials!$A:$A&amp;Financials!$C:$C,Financials!E:E)</f>
        <v>0.58084640026976897</v>
      </c>
      <c r="D11" cm="1">
        <f t="array" ref="D11">_xlfn.XLOOKUP($A11&amp;$B11,Financials!$A:$A&amp;Financials!$C:$C,Financials!F:F)</f>
        <v>0.62462872757514554</v>
      </c>
      <c r="E11" cm="1">
        <f t="array" ref="E11">_xlfn.XLOOKUP($A11&amp;$B11,Financials!$A:$A&amp;Financials!$C:$C,Financials!G:G)</f>
        <v>0.61838856027106182</v>
      </c>
      <c r="F11" cm="1">
        <f t="array" ref="F11">_xlfn.XLOOKUP($A11&amp;$B11,Financials!$A:$A&amp;Financials!$C:$C,Financials!H:H)</f>
        <v>0.61656510945610477</v>
      </c>
      <c r="G11" cm="1">
        <f t="array" ref="G11">_xlfn.XLOOKUP($A11&amp;$B11,Financials!$A:$A&amp;Financials!$C:$C,Financials!I:I)</f>
        <v>0.62044356609574003</v>
      </c>
      <c r="H11" cm="1">
        <f t="array" ref="H11">_xlfn.XLOOKUP($A11&amp;$B11,Financials!$A:$A&amp;Financials!$C:$C,Financials!J:J)</f>
        <v>0.63217122683142102</v>
      </c>
      <c r="I11" cm="1">
        <f t="array" ref="I11">_xlfn.XLOOKUP($A11&amp;$B11,Financials!$A:$A&amp;Financials!$C:$C,Financials!K:K)</f>
        <v>0.65008851515822086</v>
      </c>
      <c r="J11" cm="1">
        <f t="array" ref="J11">_xlfn.XLOOKUP($A11&amp;$B11,Financials!$A:$A&amp;Financials!$C:$C,Financials!L:L)</f>
        <v>0.65110578494389371</v>
      </c>
      <c r="K11" cm="1">
        <f t="array" ref="K11">_xlfn.XLOOKUP($A11&amp;$B11,Financials!$A:$A&amp;Financials!$C:$C,Financials!M:M)</f>
        <v>0.68103353490929086</v>
      </c>
      <c r="L11" cm="1">
        <f t="array" ref="L11">_xlfn.XLOOKUP($A11&amp;$B11,Financials!$A:$A&amp;Financials!$C:$C,Financials!N:N)</f>
        <v>0.66455796299225056</v>
      </c>
      <c r="M11" cm="1">
        <f t="array" ref="M11">_xlfn.XLOOKUP($A11&amp;$B11,Financials!$A:$A&amp;Financials!$C:$C,Financials!O:O)</f>
        <v>0.66428350992696228</v>
      </c>
      <c r="N11" cm="1">
        <f t="array" ref="N11">_xlfn.XLOOKUP($A11&amp;$B11,Financials!$A:$A&amp;Financials!$C:$C,Financials!P:P)</f>
        <v>0.66597257491112238</v>
      </c>
      <c r="O11" cm="1">
        <f t="array" ref="O11">_xlfn.XLOOKUP($A11&amp;$B11,Financials!$A:$A&amp;Financials!$C:$C,Financials!Q:Q)</f>
        <v>0.6432032894414802</v>
      </c>
      <c r="P11" cm="1">
        <f t="array" ref="P11">_xlfn.XLOOKUP($A11&amp;$B11,Financials!$A:$A&amp;Financials!$C:$C,Financials!R:R)</f>
        <v>0.64605453950137981</v>
      </c>
      <c r="Q11" cm="1">
        <f t="array" ref="Q11">_xlfn.XLOOKUP($A11&amp;$B11,Financials!$A:$A&amp;Financials!$C:$C,Financials!S:S)</f>
        <v>0.66784819698473463</v>
      </c>
      <c r="R11" cm="1">
        <f t="array" ref="R11">_xlfn.XLOOKUP($A11&amp;$B11,Financials!$A:$A&amp;Financials!$C:$C,Financials!T:T)</f>
        <v>0.67187278148516261</v>
      </c>
      <c r="S11" cm="1">
        <f t="array" ref="S11">_xlfn.XLOOKUP($A11&amp;$B11,Financials!$A:$A&amp;Financials!$C:$C,Financials!U:U)</f>
        <v>0.66489016590972283</v>
      </c>
      <c r="T11" cm="1">
        <f t="array" ref="T11">_xlfn.XLOOKUP($A11&amp;$B11,Financials!$A:$A&amp;Financials!$C:$C,Financials!V:V)</f>
        <v>0.48584796097819954</v>
      </c>
      <c r="U11" cm="1">
        <f t="array" ref="U11">_xlfn.XLOOKUP($A11&amp;$B11,Financials!$A:$A&amp;Financials!$C:$C,Financials!W:W)</f>
        <v>0.45899240254078966</v>
      </c>
      <c r="V11" cm="1">
        <f t="array" ref="V11">_xlfn.XLOOKUP($A11&amp;$B11,Financials!$A:$A&amp;Financials!$C:$C,Financials!X:X)</f>
        <v>0.47628388590539278</v>
      </c>
      <c r="W11" cm="1">
        <f t="array" ref="W11">_xlfn.XLOOKUP($A11&amp;$B11,Financials!$A:$A&amp;Financials!$C:$C,Financials!Y:Y)</f>
        <v>0.48470835858022132</v>
      </c>
      <c r="X11" cm="1">
        <f t="array" ref="X11">_xlfn.XLOOKUP($A11&amp;$B11,Financials!$A:$A&amp;Financials!$C:$C,Financials!Z:Z)</f>
        <v>0.49345353763817656</v>
      </c>
      <c r="Y11" cm="1">
        <f t="array" ref="Y11">_xlfn.XLOOKUP($A11&amp;$B11,Financials!$A:$A&amp;Financials!$C:$C,Financials!AA:AA)</f>
        <v>0.49923839721470981</v>
      </c>
      <c r="Z11" cm="1">
        <f t="array" ref="Z11">_xlfn.XLOOKUP($A11&amp;$B11,Financials!$A:$A&amp;Financials!$C:$C,Financials!AB:AB)</f>
        <v>0.48658241791866835</v>
      </c>
      <c r="AA11" cm="1">
        <f t="array" ref="AA11">_xlfn.XLOOKUP($A11&amp;$B11,Financials!$A:$A&amp;Financials!$C:$C,Financials!AC:AC)</f>
        <v>0.49235982934430694</v>
      </c>
      <c r="AB11" cm="1">
        <f t="array" ref="AB11">_xlfn.XLOOKUP($A11&amp;$B11,Financials!$A:$A&amp;Financials!$C:$C,Financials!AD:AD)</f>
        <v>0.51993926811886093</v>
      </c>
      <c r="AC11" cm="1">
        <f t="array" ref="AC11">_xlfn.XLOOKUP($A11&amp;$B11,Financials!$A:$A&amp;Financials!$C:$C,Financials!AE:AE)</f>
        <v>0.53400297393257068</v>
      </c>
      <c r="AD11" cm="1">
        <f t="array" ref="AD11">_xlfn.XLOOKUP($A11&amp;$B11,Financials!$A:$A&amp;Financials!$C:$C,Financials!AF:AF)</f>
        <v>0.53329088593778429</v>
      </c>
      <c r="AE11" cm="1">
        <f t="array" ref="AE11">_xlfn.XLOOKUP($A11&amp;$B11,Financials!$A:$A&amp;Financials!$C:$C,Financials!AG:AG)</f>
        <v>0.5347504943584972</v>
      </c>
      <c r="AF11" cm="1">
        <f t="array" ref="AF11">_xlfn.XLOOKUP($A11&amp;$B11,Financials!$A:$A&amp;Financials!$C:$C,Financials!AH:AH)</f>
        <v>0.56150558062218003</v>
      </c>
      <c r="AG11" cm="1">
        <f t="array" ref="AG11">_xlfn.XLOOKUP($A11&amp;$B11,Financials!$A:$A&amp;Financials!$C:$C,Financials!AI:AI)</f>
        <v>0.59449760765550241</v>
      </c>
      <c r="AH11" cm="1">
        <f t="array" ref="AH11">_xlfn.XLOOKUP($A11&amp;$B11,Financials!$A:$A&amp;Financials!$C:$C,Financials!AJ:AJ)</f>
        <v>0.61946101239733942</v>
      </c>
      <c r="AI11" cm="1">
        <f t="array" ref="AI11">_xlfn.XLOOKUP($A11&amp;$B11,Financials!$A:$A&amp;Financials!$C:$C,Financials!AK:AK)</f>
        <v>0.4601940427075305</v>
      </c>
      <c r="AJ11" cm="1">
        <f t="array" ref="AJ11">_xlfn.XLOOKUP($A11&amp;$B11,Financials!$A:$A&amp;Financials!$C:$C,Financials!AL:AL)</f>
        <v>0.60972699225798943</v>
      </c>
      <c r="AK11" cm="1">
        <f t="array" ref="AK11">_xlfn.XLOOKUP($A11&amp;$B11,Financials!$A:$A&amp;Financials!$C:$C,Financials!AM:AM)</f>
        <v>0.47201821071167804</v>
      </c>
      <c r="AL11" cm="1">
        <f t="array" ref="AL11">_xlfn.XLOOKUP($A11&amp;$B11,Financials!$A:$A&amp;Financials!$C:$C,Financials!AN:AN)</f>
        <v>0.45847916666666666</v>
      </c>
      <c r="AM11" cm="1">
        <f t="array" ref="AM11">_xlfn.XLOOKUP($A11&amp;$B11,Financials!$A:$A&amp;Financials!$C:$C,Financials!AO:AO)</f>
        <v>0.47384967728503019</v>
      </c>
      <c r="AN11" cm="1">
        <f t="array" ref="AN11">_xlfn.XLOOKUP($A11&amp;$B11,Financials!$A:$A&amp;Financials!$C:$C,Financials!AP:AP)</f>
        <v>0.49306314638863197</v>
      </c>
      <c r="AO11" cm="1">
        <f t="array" ref="AO11">_xlfn.XLOOKUP($A11&amp;$B11,Financials!$A:$A&amp;Financials!$C:$C,Financials!AQ:AQ)</f>
        <v>0.50581383383754197</v>
      </c>
    </row>
    <row r="12" spans="1:42" x14ac:dyDescent="0.45">
      <c r="A12" t="s">
        <v>3</v>
      </c>
      <c r="B12" t="s">
        <v>172</v>
      </c>
      <c r="C12" cm="1">
        <f t="array" ref="C12">_xlfn.XLOOKUP($A12&amp;$B12,Financials!$A:$A&amp;Financials!$C:$C,Financials!E:E)</f>
        <v>3.012420614848536E-2</v>
      </c>
      <c r="D12" cm="1">
        <f t="array" ref="D12">_xlfn.XLOOKUP($A12&amp;$B12,Financials!$A:$A&amp;Financials!$C:$C,Financials!F:F)</f>
        <v>4.3661637162884639E-2</v>
      </c>
      <c r="E12" cm="1">
        <f t="array" ref="E12">_xlfn.XLOOKUP($A12&amp;$B12,Financials!$A:$A&amp;Financials!$C:$C,Financials!G:G)</f>
        <v>3.6122437259518747E-2</v>
      </c>
      <c r="F12" cm="1">
        <f t="array" ref="F12">_xlfn.XLOOKUP($A12&amp;$B12,Financials!$A:$A&amp;Financials!$C:$C,Financials!H:H)</f>
        <v>2.6009930038366057E-2</v>
      </c>
      <c r="G12" cm="1">
        <f t="array" ref="G12">_xlfn.XLOOKUP($A12&amp;$B12,Financials!$A:$A&amp;Financials!$C:$C,Financials!I:I)</f>
        <v>3.2608695652173912E-2</v>
      </c>
      <c r="H12" cm="1">
        <f t="array" ref="H12">_xlfn.XLOOKUP($A12&amp;$B12,Financials!$A:$A&amp;Financials!$C:$C,Financials!J:J)</f>
        <v>4.0434686672550749E-2</v>
      </c>
      <c r="I12" cm="1">
        <f t="array" ref="I12">_xlfn.XLOOKUP($A12&amp;$B12,Financials!$A:$A&amp;Financials!$C:$C,Financials!K:K)</f>
        <v>4.0163753042708562E-2</v>
      </c>
      <c r="J12" cm="1">
        <f t="array" ref="J12">_xlfn.XLOOKUP($A12&amp;$B12,Financials!$A:$A&amp;Financials!$C:$C,Financials!L:L)</f>
        <v>3.1158078222028544E-2</v>
      </c>
      <c r="K12" cm="1">
        <f t="array" ref="K12">_xlfn.XLOOKUP($A12&amp;$B12,Financials!$A:$A&amp;Financials!$C:$C,Financials!M:M)</f>
        <v>3.4799340296866411E-2</v>
      </c>
      <c r="L12" cm="1">
        <f t="array" ref="L12">_xlfn.XLOOKUP($A12&amp;$B12,Financials!$A:$A&amp;Financials!$C:$C,Financials!N:N)</f>
        <v>4.2648531815066691E-2</v>
      </c>
      <c r="M12" cm="1">
        <f t="array" ref="M12">_xlfn.XLOOKUP($A12&amp;$B12,Financials!$A:$A&amp;Financials!$C:$C,Financials!O:O)</f>
        <v>3.9296368686349142E-2</v>
      </c>
      <c r="N12" cm="1">
        <f t="array" ref="N12">_xlfn.XLOOKUP($A12&amp;$B12,Financials!$A:$A&amp;Financials!$C:$C,Financials!P:P)</f>
        <v>3.0319959370238701E-2</v>
      </c>
      <c r="O12" cm="1">
        <f t="array" ref="O12">_xlfn.XLOOKUP($A12&amp;$B12,Financials!$A:$A&amp;Financials!$C:$C,Financials!Q:Q)</f>
        <v>3.5360272162122473E-2</v>
      </c>
      <c r="P12" cm="1">
        <f t="array" ref="P12">_xlfn.XLOOKUP($A12&amp;$B12,Financials!$A:$A&amp;Financials!$C:$C,Financials!R:R)</f>
        <v>4.5558725852472053E-2</v>
      </c>
      <c r="Q12" cm="1">
        <f t="array" ref="Q12">_xlfn.XLOOKUP($A12&amp;$B12,Financials!$A:$A&amp;Financials!$C:$C,Financials!S:S)</f>
        <v>3.5729476818375162E-2</v>
      </c>
      <c r="R12" cm="1">
        <f t="array" ref="R12">_xlfn.XLOOKUP($A12&amp;$B12,Financials!$A:$A&amp;Financials!$C:$C,Financials!T:T)</f>
        <v>2.8586303185195703E-2</v>
      </c>
      <c r="S12" cm="1">
        <f t="array" ref="S12">_xlfn.XLOOKUP($A12&amp;$B12,Financials!$A:$A&amp;Financials!$C:$C,Financials!U:U)</f>
        <v>2.9752525720641396E-2</v>
      </c>
      <c r="T12" cm="1">
        <f t="array" ref="T12">_xlfn.XLOOKUP($A12&amp;$B12,Financials!$A:$A&amp;Financials!$C:$C,Financials!V:V)</f>
        <v>3.3248166705378772E-2</v>
      </c>
      <c r="U12" cm="1">
        <f t="array" ref="U12">_xlfn.XLOOKUP($A12&amp;$B12,Financials!$A:$A&amp;Financials!$C:$C,Financials!W:W)</f>
        <v>2.3352845933491094E-2</v>
      </c>
      <c r="V12" cm="1">
        <f t="array" ref="V12">_xlfn.XLOOKUP($A12&amp;$B12,Financials!$A:$A&amp;Financials!$C:$C,Financials!X:X)</f>
        <v>1.723638936231791E-2</v>
      </c>
      <c r="W12" cm="1">
        <f t="array" ref="W12">_xlfn.XLOOKUP($A12&amp;$B12,Financials!$A:$A&amp;Financials!$C:$C,Financials!Y:Y)</f>
        <v>3.9098128009694803E-2</v>
      </c>
      <c r="X12" cm="1">
        <f t="array" ref="X12">_xlfn.XLOOKUP($A12&amp;$B12,Financials!$A:$A&amp;Financials!$C:$C,Financials!Z:Z)</f>
        <v>3.6125003982033069E-2</v>
      </c>
      <c r="Y12" cm="1">
        <f t="array" ref="Y12">_xlfn.XLOOKUP($A12&amp;$B12,Financials!$A:$A&amp;Financials!$C:$C,Financials!AA:AA)</f>
        <v>2.9469364916534551E-2</v>
      </c>
      <c r="Z12" cm="1">
        <f t="array" ref="Z12">_xlfn.XLOOKUP($A12&amp;$B12,Financials!$A:$A&amp;Financials!$C:$C,Financials!AB:AB)</f>
        <v>1.835929133135461E-2</v>
      </c>
      <c r="AA12" cm="1">
        <f t="array" ref="AA12">_xlfn.XLOOKUP($A12&amp;$B12,Financials!$A:$A&amp;Financials!$C:$C,Financials!AC:AC)</f>
        <v>2.9683197676177796E-2</v>
      </c>
      <c r="AB12" cm="1">
        <f t="array" ref="AB12">_xlfn.XLOOKUP($A12&amp;$B12,Financials!$A:$A&amp;Financials!$C:$C,Financials!AD:AD)</f>
        <v>4.4278499054937567E-2</v>
      </c>
      <c r="AC12" cm="1">
        <f t="array" ref="AC12">_xlfn.XLOOKUP($A12&amp;$B12,Financials!$A:$A&amp;Financials!$C:$C,Financials!AE:AE)</f>
        <v>3.9419779686219771E-2</v>
      </c>
      <c r="AD12" cm="1">
        <f t="array" ref="AD12">_xlfn.XLOOKUP($A12&amp;$B12,Financials!$A:$A&amp;Financials!$C:$C,Financials!AF:AF)</f>
        <v>2.4528530713722636E-2</v>
      </c>
      <c r="AE12" cm="1">
        <f t="array" ref="AE12">_xlfn.XLOOKUP($A12&amp;$B12,Financials!$A:$A&amp;Financials!$C:$C,Financials!AG:AG)</f>
        <v>3.5332092590438527E-2</v>
      </c>
      <c r="AF12" cm="1">
        <f t="array" ref="AF12">_xlfn.XLOOKUP($A12&amp;$B12,Financials!$A:$A&amp;Financials!$C:$C,Financials!AH:AH)</f>
        <v>4.4734029921633819E-2</v>
      </c>
      <c r="AG12" cm="1">
        <f t="array" ref="AG12">_xlfn.XLOOKUP($A12&amp;$B12,Financials!$A:$A&amp;Financials!$C:$C,Financials!AI:AI)</f>
        <v>4.255382775119617E-2</v>
      </c>
      <c r="AH12" cm="1">
        <f t="array" ref="AH12">_xlfn.XLOOKUP($A12&amp;$B12,Financials!$A:$A&amp;Financials!$C:$C,Financials!AJ:AJ)</f>
        <v>2.6480966805108828E-2</v>
      </c>
      <c r="AI12" cm="1">
        <f t="array" ref="AI12">_xlfn.XLOOKUP($A12&amp;$B12,Financials!$A:$A&amp;Financials!$C:$C,Financials!AK:AK)</f>
        <v>2.7043568935031962E-2</v>
      </c>
      <c r="AJ12" cm="1">
        <f t="array" ref="AJ12">_xlfn.XLOOKUP($A12&amp;$B12,Financials!$A:$A&amp;Financials!$C:$C,Financials!AL:AL)</f>
        <v>5.0934280225857151E-2</v>
      </c>
      <c r="AK12" cm="1">
        <f t="array" ref="AK12">_xlfn.XLOOKUP($A12&amp;$B12,Financials!$A:$A&amp;Financials!$C:$C,Financials!AM:AM)</f>
        <v>3.2792165957995105E-2</v>
      </c>
      <c r="AL12" cm="1">
        <f t="array" ref="AL12">_xlfn.XLOOKUP($A12&amp;$B12,Financials!$A:$A&amp;Financials!$C:$C,Financials!AN:AN)</f>
        <v>2.2145833333333333E-2</v>
      </c>
      <c r="AM12" cm="1">
        <f t="array" ref="AM12">_xlfn.XLOOKUP($A12&amp;$B12,Financials!$A:$A&amp;Financials!$C:$C,Financials!AO:AO)</f>
        <v>2.9085987924214032E-2</v>
      </c>
      <c r="AN12" cm="1">
        <f t="array" ref="AN12">_xlfn.XLOOKUP($A12&amp;$B12,Financials!$A:$A&amp;Financials!$C:$C,Financials!AP:AP)</f>
        <v>4.2377869334902882E-2</v>
      </c>
      <c r="AO12" cm="1">
        <f t="array" ref="AO12">_xlfn.XLOOKUP($A12&amp;$B12,Financials!$A:$A&amp;Financials!$C:$C,Financials!AQ:AQ)</f>
        <v>3.55827210800354E-2</v>
      </c>
    </row>
    <row r="13" spans="1:42" x14ac:dyDescent="0.45">
      <c r="A13" t="s">
        <v>3</v>
      </c>
      <c r="B13" t="s">
        <v>174</v>
      </c>
      <c r="C13" cm="1">
        <f t="array" ref="C13">_xlfn.XLOOKUP($A13&amp;$B13,Financials!$A:$A&amp;Financials!$C:$C,Financials!E:E)</f>
        <v>0.6691369606003752</v>
      </c>
      <c r="D13" cm="1">
        <f t="array" ref="D13">_xlfn.XLOOKUP($A13&amp;$B13,Financials!$A:$A&amp;Financials!$C:$C,Financials!F:F)</f>
        <v>0.68829605856985254</v>
      </c>
      <c r="E13" cm="1">
        <f t="array" ref="E13">_xlfn.XLOOKUP($A13&amp;$B13,Financials!$A:$A&amp;Financials!$C:$C,Financials!G:G)</f>
        <v>0.65193055687316193</v>
      </c>
      <c r="F13" cm="1">
        <f t="array" ref="F13">_xlfn.XLOOKUP($A13&amp;$B13,Financials!$A:$A&amp;Financials!$C:$C,Financials!H:H)</f>
        <v>0.55733239609876106</v>
      </c>
      <c r="G13" cm="1">
        <f t="array" ref="G13">_xlfn.XLOOKUP($A13&amp;$B13,Financials!$A:$A&amp;Financials!$C:$C,Financials!I:I)</f>
        <v>0.56845186843464779</v>
      </c>
      <c r="H13" cm="1">
        <f t="array" ref="H13">_xlfn.XLOOKUP($A13&amp;$B13,Financials!$A:$A&amp;Financials!$C:$C,Financials!J:J)</f>
        <v>0.59619617856828389</v>
      </c>
      <c r="I13" cm="1">
        <f t="array" ref="I13">_xlfn.XLOOKUP($A13&amp;$B13,Financials!$A:$A&amp;Financials!$C:$C,Financials!K:K)</f>
        <v>0.58965790167971155</v>
      </c>
      <c r="J13" cm="1">
        <f t="array" ref="J13">_xlfn.XLOOKUP($A13&amp;$B13,Financials!$A:$A&amp;Financials!$C:$C,Financials!L:L)</f>
        <v>0.58204067562909345</v>
      </c>
      <c r="K13" cm="1">
        <f t="array" ref="K13">_xlfn.XLOOKUP($A13&amp;$B13,Financials!$A:$A&amp;Financials!$C:$C,Financials!M:M)</f>
        <v>0.52626279577110258</v>
      </c>
      <c r="L13" cm="1">
        <f t="array" ref="L13">_xlfn.XLOOKUP($A13&amp;$B13,Financials!$A:$A&amp;Financials!$C:$C,Financials!N:N)</f>
        <v>0.53595141700404858</v>
      </c>
      <c r="M13" cm="1">
        <f t="array" ref="M13">_xlfn.XLOOKUP($A13&amp;$B13,Financials!$A:$A&amp;Financials!$C:$C,Financials!O:O)</f>
        <v>0.5719598965071151</v>
      </c>
      <c r="N13" cm="1">
        <f t="array" ref="N13">_xlfn.XLOOKUP($A13&amp;$B13,Financials!$A:$A&amp;Financials!$C:$C,Financials!P:P)</f>
        <v>0.56779998407516519</v>
      </c>
      <c r="O13" cm="1">
        <f t="array" ref="O13">_xlfn.XLOOKUP($A13&amp;$B13,Financials!$A:$A&amp;Financials!$C:$C,Financials!Q:Q)</f>
        <v>0.57303457303457306</v>
      </c>
      <c r="P13" cm="1">
        <f t="array" ref="P13">_xlfn.XLOOKUP($A13&amp;$B13,Financials!$A:$A&amp;Financials!$C:$C,Financials!R:R)</f>
        <v>0.60046414133852377</v>
      </c>
      <c r="Q13" cm="1">
        <f t="array" ref="Q13">_xlfn.XLOOKUP($A13&amp;$B13,Financials!$A:$A&amp;Financials!$C:$C,Financials!S:S)</f>
        <v>0.58352043107319262</v>
      </c>
      <c r="R13" cm="1">
        <f t="array" ref="R13">_xlfn.XLOOKUP($A13&amp;$B13,Financials!$A:$A&amp;Financials!$C:$C,Financials!T:T)</f>
        <v>0.55463174159370177</v>
      </c>
      <c r="S13" cm="1">
        <f t="array" ref="S13">_xlfn.XLOOKUP($A13&amp;$B13,Financials!$A:$A&amp;Financials!$C:$C,Financials!U:U)</f>
        <v>0.5419465485207946</v>
      </c>
      <c r="T13" cm="1">
        <f t="array" ref="T13">_xlfn.XLOOKUP($A13&amp;$B13,Financials!$A:$A&amp;Financials!$C:$C,Financials!V:V)</f>
        <v>0.36052548417678659</v>
      </c>
      <c r="U13" cm="1">
        <f t="array" ref="U13">_xlfn.XLOOKUP($A13&amp;$B13,Financials!$A:$A&amp;Financials!$C:$C,Financials!W:W)</f>
        <v>0.35060347365322342</v>
      </c>
      <c r="V13" cm="1">
        <f t="array" ref="V13">_xlfn.XLOOKUP($A13&amp;$B13,Financials!$A:$A&amp;Financials!$C:$C,Financials!X:X)</f>
        <v>0.33463519313304724</v>
      </c>
      <c r="W13" cm="1">
        <f t="array" ref="W13">_xlfn.XLOOKUP($A13&amp;$B13,Financials!$A:$A&amp;Financials!$C:$C,Financials!Y:Y)</f>
        <v>0.33924147945673527</v>
      </c>
      <c r="X13" cm="1">
        <f t="array" ref="X13">_xlfn.XLOOKUP($A13&amp;$B13,Financials!$A:$A&amp;Financials!$C:$C,Financials!Z:Z)</f>
        <v>0.31123642439431914</v>
      </c>
      <c r="Y13" cm="1">
        <f t="array" ref="Y13">_xlfn.XLOOKUP($A13&amp;$B13,Financials!$A:$A&amp;Financials!$C:$C,Financials!AA:AA)</f>
        <v>0.35294612440593853</v>
      </c>
      <c r="Z13" cm="1">
        <f t="array" ref="Z13">_xlfn.XLOOKUP($A13&amp;$B13,Financials!$A:$A&amp;Financials!$C:$C,Financials!AB:AB)</f>
        <v>0.36574867315809267</v>
      </c>
      <c r="AA13" cm="1">
        <f t="array" ref="AA13">_xlfn.XLOOKUP($A13&amp;$B13,Financials!$A:$A&amp;Financials!$C:$C,Financials!AC:AC)</f>
        <v>0.38925553827399217</v>
      </c>
      <c r="AB13" cm="1">
        <f t="array" ref="AB13">_xlfn.XLOOKUP($A13&amp;$B13,Financials!$A:$A&amp;Financials!$C:$C,Financials!AD:AD)</f>
        <v>0.42316002998632979</v>
      </c>
      <c r="AC13" cm="1">
        <f t="array" ref="AC13">_xlfn.XLOOKUP($A13&amp;$B13,Financials!$A:$A&amp;Financials!$C:$C,Financials!AE:AE)</f>
        <v>0.45237780422231039</v>
      </c>
      <c r="AD13" cm="1">
        <f t="array" ref="AD13">_xlfn.XLOOKUP($A13&amp;$B13,Financials!$A:$A&amp;Financials!$C:$C,Financials!AF:AF)</f>
        <v>0.42816315926214599</v>
      </c>
      <c r="AE13" cm="1">
        <f t="array" ref="AE13">_xlfn.XLOOKUP($A13&amp;$B13,Financials!$A:$A&amp;Financials!$C:$C,Financials!AG:AG)</f>
        <v>0.48441681775015111</v>
      </c>
      <c r="AF13" cm="1">
        <f t="array" ref="AF13">_xlfn.XLOOKUP($A13&amp;$B13,Financials!$A:$A&amp;Financials!$C:$C,Financials!AH:AH)</f>
        <v>0.49511805432274097</v>
      </c>
      <c r="AG13" cm="1">
        <f t="array" ref="AG13">_xlfn.XLOOKUP($A13&amp;$B13,Financials!$A:$A&amp;Financials!$C:$C,Financials!AI:AI)</f>
        <v>0.48470452426408561</v>
      </c>
      <c r="AH13" cm="1">
        <f t="array" ref="AH13">_xlfn.XLOOKUP($A13&amp;$B13,Financials!$A:$A&amp;Financials!$C:$C,Financials!AJ:AJ)</f>
        <v>0.44040122346167687</v>
      </c>
      <c r="AI13" cm="1">
        <f t="array" ref="AI13">_xlfn.XLOOKUP($A13&amp;$B13,Financials!$A:$A&amp;Financials!$C:$C,Financials!AK:AK)</f>
        <v>0.32216394425295969</v>
      </c>
      <c r="AJ13" cm="1">
        <f t="array" ref="AJ13">_xlfn.XLOOKUP($A13&amp;$B13,Financials!$A:$A&amp;Financials!$C:$C,Financials!AL:AL)</f>
        <v>0.48337794663673256</v>
      </c>
      <c r="AK13" cm="1">
        <f t="array" ref="AK13">_xlfn.XLOOKUP($A13&amp;$B13,Financials!$A:$A&amp;Financials!$C:$C,Financials!AM:AM)</f>
        <v>0.35260115606936415</v>
      </c>
      <c r="AL13" cm="1">
        <f t="array" ref="AL13">_xlfn.XLOOKUP($A13&amp;$B13,Financials!$A:$A&amp;Financials!$C:$C,Financials!AN:AN)</f>
        <v>0.31817432855495137</v>
      </c>
      <c r="AM13" cm="1">
        <f t="array" ref="AM13">_xlfn.XLOOKUP($A13&amp;$B13,Financials!$A:$A&amp;Financials!$C:$C,Financials!AO:AO)</f>
        <v>0.34688726864834546</v>
      </c>
      <c r="AN13" cm="1">
        <f t="array" ref="AN13">_xlfn.XLOOKUP($A13&amp;$B13,Financials!$A:$A&amp;Financials!$C:$C,Financials!AP:AP)</f>
        <v>0.36114449213161659</v>
      </c>
      <c r="AO13" cm="1">
        <f t="array" ref="AO13">_xlfn.XLOOKUP($A13&amp;$B13,Financials!$A:$A&amp;Financials!$C:$C,Financials!AQ:AQ)</f>
        <v>0.38728373208473704</v>
      </c>
    </row>
    <row r="14" spans="1:42" x14ac:dyDescent="0.45">
      <c r="A14" t="s">
        <v>3</v>
      </c>
      <c r="B14" t="s">
        <v>58</v>
      </c>
      <c r="C14" cm="1">
        <f t="array" ref="C14">_xlfn.XLOOKUP($A14&amp;$B14,Ratios!$A:$A&amp;Ratios!$B:$B,Ratios!CA:CA)</f>
        <v>11.92</v>
      </c>
      <c r="D14" cm="1">
        <f t="array" ref="D14">_xlfn.XLOOKUP($A14&amp;$B14,Ratios!$A:$A&amp;Ratios!$B:$B,Ratios!CB:CB)</f>
        <v>20.11</v>
      </c>
      <c r="E14" cm="1">
        <f t="array" ref="E14">_xlfn.XLOOKUP($A14&amp;$B14,Ratios!$A:$A&amp;Ratios!$B:$B,Ratios!CC:CC)</f>
        <v>15.63</v>
      </c>
      <c r="F14" cm="1">
        <f t="array" ref="F14">_xlfn.XLOOKUP($A14&amp;$B14,Ratios!$A:$A&amp;Ratios!$B:$B,Ratios!CD:CD)</f>
        <v>12</v>
      </c>
      <c r="G14" cm="1">
        <f t="array" ref="G14">_xlfn.XLOOKUP($A14&amp;$B14,Ratios!$A:$A&amp;Ratios!$B:$B,Ratios!CE:CE)</f>
        <v>12.87</v>
      </c>
      <c r="H14" cm="1">
        <f t="array" ref="H14">_xlfn.XLOOKUP($A14&amp;$B14,Ratios!$A:$A&amp;Ratios!$B:$B,Ratios!CF:CF)</f>
        <v>15.72</v>
      </c>
      <c r="I14" cm="1">
        <f t="array" ref="I14">_xlfn.XLOOKUP($A14&amp;$B14,Ratios!$A:$A&amp;Ratios!$B:$B,Ratios!CG:CG)</f>
        <v>15.02</v>
      </c>
      <c r="J14" cm="1">
        <f t="array" ref="J14">_xlfn.XLOOKUP($A14&amp;$B14,Ratios!$A:$A&amp;Ratios!$B:$B,Ratios!CH:CH)</f>
        <v>12.06</v>
      </c>
      <c r="K14" cm="1">
        <f t="array" ref="K14">_xlfn.XLOOKUP($A14&amp;$B14,Ratios!$A:$A&amp;Ratios!$B:$B,Ratios!CI:CI)</f>
        <v>13.15</v>
      </c>
      <c r="L14" cm="1">
        <f t="array" ref="L14">_xlfn.XLOOKUP($A14&amp;$B14,Ratios!$A:$A&amp;Ratios!$B:$B,Ratios!CJ:CJ)</f>
        <v>13.83</v>
      </c>
      <c r="M14" cm="1">
        <f t="array" ref="M14">_xlfn.XLOOKUP($A14&amp;$B14,Ratios!$A:$A&amp;Ratios!$B:$B,Ratios!CK:CK)</f>
        <v>12.75</v>
      </c>
      <c r="N14" cm="1">
        <f t="array" ref="N14">_xlfn.XLOOKUP($A14&amp;$B14,Ratios!$A:$A&amp;Ratios!$B:$B,Ratios!CL:CL)</f>
        <v>9.8800000000000008</v>
      </c>
      <c r="O14" cm="1">
        <f t="array" ref="O14">_xlfn.XLOOKUP($A14&amp;$B14,Ratios!$A:$A&amp;Ratios!$B:$B,Ratios!CM:CM)</f>
        <v>11.9</v>
      </c>
      <c r="P14" cm="1">
        <f t="array" ref="P14">_xlfn.XLOOKUP($A14&amp;$B14,Ratios!$A:$A&amp;Ratios!$B:$B,Ratios!CN:CN)</f>
        <v>15.92</v>
      </c>
      <c r="Q14" cm="1">
        <f t="array" ref="Q14">_xlfn.XLOOKUP($A14&amp;$B14,Ratios!$A:$A&amp;Ratios!$B:$B,Ratios!CO:CO)</f>
        <v>11.5</v>
      </c>
      <c r="R14" cm="1">
        <f t="array" ref="R14">_xlfn.XLOOKUP($A14&amp;$B14,Ratios!$A:$A&amp;Ratios!$B:$B,Ratios!CP:CP)</f>
        <v>6.54</v>
      </c>
      <c r="S14" cm="1">
        <f t="array" ref="S14">_xlfn.XLOOKUP($A14&amp;$B14,Ratios!$A:$A&amp;Ratios!$B:$B,Ratios!CQ:CQ)</f>
        <v>3.37</v>
      </c>
      <c r="T14" cm="1">
        <f t="array" ref="T14">_xlfn.XLOOKUP($A14&amp;$B14,Ratios!$A:$A&amp;Ratios!$B:$B,Ratios!CR:CR)</f>
        <v>8.7799999999999994</v>
      </c>
      <c r="U14" cm="1">
        <f t="array" ref="U14">_xlfn.XLOOKUP($A14&amp;$B14,Ratios!$A:$A&amp;Ratios!$B:$B,Ratios!CS:CS)</f>
        <v>4.82</v>
      </c>
      <c r="V14" cm="1">
        <f t="array" ref="V14">_xlfn.XLOOKUP($A14&amp;$B14,Ratios!$A:$A&amp;Ratios!$B:$B,Ratios!CT:CT)</f>
        <v>4.09</v>
      </c>
      <c r="W14" cm="1">
        <f t="array" ref="W14">_xlfn.XLOOKUP($A14&amp;$B14,Ratios!$A:$A&amp;Ratios!$B:$B,Ratios!CU:CU)</f>
        <v>5.05</v>
      </c>
      <c r="X14" cm="1">
        <f t="array" ref="X14">_xlfn.XLOOKUP($A14&amp;$B14,Ratios!$A:$A&amp;Ratios!$B:$B,Ratios!CV:CV)</f>
        <v>8.83</v>
      </c>
      <c r="Y14" cm="1">
        <f t="array" ref="Y14">_xlfn.XLOOKUP($A14&amp;$B14,Ratios!$A:$A&amp;Ratios!$B:$B,Ratios!CW:CW)</f>
        <v>6.9</v>
      </c>
      <c r="Z14" cm="1">
        <f t="array" ref="Z14">_xlfn.XLOOKUP($A14&amp;$B14,Ratios!$A:$A&amp;Ratios!$B:$B,Ratios!CX:CX)</f>
        <v>4.55</v>
      </c>
      <c r="AA14" cm="1">
        <f t="array" ref="AA14">_xlfn.XLOOKUP($A14&amp;$B14,Ratios!$A:$A&amp;Ratios!$B:$B,Ratios!CY:CY)</f>
        <v>5.18</v>
      </c>
      <c r="AB14" cm="1">
        <f t="array" ref="AB14">_xlfn.XLOOKUP($A14&amp;$B14,Ratios!$A:$A&amp;Ratios!$B:$B,Ratios!CZ:CZ)</f>
        <v>12.08</v>
      </c>
      <c r="AC14" cm="1">
        <f t="array" ref="AC14">_xlfn.XLOOKUP($A14&amp;$B14,Ratios!$A:$A&amp;Ratios!$B:$B,Ratios!DA:DA)</f>
        <v>11.93</v>
      </c>
      <c r="AD14" cm="1">
        <f t="array" ref="AD14">_xlfn.XLOOKUP($A14&amp;$B14,Ratios!$A:$A&amp;Ratios!$B:$B,Ratios!DB:DB)</f>
        <v>7.64</v>
      </c>
      <c r="AE14" cm="1">
        <f t="array" ref="AE14">_xlfn.XLOOKUP($A14&amp;$B14,Ratios!$A:$A&amp;Ratios!$B:$B,Ratios!DC:DC)</f>
        <v>9.7799999999999994</v>
      </c>
      <c r="AF14" cm="1">
        <f t="array" ref="AF14">_xlfn.XLOOKUP($A14&amp;$B14,Ratios!$A:$A&amp;Ratios!$B:$B,Ratios!DD:DD)</f>
        <v>13.81</v>
      </c>
      <c r="AG14" cm="1">
        <f t="array" ref="AG14">_xlfn.XLOOKUP($A14&amp;$B14,Ratios!$A:$A&amp;Ratios!$B:$B,Ratios!DE:DE)</f>
        <v>12.41</v>
      </c>
      <c r="AH14" cm="1">
        <f t="array" ref="AH14">_xlfn.XLOOKUP($A14&amp;$B14,Ratios!$A:$A&amp;Ratios!$B:$B,Ratios!DF:DF)</f>
        <v>7.16</v>
      </c>
      <c r="AI14" cm="1">
        <f t="array" ref="AI14">_xlfn.XLOOKUP($A14&amp;$B14,Ratios!$A:$A&amp;Ratios!$B:$B,Ratios!DG:DG)</f>
        <v>5.79</v>
      </c>
      <c r="AJ14" cm="1">
        <f t="array" ref="AJ14">_xlfn.XLOOKUP($A14&amp;$B14,Ratios!$A:$A&amp;Ratios!$B:$B,Ratios!DH:DH)</f>
        <v>13.11</v>
      </c>
      <c r="AK14" cm="1">
        <f t="array" ref="AK14">_xlfn.XLOOKUP($A14&amp;$B14,Ratios!$A:$A&amp;Ratios!$B:$B,Ratios!DI:DI)</f>
        <v>10.4</v>
      </c>
      <c r="AL14" cm="1">
        <f t="array" ref="AL14">_xlfn.XLOOKUP($A14&amp;$B14,Ratios!$A:$A&amp;Ratios!$B:$B,Ratios!DJ:DJ)</f>
        <v>7.36</v>
      </c>
      <c r="AM14" cm="1">
        <f t="array" ref="AM14">_xlfn.XLOOKUP($A14&amp;$B14,Ratios!$A:$A&amp;Ratios!$B:$B,Ratios!DK:DK)</f>
        <v>7.88</v>
      </c>
      <c r="AN14" cm="1">
        <f t="array" ref="AN14">_xlfn.XLOOKUP($A14&amp;$B14,Ratios!$A:$A&amp;Ratios!$B:$B,Ratios!DL:DL)</f>
        <v>12.62</v>
      </c>
      <c r="AO14" cm="1">
        <f t="array" ref="AO14">_xlfn.XLOOKUP($A14&amp;$B14,Ratios!$A:$A&amp;Ratios!$B:$B,Ratios!DM:DM)</f>
        <v>10.94</v>
      </c>
    </row>
    <row r="15" spans="1:42" x14ac:dyDescent="0.45">
      <c r="A15" t="s">
        <v>3</v>
      </c>
      <c r="B15" t="s">
        <v>198</v>
      </c>
      <c r="C15">
        <f>_xlfn.XLOOKUP(C$1,EconCPI!$1:$1,EconCPI!$2:$2)</f>
        <v>8.0000000000000002E-3</v>
      </c>
      <c r="D15">
        <f>_xlfn.XLOOKUP(D$1,EconCPI!$1:$1,EconCPI!$2:$2)</f>
        <v>-1E-4</v>
      </c>
      <c r="E15">
        <f>_xlfn.XLOOKUP(E$1,EconCPI!$1:$1,EconCPI!$2:$2)</f>
        <v>1E-4</v>
      </c>
      <c r="F15">
        <f>_xlfn.XLOOKUP(F$1,EconCPI!$1:$1,EconCPI!$2:$2)</f>
        <v>0</v>
      </c>
      <c r="G15">
        <f>_xlfn.XLOOKUP(G$1,EconCPI!$1:$1,EconCPI!$2:$2)</f>
        <v>7.0000000000000001E-3</v>
      </c>
      <c r="H15">
        <f>_xlfn.XLOOKUP(H$1,EconCPI!$1:$1,EconCPI!$2:$2)</f>
        <v>8.9999999999999993E-3</v>
      </c>
      <c r="I15">
        <f>_xlfn.XLOOKUP(I$1,EconCPI!$1:$1,EconCPI!$2:$2)</f>
        <v>0.01</v>
      </c>
      <c r="J15">
        <f>_xlfn.XLOOKUP(J$1,EconCPI!$1:$1,EconCPI!$2:$2)</f>
        <v>1.4999999999999999E-2</v>
      </c>
      <c r="K15">
        <f>_xlfn.XLOOKUP(K$1,EconCPI!$1:$1,EconCPI!$2:$2)</f>
        <v>2.1000000000000001E-2</v>
      </c>
      <c r="L15">
        <f>_xlfn.XLOOKUP(L$1,EconCPI!$1:$1,EconCPI!$2:$2)</f>
        <v>2.4E-2</v>
      </c>
      <c r="M15">
        <f>_xlfn.XLOOKUP(M$1,EconCPI!$1:$1,EconCPI!$2:$2)</f>
        <v>1.6E-2</v>
      </c>
      <c r="N15">
        <f>_xlfn.XLOOKUP(N$1,EconCPI!$1:$1,EconCPI!$2:$2)</f>
        <v>2.1999999999999999E-2</v>
      </c>
      <c r="O15">
        <f>_xlfn.XLOOKUP(O$1,EconCPI!$1:$1,EconCPI!$2:$2)</f>
        <v>2.1000000000000001E-2</v>
      </c>
      <c r="P15">
        <f>_xlfn.XLOOKUP(P$1,EconCPI!$1:$1,EconCPI!$2:$2)</f>
        <v>2.4E-2</v>
      </c>
      <c r="Q15">
        <f>_xlfn.XLOOKUP(Q$1,EconCPI!$1:$1,EconCPI!$2:$2)</f>
        <v>2.9000000000000001E-2</v>
      </c>
      <c r="R15">
        <f>_xlfn.XLOOKUP(R$1,EconCPI!$1:$1,EconCPI!$2:$2)</f>
        <v>2.3E-2</v>
      </c>
      <c r="S15">
        <f>_xlfn.XLOOKUP(S$1,EconCPI!$1:$1,EconCPI!$2:$2)</f>
        <v>1.9E-2</v>
      </c>
      <c r="T15">
        <f>_xlfn.XLOOKUP(T$1,EconCPI!$1:$1,EconCPI!$2:$2)</f>
        <v>1.9E-2</v>
      </c>
      <c r="U15">
        <f>_xlfn.XLOOKUP(U$1,EconCPI!$1:$1,EconCPI!$2:$2)</f>
        <v>1.6E-2</v>
      </c>
      <c r="V15">
        <f>_xlfn.XLOOKUP(V$1,EconCPI!$1:$1,EconCPI!$2:$2)</f>
        <v>1.7000000000000001E-2</v>
      </c>
      <c r="W15">
        <f>_xlfn.XLOOKUP(W$1,EconCPI!$1:$1,EconCPI!$2:$2)</f>
        <v>2.3E-2</v>
      </c>
      <c r="X15">
        <f>_xlfn.XLOOKUP(X$1,EconCPI!$1:$1,EconCPI!$2:$2)</f>
        <v>1.4999999999999999E-2</v>
      </c>
      <c r="Y15">
        <f>_xlfn.XLOOKUP(Y$1,EconCPI!$1:$1,EconCPI!$2:$2)</f>
        <v>6.0000000000000001E-3</v>
      </c>
      <c r="Z15">
        <f>_xlfn.XLOOKUP(Z$1,EconCPI!$1:$1,EconCPI!$2:$2)</f>
        <v>1.4E-2</v>
      </c>
      <c r="AA15">
        <f>_xlfn.XLOOKUP(AA$1,EconCPI!$1:$1,EconCPI!$2:$2)</f>
        <v>1.4E-2</v>
      </c>
      <c r="AB15">
        <f>_xlfn.XLOOKUP(AB$1,EconCPI!$1:$1,EconCPI!$2:$2)</f>
        <v>2.5999999999999999E-2</v>
      </c>
      <c r="AC15">
        <f>_xlfn.XLOOKUP(AC$1,EconCPI!$1:$1,EconCPI!$2:$2)</f>
        <v>5.3999999999999999E-2</v>
      </c>
      <c r="AD15">
        <f>_xlfn.XLOOKUP(AD$1,EconCPI!$1:$1,EconCPI!$2:$2)</f>
        <v>5.3999999999999999E-2</v>
      </c>
      <c r="AE15">
        <f>_xlfn.XLOOKUP(AE$1,EconCPI!$1:$1,EconCPI!$2:$2)</f>
        <v>7.0000000000000007E-2</v>
      </c>
      <c r="AF15">
        <f>_xlfn.XLOOKUP(AF$1,EconCPI!$1:$1,EconCPI!$2:$2)</f>
        <v>8.5000000000000006E-2</v>
      </c>
      <c r="AG15">
        <f>_xlfn.XLOOKUP(AG$1,EconCPI!$1:$1,EconCPI!$2:$2)</f>
        <v>9.0999999999999998E-2</v>
      </c>
      <c r="AH15">
        <f>_xlfn.XLOOKUP(AH$1,EconCPI!$1:$1,EconCPI!$2:$2)</f>
        <v>8.2000000000000003E-2</v>
      </c>
      <c r="AI15">
        <f>_xlfn.XLOOKUP(AI$1,EconCPI!$1:$1,EconCPI!$2:$2)</f>
        <v>6.5000000000000002E-2</v>
      </c>
      <c r="AJ15">
        <f>_xlfn.XLOOKUP(AJ$1,EconCPI!$1:$1,EconCPI!$2:$2)</f>
        <v>0.05</v>
      </c>
      <c r="AK15">
        <f>_xlfn.XLOOKUP(AK$1,EconCPI!$1:$1,EconCPI!$2:$2)</f>
        <v>0.03</v>
      </c>
      <c r="AL15">
        <f>_xlfn.XLOOKUP(AL$1,EconCPI!$1:$1,EconCPI!$2:$2)</f>
        <v>3.6999999999999998E-2</v>
      </c>
      <c r="AM15">
        <f>_xlfn.XLOOKUP(AM$1,EconCPI!$1:$1,EconCPI!$2:$2)</f>
        <v>3.4000000000000002E-2</v>
      </c>
      <c r="AN15">
        <f>_xlfn.XLOOKUP(AN$1,EconCPI!$1:$1,EconCPI!$2:$2)</f>
        <v>3.5000000000000003E-2</v>
      </c>
      <c r="AO15">
        <f>_xlfn.XLOOKUP(AO$1,EconCPI!$1:$1,EconCPI!$2:$2)</f>
        <v>0.03</v>
      </c>
    </row>
    <row r="16" spans="1:42" x14ac:dyDescent="0.45">
      <c r="A16" t="s">
        <v>3</v>
      </c>
      <c r="B16" t="s">
        <v>272</v>
      </c>
      <c r="C16">
        <f>_xlfn.XLOOKUP(C$1,EconCPI!$1:$1,EconCPI!$4:$4)</f>
        <v>50.01</v>
      </c>
      <c r="D16">
        <f>_xlfn.XLOOKUP(D$1,EconCPI!$1:$1,EconCPI!$4:$4)</f>
        <v>49.49</v>
      </c>
      <c r="E16">
        <f>_xlfn.XLOOKUP(E$1,EconCPI!$1:$1,EconCPI!$4:$4)</f>
        <v>50.531999999999996</v>
      </c>
      <c r="F16">
        <f>_xlfn.XLOOKUP(F$1,EconCPI!$1:$1,EconCPI!$4:$4)</f>
        <v>48.603999999999999</v>
      </c>
      <c r="G16">
        <f>_xlfn.XLOOKUP(G$1,EconCPI!$1:$1,EconCPI!$4:$4)</f>
        <v>51.15</v>
      </c>
      <c r="H16">
        <f>_xlfn.XLOOKUP(H$1,EconCPI!$1:$1,EconCPI!$4:$4)</f>
        <v>49.9</v>
      </c>
      <c r="I16">
        <f>_xlfn.XLOOKUP(I$1,EconCPI!$1:$1,EconCPI!$4:$4)</f>
        <v>50.631999999999998</v>
      </c>
      <c r="J16">
        <f>_xlfn.XLOOKUP(J$1,EconCPI!$1:$1,EconCPI!$4:$4)</f>
        <v>52.88</v>
      </c>
      <c r="K16">
        <f>_xlfn.XLOOKUP(K$1,EconCPI!$1:$1,EconCPI!$4:$4)</f>
        <v>59.33</v>
      </c>
      <c r="L16">
        <f>_xlfn.XLOOKUP(L$1,EconCPI!$1:$1,EconCPI!$4:$4)</f>
        <v>60.618000000000002</v>
      </c>
      <c r="M16">
        <f>_xlfn.XLOOKUP(M$1,EconCPI!$1:$1,EconCPI!$4:$4)</f>
        <v>62.616999999999997</v>
      </c>
      <c r="N16">
        <f>_xlfn.XLOOKUP(N$1,EconCPI!$1:$1,EconCPI!$4:$4)</f>
        <v>63.72</v>
      </c>
      <c r="O16">
        <f>_xlfn.XLOOKUP(O$1,EconCPI!$1:$1,EconCPI!$4:$4)</f>
        <v>66.599999999999994</v>
      </c>
      <c r="P16">
        <f>_xlfn.XLOOKUP(P$1,EconCPI!$1:$1,EconCPI!$4:$4)</f>
        <v>64.540000000000006</v>
      </c>
      <c r="Q16">
        <f>_xlfn.XLOOKUP(Q$1,EconCPI!$1:$1,EconCPI!$4:$4)</f>
        <v>61.49</v>
      </c>
      <c r="R16">
        <f>_xlfn.XLOOKUP(R$1,EconCPI!$1:$1,EconCPI!$4:$4)</f>
        <v>66.33</v>
      </c>
      <c r="S16">
        <f>_xlfn.XLOOKUP(S$1,EconCPI!$1:$1,EconCPI!$4:$4)</f>
        <v>57.72</v>
      </c>
      <c r="T16">
        <f>_xlfn.XLOOKUP(T$1,EconCPI!$1:$1,EconCPI!$4:$4)</f>
        <v>63.62</v>
      </c>
      <c r="U16">
        <f>_xlfn.XLOOKUP(U$1,EconCPI!$1:$1,EconCPI!$4:$4)</f>
        <v>70.709999999999994</v>
      </c>
      <c r="V16">
        <f>_xlfn.XLOOKUP(V$1,EconCPI!$1:$1,EconCPI!$4:$4)</f>
        <v>72.040000000000006</v>
      </c>
      <c r="W16">
        <f>_xlfn.XLOOKUP(W$1,EconCPI!$1:$1,EconCPI!$4:$4)</f>
        <v>71.33</v>
      </c>
      <c r="X16">
        <f>_xlfn.XLOOKUP(X$1,EconCPI!$1:$1,EconCPI!$4:$4)</f>
        <v>49.57</v>
      </c>
      <c r="Y16">
        <f>_xlfn.XLOOKUP(Y$1,EconCPI!$1:$1,EconCPI!$4:$4)</f>
        <v>55.01</v>
      </c>
      <c r="Z16">
        <f>_xlfn.XLOOKUP(Z$1,EconCPI!$1:$1,EconCPI!$4:$4)</f>
        <v>55.74</v>
      </c>
      <c r="AA16">
        <f>_xlfn.XLOOKUP(AA$1,EconCPI!$1:$1,EconCPI!$4:$4)</f>
        <v>67.5</v>
      </c>
      <c r="AB16">
        <f>_xlfn.XLOOKUP(AB$1,EconCPI!$1:$1,EconCPI!$4:$4)</f>
        <v>74.260000000000005</v>
      </c>
      <c r="AC16">
        <f>_xlfn.XLOOKUP(AC$1,EconCPI!$1:$1,EconCPI!$4:$4)</f>
        <v>77.405000000000001</v>
      </c>
      <c r="AD16">
        <f>_xlfn.XLOOKUP(AD$1,EconCPI!$1:$1,EconCPI!$4:$4)</f>
        <v>78.2</v>
      </c>
      <c r="AE16">
        <f>_xlfn.XLOOKUP(AE$1,EconCPI!$1:$1,EconCPI!$4:$4)</f>
        <v>83.572000000000003</v>
      </c>
      <c r="AF16">
        <f>_xlfn.XLOOKUP(AF$1,EconCPI!$1:$1,EconCPI!$4:$4)</f>
        <v>91.22</v>
      </c>
      <c r="AG16">
        <f>_xlfn.XLOOKUP(AG$1,EconCPI!$1:$1,EconCPI!$4:$4)</f>
        <v>82.97</v>
      </c>
      <c r="AH16">
        <f>_xlfn.XLOOKUP(AH$1,EconCPI!$1:$1,EconCPI!$4:$4)</f>
        <v>79.09</v>
      </c>
      <c r="AI16">
        <f>_xlfn.XLOOKUP(AI$1,EconCPI!$1:$1,EconCPI!$4:$4)</f>
        <v>91.4</v>
      </c>
      <c r="AJ16">
        <f>_xlfn.XLOOKUP(AJ$1,EconCPI!$1:$1,EconCPI!$4:$4)</f>
        <v>85.62</v>
      </c>
      <c r="AK16">
        <f>_xlfn.XLOOKUP(AK$1,EconCPI!$1:$1,EconCPI!$4:$4)</f>
        <v>87.89</v>
      </c>
      <c r="AL16">
        <f>_xlfn.XLOOKUP(AL$1,EconCPI!$1:$1,EconCPI!$4:$4)</f>
        <v>91.65</v>
      </c>
      <c r="AM16">
        <f>_xlfn.XLOOKUP(AM$1,EconCPI!$1:$1,EconCPI!$4:$4)</f>
        <v>100.125</v>
      </c>
      <c r="AN16">
        <f>_xlfn.XLOOKUP(AN$1,EconCPI!$1:$1,EconCPI!$4:$4)</f>
        <v>117.39</v>
      </c>
      <c r="AO16">
        <f>_xlfn.XLOOKUP(AO$1,EconCPI!$1:$1,EconCPI!$4:$4)</f>
        <v>112.92</v>
      </c>
    </row>
    <row r="17" spans="1:41" x14ac:dyDescent="0.45">
      <c r="A17" t="s">
        <v>8</v>
      </c>
      <c r="B17" t="s">
        <v>170</v>
      </c>
      <c r="C17" cm="1">
        <f t="array" ref="C17">_xlfn.XLOOKUP($A17&amp;$B17,Financials!$A:$A&amp;Financials!$C:$C,Financials!E:E)</f>
        <v>7.8257328990228026E-2</v>
      </c>
      <c r="D17" cm="1">
        <f t="array" ref="D17">_xlfn.XLOOKUP($A17&amp;$B17,Financials!$A:$A&amp;Financials!$C:$C,Financials!F:F)</f>
        <v>9.2455637811093339E-2</v>
      </c>
      <c r="E17" cm="1">
        <f t="array" ref="E17">_xlfn.XLOOKUP($A17&amp;$B17,Financials!$A:$A&amp;Financials!$C:$C,Financials!G:G)</f>
        <v>0.1006006006006006</v>
      </c>
      <c r="F17" cm="1">
        <f t="array" ref="F17">_xlfn.XLOOKUP($A17&amp;$B17,Financials!$A:$A&amp;Financials!$C:$C,Financials!H:H)</f>
        <v>9.9478870886921658E-2</v>
      </c>
      <c r="G17" cm="1">
        <f t="array" ref="G17">_xlfn.XLOOKUP($A17&amp;$B17,Financials!$A:$A&amp;Financials!$C:$C,Financials!I:I)</f>
        <v>8.3812334417653164E-2</v>
      </c>
      <c r="H17" cm="1">
        <f t="array" ref="H17">_xlfn.XLOOKUP($A17&amp;$B17,Financials!$A:$A&amp;Financials!$C:$C,Financials!J:J)</f>
        <v>0.10105136384349976</v>
      </c>
      <c r="I17" cm="1">
        <f t="array" ref="I17">_xlfn.XLOOKUP($A17&amp;$B17,Financials!$A:$A&amp;Financials!$C:$C,Financials!K:K)</f>
        <v>9.7743913886976633E-2</v>
      </c>
      <c r="J17" cm="1">
        <f t="array" ref="J17">_xlfn.XLOOKUP($A17&amp;$B17,Financials!$A:$A&amp;Financials!$C:$C,Financials!L:L)</f>
        <v>9.9170161506201476E-2</v>
      </c>
      <c r="K17" cm="1">
        <f t="array" ref="K17">_xlfn.XLOOKUP($A17&amp;$B17,Financials!$A:$A&amp;Financials!$C:$C,Financials!M:M)</f>
        <v>8.3947588847672588E-2</v>
      </c>
      <c r="L17" cm="1">
        <f t="array" ref="L17">_xlfn.XLOOKUP($A17&amp;$B17,Financials!$A:$A&amp;Financials!$C:$C,Financials!N:N)</f>
        <v>9.6119042831288956E-2</v>
      </c>
      <c r="M17" cm="1">
        <f t="array" ref="M17">_xlfn.XLOOKUP($A17&amp;$B17,Financials!$A:$A&amp;Financials!$C:$C,Financials!O:O)</f>
        <v>9.37230853093486E-2</v>
      </c>
      <c r="N17" cm="1">
        <f t="array" ref="N17">_xlfn.XLOOKUP($A17&amp;$B17,Financials!$A:$A&amp;Financials!$C:$C,Financials!P:P)</f>
        <v>9.9321912002671264E-2</v>
      </c>
      <c r="O17" cm="1">
        <f t="array" ref="O17">_xlfn.XLOOKUP($A17&amp;$B17,Financials!$A:$A&amp;Financials!$C:$C,Financials!Q:Q)</f>
        <v>8.5928012196067299E-2</v>
      </c>
      <c r="P17" cm="1">
        <f t="array" ref="P17">_xlfn.XLOOKUP($A17&amp;$B17,Financials!$A:$A&amp;Financials!$C:$C,Financials!R:R)</f>
        <v>0.10257191938254583</v>
      </c>
      <c r="Q17" cm="1">
        <f t="array" ref="Q17">_xlfn.XLOOKUP($A17&amp;$B17,Financials!$A:$A&amp;Financials!$C:$C,Financials!S:S)</f>
        <v>9.6326445899824725E-2</v>
      </c>
      <c r="R17" cm="1">
        <f t="array" ref="R17">_xlfn.XLOOKUP($A17&amp;$B17,Financials!$A:$A&amp;Financials!$C:$C,Financials!T:T)</f>
        <v>9.8869225364482685E-2</v>
      </c>
      <c r="S17" cm="1">
        <f t="array" ref="S17">_xlfn.XLOOKUP($A17&amp;$B17,Financials!$A:$A&amp;Financials!$C:$C,Financials!U:U)</f>
        <v>6.4901771336553948E-2</v>
      </c>
      <c r="T17" cm="1">
        <f t="array" ref="T17">_xlfn.XLOOKUP($A17&amp;$B17,Financials!$A:$A&amp;Financials!$C:$C,Financials!V:V)</f>
        <v>9.489866939611051E-2</v>
      </c>
      <c r="U17" cm="1">
        <f t="array" ref="U17">_xlfn.XLOOKUP($A17&amp;$B17,Financials!$A:$A&amp;Financials!$C:$C,Financials!W:W)</f>
        <v>8.8258904216351033E-2</v>
      </c>
      <c r="V17" cm="1">
        <f t="array" ref="V17">_xlfn.XLOOKUP($A17&amp;$B17,Financials!$A:$A&amp;Financials!$C:$C,Financials!X:X)</f>
        <v>8.8116575322174498E-2</v>
      </c>
      <c r="W17" cm="1">
        <f t="array" ref="W17">_xlfn.XLOOKUP($A17&amp;$B17,Financials!$A:$A&amp;Financials!$C:$C,Financials!Y:Y)</f>
        <v>7.0219081786891499E-2</v>
      </c>
      <c r="X17" cm="1">
        <f t="array" ref="X17">_xlfn.XLOOKUP($A17&amp;$B17,Financials!$A:$A&amp;Financials!$C:$C,Financials!Z:Z)</f>
        <v>9.0951746201013053E-2</v>
      </c>
      <c r="Y17" cm="1">
        <f t="array" ref="Y17">_xlfn.XLOOKUP($A17&amp;$B17,Financials!$A:$A&amp;Financials!$C:$C,Financials!AA:AA)</f>
        <v>7.2189677810322192E-2</v>
      </c>
      <c r="Z17" cm="1">
        <f t="array" ref="Z17">_xlfn.XLOOKUP($A17&amp;$B17,Financials!$A:$A&amp;Financials!$C:$C,Financials!AB:AB)</f>
        <v>9.3048289898395628E-2</v>
      </c>
      <c r="AA17" cm="1">
        <f t="array" ref="AA17">_xlfn.XLOOKUP($A17&amp;$B17,Financials!$A:$A&amp;Financials!$C:$C,Financials!AC:AC)</f>
        <v>4.2165122156697571E-2</v>
      </c>
      <c r="AB17" cm="1">
        <f t="array" ref="AB17">_xlfn.XLOOKUP($A17&amp;$B17,Financials!$A:$A&amp;Financials!$C:$C,Financials!AD:AD)</f>
        <v>8.5213948297739012E-2</v>
      </c>
      <c r="AC17" cm="1">
        <f t="array" ref="AC17">_xlfn.XLOOKUP($A17&amp;$B17,Financials!$A:$A&amp;Financials!$C:$C,Financials!AE:AE)</f>
        <v>8.0208810724106336E-2</v>
      </c>
      <c r="AD17" cm="1">
        <f t="array" ref="AD17">_xlfn.XLOOKUP($A17&amp;$B17,Financials!$A:$A&amp;Financials!$C:$C,Financials!AF:AF)</f>
        <v>9.2972816657027196E-2</v>
      </c>
      <c r="AE17" cm="1">
        <f t="array" ref="AE17">_xlfn.XLOOKUP($A17&amp;$B17,Financials!$A:$A&amp;Financials!$C:$C,Financials!AG:AG)</f>
        <v>9.0332058707754598E-2</v>
      </c>
      <c r="AF17" cm="1">
        <f t="array" ref="AF17">_xlfn.XLOOKUP($A17&amp;$B17,Financials!$A:$A&amp;Financials!$C:$C,Financials!AH:AH)</f>
        <v>8.7799269579331776E-2</v>
      </c>
      <c r="AG17" cm="1">
        <f t="array" ref="AG17">_xlfn.XLOOKUP($A17&amp;$B17,Financials!$A:$A&amp;Financials!$C:$C,Financials!AI:AI)</f>
        <v>9.6851773272923894E-2</v>
      </c>
      <c r="AH17" cm="1">
        <f t="array" ref="AH17">_xlfn.XLOOKUP($A17&amp;$B17,Financials!$A:$A&amp;Financials!$C:$C,Financials!AJ:AJ)</f>
        <v>0.1005402256236428</v>
      </c>
      <c r="AI17" cm="1">
        <f t="array" ref="AI17">_xlfn.XLOOKUP($A17&amp;$B17,Financials!$A:$A&amp;Financials!$C:$C,Financials!AK:AK)</f>
        <v>9.6404955939839665E-2</v>
      </c>
      <c r="AJ17" cm="1">
        <f t="array" ref="AJ17">_xlfn.XLOOKUP($A17&amp;$B17,Financials!$A:$A&amp;Financials!$C:$C,Financials!AL:AL)</f>
        <v>0.10829529767308817</v>
      </c>
      <c r="AK17" cm="1">
        <f t="array" ref="AK17">_xlfn.XLOOKUP($A17&amp;$B17,Financials!$A:$A&amp;Financials!$C:$C,Financials!AM:AM)</f>
        <v>0.10324793537886551</v>
      </c>
      <c r="AL17" cm="1">
        <f t="array" ref="AL17">_xlfn.XLOOKUP($A17&amp;$B17,Financials!$A:$A&amp;Financials!$C:$C,Financials!AN:AN)</f>
        <v>9.4683198486918141E-2</v>
      </c>
      <c r="AM17" cm="1">
        <f t="array" ref="AM17">_xlfn.XLOOKUP($A17&amp;$B17,Financials!$A:$A&amp;Financials!$C:$C,Financials!AO:AO)</f>
        <v>8.581254016754801E-2</v>
      </c>
      <c r="AN17" cm="1">
        <f t="array" ref="AN17">_xlfn.XLOOKUP($A17&amp;$B17,Financials!$A:$A&amp;Financials!$C:$C,Financials!AP:AP)</f>
        <v>9.9329636240013605E-2</v>
      </c>
      <c r="AO17" cm="1">
        <f t="array" ref="AO17">_xlfn.XLOOKUP($A17&amp;$B17,Financials!$A:$A&amp;Financials!$C:$C,Financials!AQ:AQ)</f>
        <v>0.10511374664174152</v>
      </c>
    </row>
    <row r="18" spans="1:41" x14ac:dyDescent="0.45">
      <c r="A18" t="s">
        <v>8</v>
      </c>
      <c r="B18" t="s">
        <v>171</v>
      </c>
      <c r="C18" cm="1">
        <f t="array" ref="C18">_xlfn.XLOOKUP($A18&amp;$B18,Financials!$A:$A&amp;Financials!$C:$C,Financials!E:E)</f>
        <v>0.16026834186443306</v>
      </c>
      <c r="D18" cm="1">
        <f t="array" ref="D18">_xlfn.XLOOKUP($A18&amp;$B18,Financials!$A:$A&amp;Financials!$C:$C,Financials!F:F)</f>
        <v>0.16253115583497638</v>
      </c>
      <c r="E18" cm="1">
        <f t="array" ref="E18">_xlfn.XLOOKUP($A18&amp;$B18,Financials!$A:$A&amp;Financials!$C:$C,Financials!G:G)</f>
        <v>0.16021703521703523</v>
      </c>
      <c r="F18" cm="1">
        <f t="array" ref="F18">_xlfn.XLOOKUP($A18&amp;$B18,Financials!$A:$A&amp;Financials!$C:$C,Financials!H:H)</f>
        <v>0.16405545348254552</v>
      </c>
      <c r="G18" cm="1">
        <f t="array" ref="G18">_xlfn.XLOOKUP($A18&amp;$B18,Financials!$A:$A&amp;Financials!$C:$C,Financials!I:I)</f>
        <v>0.15718166269827963</v>
      </c>
      <c r="H18" cm="1">
        <f t="array" ref="H18">_xlfn.XLOOKUP($A18&amp;$B18,Financials!$A:$A&amp;Financials!$C:$C,Financials!J:J)</f>
        <v>0.15877872534340212</v>
      </c>
      <c r="I18" cm="1">
        <f t="array" ref="I18">_xlfn.XLOOKUP($A18&amp;$B18,Financials!$A:$A&amp;Financials!$C:$C,Financials!K:K)</f>
        <v>0.1574253707991739</v>
      </c>
      <c r="J18" cm="1">
        <f t="array" ref="J18">_xlfn.XLOOKUP($A18&amp;$B18,Financials!$A:$A&amp;Financials!$C:$C,Financials!L:L)</f>
        <v>0.15415960262930906</v>
      </c>
      <c r="K18" cm="1">
        <f t="array" ref="K18">_xlfn.XLOOKUP($A18&amp;$B18,Financials!$A:$A&amp;Financials!$C:$C,Financials!M:M)</f>
        <v>0.15376331219337083</v>
      </c>
      <c r="L18" cm="1">
        <f t="array" ref="L18">_xlfn.XLOOKUP($A18&amp;$B18,Financials!$A:$A&amp;Financials!$C:$C,Financials!N:N)</f>
        <v>0.15923127746976531</v>
      </c>
      <c r="M18" cm="1">
        <f t="array" ref="M18">_xlfn.XLOOKUP($A18&amp;$B18,Financials!$A:$A&amp;Financials!$C:$C,Financials!O:O)</f>
        <v>0.16105205778141182</v>
      </c>
      <c r="N18" cm="1">
        <f t="array" ref="N18">_xlfn.XLOOKUP($A18&amp;$B18,Financials!$A:$A&amp;Financials!$C:$C,Financials!P:P)</f>
        <v>0.15711607119923973</v>
      </c>
      <c r="O18" cm="1">
        <f t="array" ref="O18">_xlfn.XLOOKUP($A18&amp;$B18,Financials!$A:$A&amp;Financials!$C:$C,Financials!Q:Q)</f>
        <v>0.15586160564326504</v>
      </c>
      <c r="P18" cm="1">
        <f t="array" ref="P18">_xlfn.XLOOKUP($A18&amp;$B18,Financials!$A:$A&amp;Financials!$C:$C,Financials!R:R)</f>
        <v>0.19399482228835499</v>
      </c>
      <c r="Q18" cm="1">
        <f t="array" ref="Q18">_xlfn.XLOOKUP($A18&amp;$B18,Financials!$A:$A&amp;Financials!$C:$C,Financials!S:S)</f>
        <v>0.20108846047412601</v>
      </c>
      <c r="R18" cm="1">
        <f t="array" ref="R18">_xlfn.XLOOKUP($A18&amp;$B18,Financials!$A:$A&amp;Financials!$C:$C,Financials!T:T)</f>
        <v>0.21082908835411909</v>
      </c>
      <c r="S18" cm="1">
        <f t="array" ref="S18">_xlfn.XLOOKUP($A18&amp;$B18,Financials!$A:$A&amp;Financials!$C:$C,Financials!U:U)</f>
        <v>0.18007514761137949</v>
      </c>
      <c r="T18" cm="1">
        <f t="array" ref="T18">_xlfn.XLOOKUP($A18&amp;$B18,Financials!$A:$A&amp;Financials!$C:$C,Financials!V:V)</f>
        <v>0.19156601842374615</v>
      </c>
      <c r="U18" cm="1">
        <f t="array" ref="U18">_xlfn.XLOOKUP($A18&amp;$B18,Financials!$A:$A&amp;Financials!$C:$C,Financials!W:W)</f>
        <v>0.20021822149481724</v>
      </c>
      <c r="V18" cm="1">
        <f t="array" ref="V18">_xlfn.XLOOKUP($A18&amp;$B18,Financials!$A:$A&amp;Financials!$C:$C,Financials!X:X)</f>
        <v>0.20358095097022663</v>
      </c>
      <c r="W18" cm="1">
        <f t="array" ref="W18">_xlfn.XLOOKUP($A18&amp;$B18,Financials!$A:$A&amp;Financials!$C:$C,Financials!Y:Y)</f>
        <v>0.19449654896104607</v>
      </c>
      <c r="X18" cm="1">
        <f t="array" ref="X18">_xlfn.XLOOKUP($A18&amp;$B18,Financials!$A:$A&amp;Financials!$C:$C,Financials!Z:Z)</f>
        <v>0.20023104949791168</v>
      </c>
      <c r="Y18" cm="1">
        <f t="array" ref="Y18">_xlfn.XLOOKUP($A18&amp;$B18,Financials!$A:$A&amp;Financials!$C:$C,Financials!AA:AA)</f>
        <v>0.21886678113321886</v>
      </c>
      <c r="Z18" cm="1">
        <f t="array" ref="Z18">_xlfn.XLOOKUP($A18&amp;$B18,Financials!$A:$A&amp;Financials!$C:$C,Financials!AB:AB)</f>
        <v>0.22941279356346694</v>
      </c>
      <c r="AA18" cm="1">
        <f t="array" ref="AA18">_xlfn.XLOOKUP($A18&amp;$B18,Financials!$A:$A&amp;Financials!$C:$C,Financials!AC:AC)</f>
        <v>0.20835283472183219</v>
      </c>
      <c r="AB18" cm="1">
        <f t="array" ref="AB18">_xlfn.XLOOKUP($A18&amp;$B18,Financials!$A:$A&amp;Financials!$C:$C,Financials!AD:AD)</f>
        <v>0.22442022227997493</v>
      </c>
      <c r="AC18" cm="1">
        <f t="array" ref="AC18">_xlfn.XLOOKUP($A18&amp;$B18,Financials!$A:$A&amp;Financials!$C:$C,Financials!AE:AE)</f>
        <v>0.22056885884509625</v>
      </c>
      <c r="AD18" cm="1">
        <f t="array" ref="AD18">_xlfn.XLOOKUP($A18&amp;$B18,Financials!$A:$A&amp;Financials!$C:$C,Financials!AF:AF)</f>
        <v>0.2119309262166405</v>
      </c>
      <c r="AE18" cm="1">
        <f t="array" ref="AE18">_xlfn.XLOOKUP($A18&amp;$B18,Financials!$A:$A&amp;Financials!$C:$C,Financials!AG:AG)</f>
        <v>0.21565540122588989</v>
      </c>
      <c r="AF18" cm="1">
        <f t="array" ref="AF18">_xlfn.XLOOKUP($A18&amp;$B18,Financials!$A:$A&amp;Financials!$C:$C,Financials!AH:AH)</f>
        <v>0.21060462599756527</v>
      </c>
      <c r="AG18" cm="1">
        <f t="array" ref="AG18">_xlfn.XLOOKUP($A18&amp;$B18,Financials!$A:$A&amp;Financials!$C:$C,Financials!AI:AI)</f>
        <v>0.20488112022119714</v>
      </c>
      <c r="AH18" cm="1">
        <f t="array" ref="AH18">_xlfn.XLOOKUP($A18&amp;$B18,Financials!$A:$A&amp;Financials!$C:$C,Financials!AJ:AJ)</f>
        <v>0.19845347174408134</v>
      </c>
      <c r="AI18" cm="1">
        <f t="array" ref="AI18">_xlfn.XLOOKUP($A18&amp;$B18,Financials!$A:$A&amp;Financials!$C:$C,Financials!AK:AK)</f>
        <v>0.2083217385542967</v>
      </c>
      <c r="AJ18" cm="1">
        <f t="array" ref="AJ18">_xlfn.XLOOKUP($A18&amp;$B18,Financials!$A:$A&amp;Financials!$C:$C,Financials!AL:AL)</f>
        <v>0.19998258858059623</v>
      </c>
      <c r="AK18" cm="1">
        <f t="array" ref="AK18">_xlfn.XLOOKUP($A18&amp;$B18,Financials!$A:$A&amp;Financials!$C:$C,Financials!AM:AM)</f>
        <v>0.19711857254807402</v>
      </c>
      <c r="AL18" cm="1">
        <f t="array" ref="AL18">_xlfn.XLOOKUP($A18&amp;$B18,Financials!$A:$A&amp;Financials!$C:$C,Financials!AN:AN)</f>
        <v>0.20292342358119389</v>
      </c>
      <c r="AM18" cm="1">
        <f t="array" ref="AM18">_xlfn.XLOOKUP($A18&amp;$B18,Financials!$A:$A&amp;Financials!$C:$C,Financials!AO:AO)</f>
        <v>0.21198317754901849</v>
      </c>
      <c r="AN18" cm="1">
        <f t="array" ref="AN18">_xlfn.XLOOKUP($A18&amp;$B18,Financials!$A:$A&amp;Financials!$C:$C,Financials!AP:AP)</f>
        <v>0.22332355940846507</v>
      </c>
      <c r="AO18" cm="1">
        <f t="array" ref="AO18">_xlfn.XLOOKUP($A18&amp;$B18,Financials!$A:$A&amp;Financials!$C:$C,Financials!AQ:AQ)</f>
        <v>0.22892341638319388</v>
      </c>
    </row>
    <row r="19" spans="1:41" x14ac:dyDescent="0.45">
      <c r="A19" t="s">
        <v>8</v>
      </c>
      <c r="B19" t="s">
        <v>172</v>
      </c>
      <c r="C19" cm="1">
        <f t="array" ref="C19">_xlfn.XLOOKUP($A19&amp;$B19,Financials!$A:$A&amp;Financials!$C:$C,Financials!E:E)</f>
        <v>2.2347603536528617E-2</v>
      </c>
      <c r="D19" cm="1">
        <f t="array" ref="D19">_xlfn.XLOOKUP($A19&amp;$B19,Financials!$A:$A&amp;Financials!$C:$C,Financials!F:F)</f>
        <v>1.7696514266582343E-2</v>
      </c>
      <c r="E19" cm="1">
        <f t="array" ref="E19">_xlfn.XLOOKUP($A19&amp;$B19,Financials!$A:$A&amp;Financials!$C:$C,Financials!G:G)</f>
        <v>1.9116844116844119E-2</v>
      </c>
      <c r="F19" cm="1">
        <f t="array" ref="F19">_xlfn.XLOOKUP($A19&amp;$B19,Financials!$A:$A&amp;Financials!$C:$C,Financials!H:H)</f>
        <v>1.5513612827793552E-2</v>
      </c>
      <c r="G19" cm="1">
        <f t="array" ref="G19">_xlfn.XLOOKUP($A19&amp;$B19,Financials!$A:$A&amp;Financials!$C:$C,Financials!I:I)</f>
        <v>1.838425165163151E-2</v>
      </c>
      <c r="H19" cm="1">
        <f t="array" ref="H19">_xlfn.XLOOKUP($A19&amp;$B19,Financials!$A:$A&amp;Financials!$C:$C,Financials!J:J)</f>
        <v>1.3723064904628606E-2</v>
      </c>
      <c r="I19" cm="1">
        <f t="array" ref="I19">_xlfn.XLOOKUP($A19&amp;$B19,Financials!$A:$A&amp;Financials!$C:$C,Financials!K:K)</f>
        <v>1.0013142249202078E-2</v>
      </c>
      <c r="J19" cm="1">
        <f t="array" ref="J19">_xlfn.XLOOKUP($A19&amp;$B19,Financials!$A:$A&amp;Financials!$C:$C,Financials!L:L)</f>
        <v>8.7385860027958725E-3</v>
      </c>
      <c r="K19" cm="1">
        <f t="array" ref="K19">_xlfn.XLOOKUP($A19&amp;$B19,Financials!$A:$A&amp;Financials!$C:$C,Financials!M:M)</f>
        <v>1.7189182721072154E-2</v>
      </c>
      <c r="L19" cm="1">
        <f t="array" ref="L19">_xlfn.XLOOKUP($A19&amp;$B19,Financials!$A:$A&amp;Financials!$C:$C,Financials!N:N)</f>
        <v>1.9479474878630318E-2</v>
      </c>
      <c r="M19" cm="1">
        <f t="array" ref="M19">_xlfn.XLOOKUP($A19&amp;$B19,Financials!$A:$A&amp;Financials!$C:$C,Financials!O:O)</f>
        <v>1.6298718997001908E-2</v>
      </c>
      <c r="N19" cm="1">
        <f t="array" ref="N19">_xlfn.XLOOKUP($A19&amp;$B19,Financials!$A:$A&amp;Financials!$C:$C,Financials!P:P)</f>
        <v>7.4178717283538385E-3</v>
      </c>
      <c r="O19" cm="1">
        <f t="array" ref="O19">_xlfn.XLOOKUP($A19&amp;$B19,Financials!$A:$A&amp;Financials!$C:$C,Financials!Q:Q)</f>
        <v>1.8813467352264801E-2</v>
      </c>
      <c r="P19" cm="1">
        <f t="array" ref="P19">_xlfn.XLOOKUP($A19&amp;$B19,Financials!$A:$A&amp;Financials!$C:$C,Financials!R:R)</f>
        <v>2.2927100723427934E-2</v>
      </c>
      <c r="Q19" cm="1">
        <f t="array" ref="Q19">_xlfn.XLOOKUP($A19&amp;$B19,Financials!$A:$A&amp;Financials!$C:$C,Financials!S:S)</f>
        <v>2.1257264090028594E-2</v>
      </c>
      <c r="R19" cm="1">
        <f t="array" ref="R19">_xlfn.XLOOKUP($A19&amp;$B19,Financials!$A:$A&amp;Financials!$C:$C,Financials!T:T)</f>
        <v>2.5755313542947481E-2</v>
      </c>
      <c r="S19" cm="1">
        <f t="array" ref="S19">_xlfn.XLOOKUP($A19&amp;$B19,Financials!$A:$A&amp;Financials!$C:$C,Financials!U:U)</f>
        <v>6.1878690284487385E-3</v>
      </c>
      <c r="T19" cm="1">
        <f t="array" ref="T19">_xlfn.XLOOKUP($A19&amp;$B19,Financials!$A:$A&amp;Financials!$C:$C,Financials!V:V)</f>
        <v>3.3060388945752306E-2</v>
      </c>
      <c r="U19" cm="1">
        <f t="array" ref="U19">_xlfn.XLOOKUP($A19&amp;$B19,Financials!$A:$A&amp;Financials!$C:$C,Financials!W:W)</f>
        <v>2.5153924090094301E-2</v>
      </c>
      <c r="V19" cm="1">
        <f t="array" ref="V19">_xlfn.XLOOKUP($A19&amp;$B19,Financials!$A:$A&amp;Financials!$C:$C,Financials!X:X)</f>
        <v>1.9589690416234633E-2</v>
      </c>
      <c r="W19" cm="1">
        <f t="array" ref="W19">_xlfn.XLOOKUP($A19&amp;$B19,Financials!$A:$A&amp;Financials!$C:$C,Financials!Y:Y)</f>
        <v>2.524084427528182E-2</v>
      </c>
      <c r="X19" cm="1">
        <f t="array" ref="X19">_xlfn.XLOOKUP($A19&amp;$B19,Financials!$A:$A&amp;Financials!$C:$C,Financials!Z:Z)</f>
        <v>1.639918244023816E-2</v>
      </c>
      <c r="Y19" cm="1">
        <f t="array" ref="Y19">_xlfn.XLOOKUP($A19&amp;$B19,Financials!$A:$A&amp;Financials!$C:$C,Financials!AA:AA)</f>
        <v>3.9137460862539136E-2</v>
      </c>
      <c r="Z19" cm="1">
        <f t="array" ref="Z19">_xlfn.XLOOKUP($A19&amp;$B19,Financials!$A:$A&amp;Financials!$C:$C,Financials!AB:AB)</f>
        <v>3.1483042088693139E-2</v>
      </c>
      <c r="AA19" cm="1">
        <f t="array" ref="AA19">_xlfn.XLOOKUP($A19&amp;$B19,Financials!$A:$A&amp;Financials!$C:$C,Financials!AC:AC)</f>
        <v>3.3729601547630189E-2</v>
      </c>
      <c r="AB19" cm="1">
        <f t="array" ref="AB19">_xlfn.XLOOKUP($A19&amp;$B19,Financials!$A:$A&amp;Financials!$C:$C,Financials!AD:AD)</f>
        <v>2.9413113601271919E-2</v>
      </c>
      <c r="AC19" cm="1">
        <f t="array" ref="AC19">_xlfn.XLOOKUP($A19&amp;$B19,Financials!$A:$A&amp;Financials!$C:$C,Financials!AE:AE)</f>
        <v>1.5123739688359304E-2</v>
      </c>
      <c r="AD19" cm="1">
        <f t="array" ref="AD19">_xlfn.XLOOKUP($A19&amp;$B19,Financials!$A:$A&amp;Financials!$C:$C,Financials!AF:AF)</f>
        <v>2.6604973973395024E-3</v>
      </c>
      <c r="AE19" cm="1">
        <f t="array" ref="AE19">_xlfn.XLOOKUP($A19&amp;$B19,Financials!$A:$A&amp;Financials!$C:$C,Financials!AG:AG)</f>
        <v>1.7657313164258E-2</v>
      </c>
      <c r="AF19" cm="1">
        <f t="array" ref="AF19">_xlfn.XLOOKUP($A19&amp;$B19,Financials!$A:$A&amp;Financials!$C:$C,Financials!AH:AH)</f>
        <v>6.0124442039767344E-3</v>
      </c>
      <c r="AG19" cm="1">
        <f t="array" ref="AG19">_xlfn.XLOOKUP($A19&amp;$B19,Financials!$A:$A&amp;Financials!$C:$C,Financials!AI:AI)</f>
        <v>-4.7647727117182473E-3</v>
      </c>
      <c r="AH19" cm="1">
        <f t="array" ref="AH19">_xlfn.XLOOKUP($A19&amp;$B19,Financials!$A:$A&amp;Financials!$C:$C,Financials!AJ:AJ)</f>
        <v>2.7223134367883057E-3</v>
      </c>
      <c r="AI19" cm="1">
        <f t="array" ref="AI19">_xlfn.XLOOKUP($A19&amp;$B19,Financials!$A:$A&amp;Financials!$C:$C,Financials!AK:AK)</f>
        <v>1.4417279533558603E-2</v>
      </c>
      <c r="AJ19" cm="1">
        <f t="array" ref="AJ19">_xlfn.XLOOKUP($A19&amp;$B19,Financials!$A:$A&amp;Financials!$C:$C,Financials!AL:AL)</f>
        <v>7.6821669755120833E-3</v>
      </c>
      <c r="AK19" cm="1">
        <f t="array" ref="AK19">_xlfn.XLOOKUP($A19&amp;$B19,Financials!$A:$A&amp;Financials!$C:$C,Financials!AM:AM)</f>
        <v>6.0449695581409361E-3</v>
      </c>
      <c r="AL19" cm="1">
        <f t="array" ref="AL19">_xlfn.XLOOKUP($A19&amp;$B19,Financials!$A:$A&amp;Financials!$C:$C,Financials!AN:AN)</f>
        <v>1.7279021166800929E-2</v>
      </c>
      <c r="AM19" cm="1">
        <f t="array" ref="AM19">_xlfn.XLOOKUP($A19&amp;$B19,Financials!$A:$A&amp;Financials!$C:$C,Financials!AO:AO)</f>
        <v>2.9010835372247464E-2</v>
      </c>
      <c r="AN19" cm="1">
        <f t="array" ref="AN19">_xlfn.XLOOKUP($A19&amp;$B19,Financials!$A:$A&amp;Financials!$C:$C,Financials!AP:AP)</f>
        <v>3.1977732449430564E-2</v>
      </c>
      <c r="AO19" cm="1">
        <f t="array" ref="AO19">_xlfn.XLOOKUP($A19&amp;$B19,Financials!$A:$A&amp;Financials!$C:$C,Financials!AQ:AQ)</f>
        <v>1.9715403552858734E-2</v>
      </c>
    </row>
    <row r="20" spans="1:41" x14ac:dyDescent="0.45">
      <c r="A20" t="s">
        <v>8</v>
      </c>
      <c r="B20" t="s">
        <v>174</v>
      </c>
      <c r="C20" cm="1">
        <f t="array" ref="C20">_xlfn.XLOOKUP($A20&amp;$B20,Financials!$A:$A&amp;Financials!$C:$C,Financials!E:E)</f>
        <v>0.36741078530144761</v>
      </c>
      <c r="D20" cm="1">
        <f t="array" ref="D20">_xlfn.XLOOKUP($A20&amp;$B20,Financials!$A:$A&amp;Financials!$C:$C,Financials!F:F)</f>
        <v>0.36597388078662535</v>
      </c>
      <c r="E20" cm="1">
        <f t="array" ref="E20">_xlfn.XLOOKUP($A20&amp;$B20,Financials!$A:$A&amp;Financials!$C:$C,Financials!G:G)</f>
        <v>0.36227976384175536</v>
      </c>
      <c r="F20" cm="1">
        <f t="array" ref="F20">_xlfn.XLOOKUP($A20&amp;$B20,Financials!$A:$A&amp;Financials!$C:$C,Financials!H:H)</f>
        <v>0.35882886972310485</v>
      </c>
      <c r="G20" cm="1">
        <f t="array" ref="G20">_xlfn.XLOOKUP($A20&amp;$B20,Financials!$A:$A&amp;Financials!$C:$C,Financials!I:I)</f>
        <v>0.3514162701110356</v>
      </c>
      <c r="H20" cm="1">
        <f t="array" ref="H20">_xlfn.XLOOKUP($A20&amp;$B20,Financials!$A:$A&amp;Financials!$C:$C,Financials!J:J)</f>
        <v>0.3537058253282806</v>
      </c>
      <c r="I20" cm="1">
        <f t="array" ref="I20">_xlfn.XLOOKUP($A20&amp;$B20,Financials!$A:$A&amp;Financials!$C:$C,Financials!K:K)</f>
        <v>0.35094690564761583</v>
      </c>
      <c r="J20" cm="1">
        <f t="array" ref="J20">_xlfn.XLOOKUP($A20&amp;$B20,Financials!$A:$A&amp;Financials!$C:$C,Financials!L:L)</f>
        <v>0.34194140656182648</v>
      </c>
      <c r="K20" cm="1">
        <f t="array" ref="K20">_xlfn.XLOOKUP($A20&amp;$B20,Financials!$A:$A&amp;Financials!$C:$C,Financials!M:M)</f>
        <v>0.33781566414535558</v>
      </c>
      <c r="L20" cm="1">
        <f t="array" ref="L20">_xlfn.XLOOKUP($A20&amp;$B20,Financials!$A:$A&amp;Financials!$C:$C,Financials!N:N)</f>
        <v>0.34959097429535146</v>
      </c>
      <c r="M20" cm="1">
        <f t="array" ref="M20">_xlfn.XLOOKUP($A20&amp;$B20,Financials!$A:$A&amp;Financials!$C:$C,Financials!O:O)</f>
        <v>0.34904585064529176</v>
      </c>
      <c r="N20" cm="1">
        <f t="array" ref="N20">_xlfn.XLOOKUP($A20&amp;$B20,Financials!$A:$A&amp;Financials!$C:$C,Financials!P:P)</f>
        <v>0.33583805112369186</v>
      </c>
      <c r="O20" cm="1">
        <f t="array" ref="O20">_xlfn.XLOOKUP($A20&amp;$B20,Financials!$A:$A&amp;Financials!$C:$C,Financials!Q:Q)</f>
        <v>0.33856742641718257</v>
      </c>
      <c r="P20" cm="1">
        <f t="array" ref="P20">_xlfn.XLOOKUP($A20&amp;$B20,Financials!$A:$A&amp;Financials!$C:$C,Financials!R:R)</f>
        <v>0.35538138650226275</v>
      </c>
      <c r="Q20" cm="1">
        <f t="array" ref="Q20">_xlfn.XLOOKUP($A20&amp;$B20,Financials!$A:$A&amp;Financials!$C:$C,Financials!S:S)</f>
        <v>0.34901228806968426</v>
      </c>
      <c r="R20" cm="1">
        <f t="array" ref="R20">_xlfn.XLOOKUP($A20&amp;$B20,Financials!$A:$A&amp;Financials!$C:$C,Financials!T:T)</f>
        <v>0.36082227799689254</v>
      </c>
      <c r="S20" cm="1">
        <f t="array" ref="S20">_xlfn.XLOOKUP($A20&amp;$B20,Financials!$A:$A&amp;Financials!$C:$C,Financials!U:U)</f>
        <v>0.31053209150510708</v>
      </c>
      <c r="T20" cm="1">
        <f t="array" ref="T20">_xlfn.XLOOKUP($A20&amp;$B20,Financials!$A:$A&amp;Financials!$C:$C,Financials!V:V)</f>
        <v>0.33769647844898404</v>
      </c>
      <c r="U20" cm="1">
        <f t="array" ref="U20">_xlfn.XLOOKUP($A20&amp;$B20,Financials!$A:$A&amp;Financials!$C:$C,Financials!W:W)</f>
        <v>0.35874831228655391</v>
      </c>
      <c r="V20" cm="1">
        <f t="array" ref="V20">_xlfn.XLOOKUP($A20&amp;$B20,Financials!$A:$A&amp;Financials!$C:$C,Financials!X:X)</f>
        <v>0.3617064192426</v>
      </c>
      <c r="W20" cm="1">
        <f t="array" ref="W20">_xlfn.XLOOKUP($A20&amp;$B20,Financials!$A:$A&amp;Financials!$C:$C,Financials!Y:Y)</f>
        <v>0.33890080951916512</v>
      </c>
      <c r="X20" cm="1">
        <f t="array" ref="X20">_xlfn.XLOOKUP($A20&amp;$B20,Financials!$A:$A&amp;Financials!$C:$C,Financials!Z:Z)</f>
        <v>0.34966896948762233</v>
      </c>
      <c r="Y20" cm="1">
        <f t="array" ref="Y20">_xlfn.XLOOKUP($A20&amp;$B20,Financials!$A:$A&amp;Financials!$C:$C,Financials!AA:AA)</f>
        <v>0.39009266192437292</v>
      </c>
      <c r="Z20" cm="1">
        <f t="array" ref="Z20">_xlfn.XLOOKUP($A20&amp;$B20,Financials!$A:$A&amp;Financials!$C:$C,Financials!AB:AB)</f>
        <v>0.40369163467547542</v>
      </c>
      <c r="AA20" cm="1">
        <f t="array" ref="AA20">_xlfn.XLOOKUP($A20&amp;$B20,Financials!$A:$A&amp;Financials!$C:$C,Financials!AC:AC)</f>
        <v>0.36206969825754354</v>
      </c>
      <c r="AB20" cm="1">
        <f t="array" ref="AB20">_xlfn.XLOOKUP($A20&amp;$B20,Financials!$A:$A&amp;Financials!$C:$C,Financials!AD:AD)</f>
        <v>0.37490804380267778</v>
      </c>
      <c r="AC20" cm="1">
        <f t="array" ref="AC20">_xlfn.XLOOKUP($A20&amp;$B20,Financials!$A:$A&amp;Financials!$C:$C,Financials!AE:AE)</f>
        <v>0.36512932804160392</v>
      </c>
      <c r="AD20" cm="1">
        <f t="array" ref="AD20">_xlfn.XLOOKUP($A20&amp;$B20,Financials!$A:$A&amp;Financials!$C:$C,Financials!AF:AF)</f>
        <v>0.34328523862375138</v>
      </c>
      <c r="AE20" cm="1">
        <f t="array" ref="AE20">_xlfn.XLOOKUP($A20&amp;$B20,Financials!$A:$A&amp;Financials!$C:$C,Financials!AG:AG)</f>
        <v>0.34464376854879869</v>
      </c>
      <c r="AF20" cm="1">
        <f t="array" ref="AF20">_xlfn.XLOOKUP($A20&amp;$B20,Financials!$A:$A&amp;Financials!$C:$C,Financials!AH:AH)</f>
        <v>0.29978198952143181</v>
      </c>
      <c r="AG20" cm="1">
        <f t="array" ref="AG20">_xlfn.XLOOKUP($A20&amp;$B20,Financials!$A:$A&amp;Financials!$C:$C,Financials!AI:AI)</f>
        <v>0.27267659611532097</v>
      </c>
      <c r="AH20" cm="1">
        <f t="array" ref="AH20">_xlfn.XLOOKUP($A20&amp;$B20,Financials!$A:$A&amp;Financials!$C:$C,Financials!AJ:AJ)</f>
        <v>0.2432343451636268</v>
      </c>
      <c r="AI20" cm="1">
        <f t="array" ref="AI20">_xlfn.XLOOKUP($A20&amp;$B20,Financials!$A:$A&amp;Financials!$C:$C,Financials!AK:AK)</f>
        <v>0.26674388155906942</v>
      </c>
      <c r="AJ20" cm="1">
        <f t="array" ref="AJ20">_xlfn.XLOOKUP($A20&amp;$B20,Financials!$A:$A&amp;Financials!$C:$C,Financials!AL:AL)</f>
        <v>0.26547474779269425</v>
      </c>
      <c r="AK20" cm="1">
        <f t="array" ref="AK20">_xlfn.XLOOKUP($A20&amp;$B20,Financials!$A:$A&amp;Financials!$C:$C,Financials!AM:AM)</f>
        <v>0.25230244285412323</v>
      </c>
      <c r="AL20" cm="1">
        <f t="array" ref="AL20">_xlfn.XLOOKUP($A20&amp;$B20,Financials!$A:$A&amp;Financials!$C:$C,Financials!AN:AN)</f>
        <v>0.25484565685570709</v>
      </c>
      <c r="AM20" cm="1">
        <f t="array" ref="AM20">_xlfn.XLOOKUP($A20&amp;$B20,Financials!$A:$A&amp;Financials!$C:$C,Financials!AO:AO)</f>
        <v>0.2963867044756921</v>
      </c>
      <c r="AN20" cm="1">
        <f t="array" ref="AN20">_xlfn.XLOOKUP($A20&amp;$B20,Financials!$A:$A&amp;Financials!$C:$C,Financials!AP:AP)</f>
        <v>0.30160266603979702</v>
      </c>
      <c r="AO20" cm="1">
        <f t="array" ref="AO20">_xlfn.XLOOKUP($A20&amp;$B20,Financials!$A:$A&amp;Financials!$C:$C,Financials!AQ:AQ)</f>
        <v>0.31306587260070018</v>
      </c>
    </row>
    <row r="21" spans="1:41" x14ac:dyDescent="0.45">
      <c r="A21" t="s">
        <v>8</v>
      </c>
      <c r="B21" t="s">
        <v>58</v>
      </c>
      <c r="C21" cm="1">
        <f t="array" ref="C21">_xlfn.XLOOKUP($A21&amp;$B21,Ratios!$A:$A&amp;Ratios!$B:$B,Ratios!CA:CA)</f>
        <v>19.27</v>
      </c>
      <c r="D21" cm="1">
        <f t="array" ref="D21">_xlfn.XLOOKUP($A21&amp;$B21,Ratios!$A:$A&amp;Ratios!$B:$B,Ratios!CB:CB)</f>
        <v>14.64</v>
      </c>
      <c r="E21" cm="1">
        <f t="array" ref="E21">_xlfn.XLOOKUP($A21&amp;$B21,Ratios!$A:$A&amp;Ratios!$B:$B,Ratios!CC:CC)</f>
        <v>15.9</v>
      </c>
      <c r="F21" cm="1">
        <f t="array" ref="F21">_xlfn.XLOOKUP($A21&amp;$B21,Ratios!$A:$A&amp;Ratios!$B:$B,Ratios!CD:CD)</f>
        <v>13.2</v>
      </c>
      <c r="G21" cm="1">
        <f t="array" ref="G21">_xlfn.XLOOKUP($A21&amp;$B21,Ratios!$A:$A&amp;Ratios!$B:$B,Ratios!CE:CE)</f>
        <v>15.5</v>
      </c>
      <c r="H21" cm="1">
        <f t="array" ref="H21">_xlfn.XLOOKUP($A21&amp;$B21,Ratios!$A:$A&amp;Ratios!$B:$B,Ratios!CF:CF)</f>
        <v>12.31</v>
      </c>
      <c r="I21" cm="1">
        <f t="array" ref="I21">_xlfn.XLOOKUP($A21&amp;$B21,Ratios!$A:$A&amp;Ratios!$B:$B,Ratios!CG:CG)</f>
        <v>9.26</v>
      </c>
      <c r="J21" cm="1">
        <f t="array" ref="J21">_xlfn.XLOOKUP($A21&amp;$B21,Ratios!$A:$A&amp;Ratios!$B:$B,Ratios!CH:CH)</f>
        <v>8.1300000000000008</v>
      </c>
      <c r="K21" cm="1">
        <f t="array" ref="K21">_xlfn.XLOOKUP($A21&amp;$B21,Ratios!$A:$A&amp;Ratios!$B:$B,Ratios!CI:CI)</f>
        <v>15.09</v>
      </c>
      <c r="L21" cm="1">
        <f t="array" ref="L21">_xlfn.XLOOKUP($A21&amp;$B21,Ratios!$A:$A&amp;Ratios!$B:$B,Ratios!CJ:CJ)</f>
        <v>18.27</v>
      </c>
      <c r="M21" cm="1">
        <f t="array" ref="M21">_xlfn.XLOOKUP($A21&amp;$B21,Ratios!$A:$A&amp;Ratios!$B:$B,Ratios!CK:CK)</f>
        <v>13.66</v>
      </c>
      <c r="N21" cm="1">
        <f t="array" ref="N21">_xlfn.XLOOKUP($A21&amp;$B21,Ratios!$A:$A&amp;Ratios!$B:$B,Ratios!CL:CL)</f>
        <v>7.97</v>
      </c>
      <c r="O21" cm="1">
        <f t="array" ref="O21">_xlfn.XLOOKUP($A21&amp;$B21,Ratios!$A:$A&amp;Ratios!$B:$B,Ratios!CM:CM)</f>
        <v>20.36</v>
      </c>
      <c r="P21" cm="1">
        <f t="array" ref="P21">_xlfn.XLOOKUP($A21&amp;$B21,Ratios!$A:$A&amp;Ratios!$B:$B,Ratios!CN:CN)</f>
        <v>25.43</v>
      </c>
      <c r="Q21" cm="1">
        <f t="array" ref="Q21">_xlfn.XLOOKUP($A21&amp;$B21,Ratios!$A:$A&amp;Ratios!$B:$B,Ratios!CO:CO)</f>
        <v>22.18</v>
      </c>
      <c r="R21" cm="1">
        <f t="array" ref="R21">_xlfn.XLOOKUP($A21&amp;$B21,Ratios!$A:$A&amp;Ratios!$B:$B,Ratios!CP:CP)</f>
        <v>27.87</v>
      </c>
      <c r="S21" cm="1">
        <f t="array" ref="S21">_xlfn.XLOOKUP($A21&amp;$B21,Ratios!$A:$A&amp;Ratios!$B:$B,Ratios!CQ:CQ)</f>
        <v>6.37</v>
      </c>
      <c r="T21" cm="1">
        <f t="array" ref="T21">_xlfn.XLOOKUP($A21&amp;$B21,Ratios!$A:$A&amp;Ratios!$B:$B,Ratios!CR:CR)</f>
        <v>33.979999999999997</v>
      </c>
      <c r="U21" cm="1">
        <f t="array" ref="U21">_xlfn.XLOOKUP($A21&amp;$B21,Ratios!$A:$A&amp;Ratios!$B:$B,Ratios!CS:CS)</f>
        <v>27.24</v>
      </c>
      <c r="V21" cm="1">
        <f t="array" ref="V21">_xlfn.XLOOKUP($A21&amp;$B21,Ratios!$A:$A&amp;Ratios!$B:$B,Ratios!CT:CT)</f>
        <v>22.23</v>
      </c>
      <c r="W21" cm="1">
        <f t="array" ref="W21">_xlfn.XLOOKUP($A21&amp;$B21,Ratios!$A:$A&amp;Ratios!$B:$B,Ratios!CU:CU)</f>
        <v>29.17</v>
      </c>
      <c r="X21" cm="1">
        <f t="array" ref="X21">_xlfn.XLOOKUP($A21&amp;$B21,Ratios!$A:$A&amp;Ratios!$B:$B,Ratios!CV:CV)</f>
        <v>19.09</v>
      </c>
      <c r="Y21" cm="1">
        <f t="array" ref="Y21">_xlfn.XLOOKUP($A21&amp;$B21,Ratios!$A:$A&amp;Ratios!$B:$B,Ratios!CW:CW)</f>
        <v>41.23</v>
      </c>
      <c r="Z21" cm="1">
        <f t="array" ref="Z21">_xlfn.XLOOKUP($A21&amp;$B21,Ratios!$A:$A&amp;Ratios!$B:$B,Ratios!CX:CX)</f>
        <v>35.1</v>
      </c>
      <c r="AA21" cm="1">
        <f t="array" ref="AA21">_xlfn.XLOOKUP($A21&amp;$B21,Ratios!$A:$A&amp;Ratios!$B:$B,Ratios!CY:CY)</f>
        <v>38.479999999999997</v>
      </c>
      <c r="AB21" cm="1">
        <f t="array" ref="AB21">_xlfn.XLOOKUP($A21&amp;$B21,Ratios!$A:$A&amp;Ratios!$B:$B,Ratios!CZ:CZ)</f>
        <v>34.119999999999997</v>
      </c>
      <c r="AC21" cm="1">
        <f t="array" ref="AC21">_xlfn.XLOOKUP($A21&amp;$B21,Ratios!$A:$A&amp;Ratios!$B:$B,Ratios!DA:DA)</f>
        <v>18.72</v>
      </c>
      <c r="AD21" cm="1">
        <f t="array" ref="AD21">_xlfn.XLOOKUP($A21&amp;$B21,Ratios!$A:$A&amp;Ratios!$B:$B,Ratios!DB:DB)</f>
        <v>3.56</v>
      </c>
      <c r="AE21" cm="1">
        <f t="array" ref="AE21">_xlfn.XLOOKUP($A21&amp;$B21,Ratios!$A:$A&amp;Ratios!$B:$B,Ratios!DC:DC)</f>
        <v>24.33</v>
      </c>
      <c r="AF21" cm="1">
        <f t="array" ref="AF21">_xlfn.XLOOKUP($A21&amp;$B21,Ratios!$A:$A&amp;Ratios!$B:$B,Ratios!DD:DD)</f>
        <v>8.19</v>
      </c>
      <c r="AG21" cm="1">
        <f t="array" ref="AG21">_xlfn.XLOOKUP($A21&amp;$B21,Ratios!$A:$A&amp;Ratios!$B:$B,Ratios!DE:DE)</f>
        <v>-9.09</v>
      </c>
      <c r="AH21" cm="1">
        <f t="array" ref="AH21">_xlfn.XLOOKUP($A21&amp;$B21,Ratios!$A:$A&amp;Ratios!$B:$B,Ratios!DF:DF)</f>
        <v>3.26</v>
      </c>
      <c r="AI21" cm="1">
        <f t="array" ref="AI21">_xlfn.XLOOKUP($A21&amp;$B21,Ratios!$A:$A&amp;Ratios!$B:$B,Ratios!DG:DG)</f>
        <v>17.25</v>
      </c>
      <c r="AJ21" cm="1">
        <f t="array" ref="AJ21">_xlfn.XLOOKUP($A21&amp;$B21,Ratios!$A:$A&amp;Ratios!$B:$B,Ratios!DH:DH)</f>
        <v>9.76</v>
      </c>
      <c r="AK21" cm="1">
        <f t="array" ref="AK21">_xlfn.XLOOKUP($A21&amp;$B21,Ratios!$A:$A&amp;Ratios!$B:$B,Ratios!DI:DI)</f>
        <v>7.63</v>
      </c>
      <c r="AL21" cm="1">
        <f t="array" ref="AL21">_xlfn.XLOOKUP($A21&amp;$B21,Ratios!$A:$A&amp;Ratios!$B:$B,Ratios!DJ:DJ)</f>
        <v>21.23</v>
      </c>
      <c r="AM21" cm="1">
        <f t="array" ref="AM21">_xlfn.XLOOKUP($A21&amp;$B21,Ratios!$A:$A&amp;Ratios!$B:$B,Ratios!DK:DK)</f>
        <v>36.92</v>
      </c>
      <c r="AN21" cm="1">
        <f t="array" ref="AN21">_xlfn.XLOOKUP($A21&amp;$B21,Ratios!$A:$A&amp;Ratios!$B:$B,Ratios!DL:DL)</f>
        <v>43.24</v>
      </c>
      <c r="AO21" cm="1">
        <f t="array" ref="AO21">_xlfn.XLOOKUP($A21&amp;$B21,Ratios!$A:$A&amp;Ratios!$B:$B,Ratios!DM:DM)</f>
        <v>27.73</v>
      </c>
    </row>
    <row r="22" spans="1:41" x14ac:dyDescent="0.45">
      <c r="A22" t="s">
        <v>8</v>
      </c>
      <c r="B22" t="s">
        <v>198</v>
      </c>
      <c r="C22">
        <f>_xlfn.XLOOKUP(C$1,EconCPI!$1:$1,EconCPI!$2:$2)</f>
        <v>8.0000000000000002E-3</v>
      </c>
      <c r="D22">
        <f>_xlfn.XLOOKUP(D$1,EconCPI!$1:$1,EconCPI!$2:$2)</f>
        <v>-1E-4</v>
      </c>
      <c r="E22">
        <f>_xlfn.XLOOKUP(E$1,EconCPI!$1:$1,EconCPI!$2:$2)</f>
        <v>1E-4</v>
      </c>
      <c r="F22">
        <f>_xlfn.XLOOKUP(F$1,EconCPI!$1:$1,EconCPI!$2:$2)</f>
        <v>0</v>
      </c>
      <c r="G22">
        <f>_xlfn.XLOOKUP(G$1,EconCPI!$1:$1,EconCPI!$2:$2)</f>
        <v>7.0000000000000001E-3</v>
      </c>
      <c r="H22">
        <f>_xlfn.XLOOKUP(H$1,EconCPI!$1:$1,EconCPI!$2:$2)</f>
        <v>8.9999999999999993E-3</v>
      </c>
      <c r="I22">
        <f>_xlfn.XLOOKUP(I$1,EconCPI!$1:$1,EconCPI!$2:$2)</f>
        <v>0.01</v>
      </c>
      <c r="J22">
        <f>_xlfn.XLOOKUP(J$1,EconCPI!$1:$1,EconCPI!$2:$2)</f>
        <v>1.4999999999999999E-2</v>
      </c>
      <c r="K22">
        <f>_xlfn.XLOOKUP(K$1,EconCPI!$1:$1,EconCPI!$2:$2)</f>
        <v>2.1000000000000001E-2</v>
      </c>
      <c r="L22">
        <f>_xlfn.XLOOKUP(L$1,EconCPI!$1:$1,EconCPI!$2:$2)</f>
        <v>2.4E-2</v>
      </c>
      <c r="M22">
        <f>_xlfn.XLOOKUP(M$1,EconCPI!$1:$1,EconCPI!$2:$2)</f>
        <v>1.6E-2</v>
      </c>
      <c r="N22">
        <f>_xlfn.XLOOKUP(N$1,EconCPI!$1:$1,EconCPI!$2:$2)</f>
        <v>2.1999999999999999E-2</v>
      </c>
      <c r="O22">
        <f>_xlfn.XLOOKUP(O$1,EconCPI!$1:$1,EconCPI!$2:$2)</f>
        <v>2.1000000000000001E-2</v>
      </c>
      <c r="P22">
        <f>_xlfn.XLOOKUP(P$1,EconCPI!$1:$1,EconCPI!$2:$2)</f>
        <v>2.4E-2</v>
      </c>
      <c r="Q22">
        <f>_xlfn.XLOOKUP(Q$1,EconCPI!$1:$1,EconCPI!$2:$2)</f>
        <v>2.9000000000000001E-2</v>
      </c>
      <c r="R22">
        <f>_xlfn.XLOOKUP(R$1,EconCPI!$1:$1,EconCPI!$2:$2)</f>
        <v>2.3E-2</v>
      </c>
      <c r="S22">
        <f>_xlfn.XLOOKUP(S$1,EconCPI!$1:$1,EconCPI!$2:$2)</f>
        <v>1.9E-2</v>
      </c>
      <c r="T22">
        <f>_xlfn.XLOOKUP(T$1,EconCPI!$1:$1,EconCPI!$2:$2)</f>
        <v>1.9E-2</v>
      </c>
      <c r="U22">
        <f>_xlfn.XLOOKUP(U$1,EconCPI!$1:$1,EconCPI!$2:$2)</f>
        <v>1.6E-2</v>
      </c>
      <c r="V22">
        <f>_xlfn.XLOOKUP(V$1,EconCPI!$1:$1,EconCPI!$2:$2)</f>
        <v>1.7000000000000001E-2</v>
      </c>
      <c r="W22">
        <f>_xlfn.XLOOKUP(W$1,EconCPI!$1:$1,EconCPI!$2:$2)</f>
        <v>2.3E-2</v>
      </c>
      <c r="X22">
        <f>_xlfn.XLOOKUP(X$1,EconCPI!$1:$1,EconCPI!$2:$2)</f>
        <v>1.4999999999999999E-2</v>
      </c>
      <c r="Y22">
        <f>_xlfn.XLOOKUP(Y$1,EconCPI!$1:$1,EconCPI!$2:$2)</f>
        <v>6.0000000000000001E-3</v>
      </c>
      <c r="Z22">
        <f>_xlfn.XLOOKUP(Z$1,EconCPI!$1:$1,EconCPI!$2:$2)</f>
        <v>1.4E-2</v>
      </c>
      <c r="AA22">
        <f>_xlfn.XLOOKUP(AA$1,EconCPI!$1:$1,EconCPI!$2:$2)</f>
        <v>1.4E-2</v>
      </c>
      <c r="AB22">
        <f>_xlfn.XLOOKUP(AB$1,EconCPI!$1:$1,EconCPI!$2:$2)</f>
        <v>2.5999999999999999E-2</v>
      </c>
      <c r="AC22">
        <f>_xlfn.XLOOKUP(AC$1,EconCPI!$1:$1,EconCPI!$2:$2)</f>
        <v>5.3999999999999999E-2</v>
      </c>
      <c r="AD22">
        <f>_xlfn.XLOOKUP(AD$1,EconCPI!$1:$1,EconCPI!$2:$2)</f>
        <v>5.3999999999999999E-2</v>
      </c>
      <c r="AE22">
        <f>_xlfn.XLOOKUP(AE$1,EconCPI!$1:$1,EconCPI!$2:$2)</f>
        <v>7.0000000000000007E-2</v>
      </c>
      <c r="AF22">
        <f>_xlfn.XLOOKUP(AF$1,EconCPI!$1:$1,EconCPI!$2:$2)</f>
        <v>8.5000000000000006E-2</v>
      </c>
      <c r="AG22">
        <f>_xlfn.XLOOKUP(AG$1,EconCPI!$1:$1,EconCPI!$2:$2)</f>
        <v>9.0999999999999998E-2</v>
      </c>
      <c r="AH22">
        <f>_xlfn.XLOOKUP(AH$1,EconCPI!$1:$1,EconCPI!$2:$2)</f>
        <v>8.2000000000000003E-2</v>
      </c>
      <c r="AI22">
        <f>_xlfn.XLOOKUP(AI$1,EconCPI!$1:$1,EconCPI!$2:$2)</f>
        <v>6.5000000000000002E-2</v>
      </c>
      <c r="AJ22">
        <f>_xlfn.XLOOKUP(AJ$1,EconCPI!$1:$1,EconCPI!$2:$2)</f>
        <v>0.05</v>
      </c>
      <c r="AK22">
        <f>_xlfn.XLOOKUP(AK$1,EconCPI!$1:$1,EconCPI!$2:$2)</f>
        <v>0.03</v>
      </c>
      <c r="AL22">
        <f>_xlfn.XLOOKUP(AL$1,EconCPI!$1:$1,EconCPI!$2:$2)</f>
        <v>3.6999999999999998E-2</v>
      </c>
      <c r="AM22">
        <f>_xlfn.XLOOKUP(AM$1,EconCPI!$1:$1,EconCPI!$2:$2)</f>
        <v>3.4000000000000002E-2</v>
      </c>
      <c r="AN22">
        <f>_xlfn.XLOOKUP(AN$1,EconCPI!$1:$1,EconCPI!$2:$2)</f>
        <v>3.5000000000000003E-2</v>
      </c>
      <c r="AO22">
        <f>_xlfn.XLOOKUP(AO$1,EconCPI!$1:$1,EconCPI!$2:$2)</f>
        <v>0.03</v>
      </c>
    </row>
    <row r="23" spans="1:41" x14ac:dyDescent="0.45">
      <c r="A23" t="s">
        <v>8</v>
      </c>
      <c r="B23" t="s">
        <v>272</v>
      </c>
      <c r="C23">
        <f>_xlfn.XLOOKUP(C$1,EconCPI!$1:$1,EconCPI!$4:$4)</f>
        <v>50.01</v>
      </c>
      <c r="D23">
        <f>_xlfn.XLOOKUP(D$1,EconCPI!$1:$1,EconCPI!$4:$4)</f>
        <v>49.49</v>
      </c>
      <c r="E23">
        <f>_xlfn.XLOOKUP(E$1,EconCPI!$1:$1,EconCPI!$4:$4)</f>
        <v>50.531999999999996</v>
      </c>
      <c r="F23">
        <f>_xlfn.XLOOKUP(F$1,EconCPI!$1:$1,EconCPI!$4:$4)</f>
        <v>48.603999999999999</v>
      </c>
      <c r="G23">
        <f>_xlfn.XLOOKUP(G$1,EconCPI!$1:$1,EconCPI!$4:$4)</f>
        <v>51.15</v>
      </c>
      <c r="H23">
        <f>_xlfn.XLOOKUP(H$1,EconCPI!$1:$1,EconCPI!$4:$4)</f>
        <v>49.9</v>
      </c>
      <c r="I23">
        <f>_xlfn.XLOOKUP(I$1,EconCPI!$1:$1,EconCPI!$4:$4)</f>
        <v>50.631999999999998</v>
      </c>
      <c r="J23">
        <f>_xlfn.XLOOKUP(J$1,EconCPI!$1:$1,EconCPI!$4:$4)</f>
        <v>52.88</v>
      </c>
      <c r="K23">
        <f>_xlfn.XLOOKUP(K$1,EconCPI!$1:$1,EconCPI!$4:$4)</f>
        <v>59.33</v>
      </c>
      <c r="L23">
        <f>_xlfn.XLOOKUP(L$1,EconCPI!$1:$1,EconCPI!$4:$4)</f>
        <v>60.618000000000002</v>
      </c>
      <c r="M23">
        <f>_xlfn.XLOOKUP(M$1,EconCPI!$1:$1,EconCPI!$4:$4)</f>
        <v>62.616999999999997</v>
      </c>
      <c r="N23">
        <f>_xlfn.XLOOKUP(N$1,EconCPI!$1:$1,EconCPI!$4:$4)</f>
        <v>63.72</v>
      </c>
      <c r="O23">
        <f>_xlfn.XLOOKUP(O$1,EconCPI!$1:$1,EconCPI!$4:$4)</f>
        <v>66.599999999999994</v>
      </c>
      <c r="P23">
        <f>_xlfn.XLOOKUP(P$1,EconCPI!$1:$1,EconCPI!$4:$4)</f>
        <v>64.540000000000006</v>
      </c>
      <c r="Q23">
        <f>_xlfn.XLOOKUP(Q$1,EconCPI!$1:$1,EconCPI!$4:$4)</f>
        <v>61.49</v>
      </c>
      <c r="R23">
        <f>_xlfn.XLOOKUP(R$1,EconCPI!$1:$1,EconCPI!$4:$4)</f>
        <v>66.33</v>
      </c>
      <c r="S23">
        <f>_xlfn.XLOOKUP(S$1,EconCPI!$1:$1,EconCPI!$4:$4)</f>
        <v>57.72</v>
      </c>
      <c r="T23">
        <f>_xlfn.XLOOKUP(T$1,EconCPI!$1:$1,EconCPI!$4:$4)</f>
        <v>63.62</v>
      </c>
      <c r="U23">
        <f>_xlfn.XLOOKUP(U$1,EconCPI!$1:$1,EconCPI!$4:$4)</f>
        <v>70.709999999999994</v>
      </c>
      <c r="V23">
        <f>_xlfn.XLOOKUP(V$1,EconCPI!$1:$1,EconCPI!$4:$4)</f>
        <v>72.040000000000006</v>
      </c>
      <c r="W23">
        <f>_xlfn.XLOOKUP(W$1,EconCPI!$1:$1,EconCPI!$4:$4)</f>
        <v>71.33</v>
      </c>
      <c r="X23">
        <f>_xlfn.XLOOKUP(X$1,EconCPI!$1:$1,EconCPI!$4:$4)</f>
        <v>49.57</v>
      </c>
      <c r="Y23">
        <f>_xlfn.XLOOKUP(Y$1,EconCPI!$1:$1,EconCPI!$4:$4)</f>
        <v>55.01</v>
      </c>
      <c r="Z23">
        <f>_xlfn.XLOOKUP(Z$1,EconCPI!$1:$1,EconCPI!$4:$4)</f>
        <v>55.74</v>
      </c>
      <c r="AA23">
        <f>_xlfn.XLOOKUP(AA$1,EconCPI!$1:$1,EconCPI!$4:$4)</f>
        <v>67.5</v>
      </c>
      <c r="AB23">
        <f>_xlfn.XLOOKUP(AB$1,EconCPI!$1:$1,EconCPI!$4:$4)</f>
        <v>74.260000000000005</v>
      </c>
      <c r="AC23">
        <f>_xlfn.XLOOKUP(AC$1,EconCPI!$1:$1,EconCPI!$4:$4)</f>
        <v>77.405000000000001</v>
      </c>
      <c r="AD23">
        <f>_xlfn.XLOOKUP(AD$1,EconCPI!$1:$1,EconCPI!$4:$4)</f>
        <v>78.2</v>
      </c>
      <c r="AE23">
        <f>_xlfn.XLOOKUP(AE$1,EconCPI!$1:$1,EconCPI!$4:$4)</f>
        <v>83.572000000000003</v>
      </c>
      <c r="AF23">
        <f>_xlfn.XLOOKUP(AF$1,EconCPI!$1:$1,EconCPI!$4:$4)</f>
        <v>91.22</v>
      </c>
      <c r="AG23">
        <f>_xlfn.XLOOKUP(AG$1,EconCPI!$1:$1,EconCPI!$4:$4)</f>
        <v>82.97</v>
      </c>
      <c r="AH23">
        <f>_xlfn.XLOOKUP(AH$1,EconCPI!$1:$1,EconCPI!$4:$4)</f>
        <v>79.09</v>
      </c>
      <c r="AI23">
        <f>_xlfn.XLOOKUP(AI$1,EconCPI!$1:$1,EconCPI!$4:$4)</f>
        <v>91.4</v>
      </c>
      <c r="AJ23">
        <f>_xlfn.XLOOKUP(AJ$1,EconCPI!$1:$1,EconCPI!$4:$4)</f>
        <v>85.62</v>
      </c>
      <c r="AK23">
        <f>_xlfn.XLOOKUP(AK$1,EconCPI!$1:$1,EconCPI!$4:$4)</f>
        <v>87.89</v>
      </c>
      <c r="AL23">
        <f>_xlfn.XLOOKUP(AL$1,EconCPI!$1:$1,EconCPI!$4:$4)</f>
        <v>91.65</v>
      </c>
      <c r="AM23">
        <f>_xlfn.XLOOKUP(AM$1,EconCPI!$1:$1,EconCPI!$4:$4)</f>
        <v>100.125</v>
      </c>
      <c r="AN23">
        <f>_xlfn.XLOOKUP(AN$1,EconCPI!$1:$1,EconCPI!$4:$4)</f>
        <v>117.39</v>
      </c>
      <c r="AO23">
        <f>_xlfn.XLOOKUP(AO$1,EconCPI!$1:$1,EconCPI!$4:$4)</f>
        <v>112.92</v>
      </c>
    </row>
    <row r="24" spans="1:41" x14ac:dyDescent="0.45">
      <c r="A24" t="s">
        <v>10</v>
      </c>
      <c r="B24" t="s">
        <v>170</v>
      </c>
      <c r="C24" cm="1">
        <f t="array" ref="C24">_xlfn.XLOOKUP($A24&amp;$B24,Financials!$A:$A&amp;Financials!$C:$C,Financials!E:E)</f>
        <v>0.11457517123129822</v>
      </c>
      <c r="D24" cm="1">
        <f t="array" ref="D24">_xlfn.XLOOKUP($A24&amp;$B24,Financials!$A:$A&amp;Financials!$C:$C,Financials!F:F)</f>
        <v>0.11793936926265916</v>
      </c>
      <c r="E24" cm="1">
        <f t="array" ref="E24">_xlfn.XLOOKUP($A24&amp;$B24,Financials!$A:$A&amp;Financials!$C:$C,Financials!G:G)</f>
        <v>0.12136262217948598</v>
      </c>
      <c r="F24" cm="1">
        <f t="array" ref="F24">_xlfn.XLOOKUP($A24&amp;$B24,Financials!$A:$A&amp;Financials!$C:$C,Financials!H:H)</f>
        <v>0.12540505814887246</v>
      </c>
      <c r="G24" cm="1">
        <f t="array" ref="G24">_xlfn.XLOOKUP($A24&amp;$B24,Financials!$A:$A&amp;Financials!$C:$C,Financials!I:I)</f>
        <v>0.11950580950924936</v>
      </c>
      <c r="H24" cm="1">
        <f t="array" ref="H24">_xlfn.XLOOKUP($A24&amp;$B24,Financials!$A:$A&amp;Financials!$C:$C,Financials!J:J)</f>
        <v>0.11850264755019019</v>
      </c>
      <c r="I24" cm="1">
        <f t="array" ref="I24">_xlfn.XLOOKUP($A24&amp;$B24,Financials!$A:$A&amp;Financials!$C:$C,Financials!K:K)</f>
        <v>0.11706312218038105</v>
      </c>
      <c r="J24" cm="1">
        <f t="array" ref="J24">_xlfn.XLOOKUP($A24&amp;$B24,Financials!$A:$A&amp;Financials!$C:$C,Financials!L:L)</f>
        <v>0.11854943475496835</v>
      </c>
      <c r="K24" cm="1">
        <f t="array" ref="K24">_xlfn.XLOOKUP($A24&amp;$B24,Financials!$A:$A&amp;Financials!$C:$C,Financials!M:M)</f>
        <v>0.11736488352822023</v>
      </c>
      <c r="L24" cm="1">
        <f t="array" ref="L24">_xlfn.XLOOKUP($A24&amp;$B24,Financials!$A:$A&amp;Financials!$C:$C,Financials!N:N)</f>
        <v>0.11718657873969322</v>
      </c>
      <c r="M24" cm="1">
        <f t="array" ref="M24">_xlfn.XLOOKUP($A24&amp;$B24,Financials!$A:$A&amp;Financials!$C:$C,Financials!O:O)</f>
        <v>0.11762052947278222</v>
      </c>
      <c r="N24" cm="1">
        <f t="array" ref="N24">_xlfn.XLOOKUP($A24&amp;$B24,Financials!$A:$A&amp;Financials!$C:$C,Financials!P:P)</f>
        <v>0.11952618980568853</v>
      </c>
      <c r="O24" cm="1">
        <f t="array" ref="O24">_xlfn.XLOOKUP($A24&amp;$B24,Financials!$A:$A&amp;Financials!$C:$C,Financials!Q:Q)</f>
        <v>0.11728131504509794</v>
      </c>
      <c r="P24" cm="1">
        <f t="array" ref="P24">_xlfn.XLOOKUP($A24&amp;$B24,Financials!$A:$A&amp;Financials!$C:$C,Financials!R:R)</f>
        <v>0.11894358675599573</v>
      </c>
      <c r="Q24" cm="1">
        <f t="array" ref="Q24">_xlfn.XLOOKUP($A24&amp;$B24,Financials!$A:$A&amp;Financials!$C:$C,Financials!S:S)</f>
        <v>0.12227328458396916</v>
      </c>
      <c r="R24" cm="1">
        <f t="array" ref="R24">_xlfn.XLOOKUP($A24&amp;$B24,Financials!$A:$A&amp;Financials!$C:$C,Financials!T:T)</f>
        <v>0.12365272076163857</v>
      </c>
      <c r="S24" cm="1">
        <f t="array" ref="S24">_xlfn.XLOOKUP($A24&amp;$B24,Financials!$A:$A&amp;Financials!$C:$C,Financials!U:U)</f>
        <v>0.12362693654286452</v>
      </c>
      <c r="T24" cm="1">
        <f t="array" ref="T24">_xlfn.XLOOKUP($A24&amp;$B24,Financials!$A:$A&amp;Financials!$C:$C,Financials!V:V)</f>
        <v>0.11982664847972098</v>
      </c>
      <c r="U24" cm="1">
        <f t="array" ref="U24">_xlfn.XLOOKUP($A24&amp;$B24,Financials!$A:$A&amp;Financials!$C:$C,Financials!W:W)</f>
        <v>0.11706962677615017</v>
      </c>
      <c r="V24" cm="1">
        <f t="array" ref="V24">_xlfn.XLOOKUP($A24&amp;$B24,Financials!$A:$A&amp;Financials!$C:$C,Financials!X:X)</f>
        <v>0.11563271745145491</v>
      </c>
      <c r="W24" cm="1">
        <f t="array" ref="W24">_xlfn.XLOOKUP($A24&amp;$B24,Financials!$A:$A&amp;Financials!$C:$C,Financials!Y:Y)</f>
        <v>0.11362234264276783</v>
      </c>
      <c r="X24" cm="1">
        <f t="array" ref="X24">_xlfn.XLOOKUP($A24&amp;$B24,Financials!$A:$A&amp;Financials!$C:$C,Financials!Z:Z)</f>
        <v>0.11627205939349049</v>
      </c>
      <c r="Y24" cm="1">
        <f t="array" ref="Y24">_xlfn.XLOOKUP($A24&amp;$B24,Financials!$A:$A&amp;Financials!$C:$C,Financials!AA:AA)</f>
        <v>0.11217488826216747</v>
      </c>
      <c r="Z24" cm="1">
        <f t="array" ref="Z24">_xlfn.XLOOKUP($A24&amp;$B24,Financials!$A:$A&amp;Financials!$C:$C,Financials!AB:AB)</f>
        <v>0.11020773930753563</v>
      </c>
      <c r="AA24" cm="1">
        <f t="array" ref="AA24">_xlfn.XLOOKUP($A24&amp;$B24,Financials!$A:$A&amp;Financials!$C:$C,Financials!AC:AC)</f>
        <v>0.1627152007746831</v>
      </c>
      <c r="AB24" cm="1">
        <f t="array" ref="AB24">_xlfn.XLOOKUP($A24&amp;$B24,Financials!$A:$A&amp;Financials!$C:$C,Financials!AD:AD)</f>
        <v>0.141906309942917</v>
      </c>
      <c r="AC24" cm="1">
        <f t="array" ref="AC24">_xlfn.XLOOKUP($A24&amp;$B24,Financials!$A:$A&amp;Financials!$C:$C,Financials!AE:AE)</f>
        <v>0.15009461486848155</v>
      </c>
      <c r="AD24" cm="1">
        <f t="array" ref="AD24">_xlfn.XLOOKUP($A24&amp;$B24,Financials!$A:$A&amp;Financials!$C:$C,Financials!AF:AF)</f>
        <v>0.1542416067146283</v>
      </c>
      <c r="AE24" cm="1">
        <f t="array" ref="AE24">_xlfn.XLOOKUP($A24&amp;$B24,Financials!$A:$A&amp;Financials!$C:$C,Financials!AG:AG)</f>
        <v>0.15921158487530168</v>
      </c>
      <c r="AF24" cm="1">
        <f t="array" ref="AF24">_xlfn.XLOOKUP($A24&amp;$B24,Financials!$A:$A&amp;Financials!$C:$C,Financials!AH:AH)</f>
        <v>0.17230056613484301</v>
      </c>
      <c r="AG24" cm="1">
        <f t="array" ref="AG24">_xlfn.XLOOKUP($A24&amp;$B24,Financials!$A:$A&amp;Financials!$C:$C,Financials!AI:AI)</f>
        <v>0.1654903995848469</v>
      </c>
      <c r="AH24" cm="1">
        <f t="array" ref="AH24">_xlfn.XLOOKUP($A24&amp;$B24,Financials!$A:$A&amp;Financials!$C:$C,Financials!AJ:AJ)</f>
        <v>0.16852655718907408</v>
      </c>
      <c r="AI24" cm="1">
        <f t="array" ref="AI24">_xlfn.XLOOKUP($A24&amp;$B24,Financials!$A:$A&amp;Financials!$C:$C,Financials!AK:AK)</f>
        <v>0.16132423027074466</v>
      </c>
      <c r="AJ24" cm="1">
        <f t="array" ref="AJ24">_xlfn.XLOOKUP($A24&amp;$B24,Financials!$A:$A&amp;Financials!$C:$C,Financials!AL:AL)</f>
        <v>0.16930473447019501</v>
      </c>
      <c r="AK24" cm="1">
        <f t="array" ref="AK24">_xlfn.XLOOKUP($A24&amp;$B24,Financials!$A:$A&amp;Financials!$C:$C,Financials!AM:AM)</f>
        <v>0.17147859999602044</v>
      </c>
      <c r="AL24" cm="1">
        <f t="array" ref="AL24">_xlfn.XLOOKUP($A24&amp;$B24,Financials!$A:$A&amp;Financials!$C:$C,Financials!AN:AN)</f>
        <v>0.17891594844627184</v>
      </c>
      <c r="AM24" cm="1">
        <f t="array" ref="AM24">_xlfn.XLOOKUP($A24&amp;$B24,Financials!$A:$A&amp;Financials!$C:$C,Financials!AO:AO)</f>
        <v>0.16588301309959172</v>
      </c>
      <c r="AN24" cm="1">
        <f t="array" ref="AN24">_xlfn.XLOOKUP($A24&amp;$B24,Financials!$A:$A&amp;Financials!$C:$C,Financials!AP:AP)</f>
        <v>0.173135945116447</v>
      </c>
      <c r="AO24" cm="1">
        <f t="array" ref="AO24">_xlfn.XLOOKUP($A24&amp;$B24,Financials!$A:$A&amp;Financials!$C:$C,Financials!AQ:AQ)</f>
        <v>0.16931197401446921</v>
      </c>
    </row>
    <row r="25" spans="1:41" x14ac:dyDescent="0.45">
      <c r="A25" t="s">
        <v>10</v>
      </c>
      <c r="B25" t="s">
        <v>171</v>
      </c>
      <c r="C25" cm="1">
        <f t="array" ref="C25">_xlfn.XLOOKUP($A25&amp;$B25,Financials!$A:$A&amp;Financials!$C:$C,Financials!E:E)</f>
        <v>0.34884171129896108</v>
      </c>
      <c r="D25" cm="1">
        <f t="array" ref="D25">_xlfn.XLOOKUP($A25&amp;$B25,Financials!$A:$A&amp;Financials!$C:$C,Financials!F:F)</f>
        <v>0.35500259105715132</v>
      </c>
      <c r="E25" cm="1">
        <f t="array" ref="E25">_xlfn.XLOOKUP($A25&amp;$B25,Financials!$A:$A&amp;Financials!$C:$C,Financials!G:G)</f>
        <v>0.36004555766124891</v>
      </c>
      <c r="F25" cm="1">
        <f t="array" ref="F25">_xlfn.XLOOKUP($A25&amp;$B25,Financials!$A:$A&amp;Financials!$C:$C,Financials!H:H)</f>
        <v>0.36909181947869135</v>
      </c>
      <c r="G25" cm="1">
        <f t="array" ref="G25">_xlfn.XLOOKUP($A25&amp;$B25,Financials!$A:$A&amp;Financials!$C:$C,Financials!I:I)</f>
        <v>0.37659570402079195</v>
      </c>
      <c r="H25" cm="1">
        <f t="array" ref="H25">_xlfn.XLOOKUP($A25&amp;$B25,Financials!$A:$A&amp;Financials!$C:$C,Financials!J:J)</f>
        <v>0.37287511680368485</v>
      </c>
      <c r="I25" cm="1">
        <f t="array" ref="I25">_xlfn.XLOOKUP($A25&amp;$B25,Financials!$A:$A&amp;Financials!$C:$C,Financials!K:K)</f>
        <v>0.36932813839901568</v>
      </c>
      <c r="J25" cm="1">
        <f t="array" ref="J25">_xlfn.XLOOKUP($A25&amp;$B25,Financials!$A:$A&amp;Financials!$C:$C,Financials!L:L)</f>
        <v>0.36844578346554629</v>
      </c>
      <c r="K25" cm="1">
        <f t="array" ref="K25">_xlfn.XLOOKUP($A25&amp;$B25,Financials!$A:$A&amp;Financials!$C:$C,Financials!M:M)</f>
        <v>0.37453273179265262</v>
      </c>
      <c r="L25" cm="1">
        <f t="array" ref="L25">_xlfn.XLOOKUP($A25&amp;$B25,Financials!$A:$A&amp;Financials!$C:$C,Financials!N:N)</f>
        <v>0.3737924403363479</v>
      </c>
      <c r="M25" cm="1">
        <f t="array" ref="M25">_xlfn.XLOOKUP($A25&amp;$B25,Financials!$A:$A&amp;Financials!$C:$C,Financials!O:O)</f>
        <v>0.37542957651197401</v>
      </c>
      <c r="N25" cm="1">
        <f t="array" ref="N25">_xlfn.XLOOKUP($A25&amp;$B25,Financials!$A:$A&amp;Financials!$C:$C,Financials!P:P)</f>
        <v>0.37071423542664039</v>
      </c>
      <c r="O25" cm="1">
        <f t="array" ref="O25">_xlfn.XLOOKUP($A25&amp;$B25,Financials!$A:$A&amp;Financials!$C:$C,Financials!Q:Q)</f>
        <v>0.38392841258828342</v>
      </c>
      <c r="P25" cm="1">
        <f t="array" ref="P25">_xlfn.XLOOKUP($A25&amp;$B25,Financials!$A:$A&amp;Financials!$C:$C,Financials!R:R)</f>
        <v>0.39748784083185479</v>
      </c>
      <c r="Q25" cm="1">
        <f t="array" ref="Q25">_xlfn.XLOOKUP($A25&amp;$B25,Financials!$A:$A&amp;Financials!$C:$C,Financials!S:S)</f>
        <v>0.40141484885638934</v>
      </c>
      <c r="R25" cm="1">
        <f t="array" ref="R25">_xlfn.XLOOKUP($A25&amp;$B25,Financials!$A:$A&amp;Financials!$C:$C,Financials!T:T)</f>
        <v>0.40333653594200369</v>
      </c>
      <c r="S25" cm="1">
        <f t="array" ref="S25">_xlfn.XLOOKUP($A25&amp;$B25,Financials!$A:$A&amp;Financials!$C:$C,Financials!U:U)</f>
        <v>0.39227966396137159</v>
      </c>
      <c r="T25" cm="1">
        <f t="array" ref="T25">_xlfn.XLOOKUP($A25&amp;$B25,Financials!$A:$A&amp;Financials!$C:$C,Financials!V:V)</f>
        <v>0.38976466322495984</v>
      </c>
      <c r="U25" cm="1">
        <f t="array" ref="U25">_xlfn.XLOOKUP($A25&amp;$B25,Financials!$A:$A&amp;Financials!$C:$C,Financials!W:W)</f>
        <v>0.38693463091557267</v>
      </c>
      <c r="V25" cm="1">
        <f t="array" ref="V25">_xlfn.XLOOKUP($A25&amp;$B25,Financials!$A:$A&amp;Financials!$C:$C,Financials!X:X)</f>
        <v>0.38428881749027444</v>
      </c>
      <c r="W25" cm="1">
        <f t="array" ref="W25">_xlfn.XLOOKUP($A25&amp;$B25,Financials!$A:$A&amp;Financials!$C:$C,Financials!Y:Y)</f>
        <v>0.4007836598582743</v>
      </c>
      <c r="X25" cm="1">
        <f t="array" ref="X25">_xlfn.XLOOKUP($A25&amp;$B25,Financials!$A:$A&amp;Financials!$C:$C,Financials!Z:Z)</f>
        <v>0.41621952164813492</v>
      </c>
      <c r="Y25" cm="1">
        <f t="array" ref="Y25">_xlfn.XLOOKUP($A25&amp;$B25,Financials!$A:$A&amp;Financials!$C:$C,Financials!AA:AA)</f>
        <v>0.40720399782296768</v>
      </c>
      <c r="Z25" cm="1">
        <f t="array" ref="Z25">_xlfn.XLOOKUP($A25&amp;$B25,Financials!$A:$A&amp;Financials!$C:$C,Financials!AB:AB)</f>
        <v>0.41006924643584519</v>
      </c>
      <c r="AA25" cm="1">
        <f t="array" ref="AA25">_xlfn.XLOOKUP($A25&amp;$B25,Financials!$A:$A&amp;Financials!$C:$C,Financials!AC:AC)</f>
        <v>0.41882892679403433</v>
      </c>
      <c r="AB25" cm="1">
        <f t="array" ref="AB25">_xlfn.XLOOKUP($A25&amp;$B25,Financials!$A:$A&amp;Financials!$C:$C,Financials!AD:AD)</f>
        <v>0.39370315304558168</v>
      </c>
      <c r="AC25" cm="1">
        <f t="array" ref="AC25">_xlfn.XLOOKUP($A25&amp;$B25,Financials!$A:$A&amp;Financials!$C:$C,Financials!AE:AE)</f>
        <v>0.3955278454196603</v>
      </c>
      <c r="AD25" cm="1">
        <f t="array" ref="AD25">_xlfn.XLOOKUP($A25&amp;$B25,Financials!$A:$A&amp;Financials!$C:$C,Financials!AF:AF)</f>
        <v>0.39520383693045563</v>
      </c>
      <c r="AE25" cm="1">
        <f t="array" ref="AE25">_xlfn.XLOOKUP($A25&amp;$B25,Financials!$A:$A&amp;Financials!$C:$C,Financials!AG:AG)</f>
        <v>0.53594127111826229</v>
      </c>
      <c r="AF25" cm="1">
        <f t="array" ref="AF25">_xlfn.XLOOKUP($A25&amp;$B25,Financials!$A:$A&amp;Financials!$C:$C,Financials!AH:AH)</f>
        <v>0.55262995367987644</v>
      </c>
      <c r="AG25" cm="1">
        <f t="array" ref="AG25">_xlfn.XLOOKUP($A25&amp;$B25,Financials!$A:$A&amp;Financials!$C:$C,Financials!AI:AI)</f>
        <v>0.54397509081473794</v>
      </c>
      <c r="AH25" cm="1">
        <f t="array" ref="AH25">_xlfn.XLOOKUP($A25&amp;$B25,Financials!$A:$A&amp;Financials!$C:$C,Financials!AJ:AJ)</f>
        <v>0.52715098898398793</v>
      </c>
      <c r="AI25" cm="1">
        <f t="array" ref="AI25">_xlfn.XLOOKUP($A25&amp;$B25,Financials!$A:$A&amp;Financials!$C:$C,Financials!AK:AK)</f>
        <v>0.52016042617028446</v>
      </c>
      <c r="AJ25" cm="1">
        <f t="array" ref="AJ25">_xlfn.XLOOKUP($A25&amp;$B25,Financials!$A:$A&amp;Financials!$C:$C,Financials!AL:AL)</f>
        <v>0.5057462034908814</v>
      </c>
      <c r="AK25" cm="1">
        <f t="array" ref="AK25">_xlfn.XLOOKUP($A25&amp;$B25,Financials!$A:$A&amp;Financials!$C:$C,Financials!AM:AM)</f>
        <v>0.48516624549813958</v>
      </c>
      <c r="AL25" cm="1">
        <f t="array" ref="AL25">_xlfn.XLOOKUP($A25&amp;$B25,Financials!$A:$A&amp;Financials!$C:$C,Financials!AN:AN)</f>
        <v>0.47927374080809676</v>
      </c>
      <c r="AM25" cm="1">
        <f t="array" ref="AM25">_xlfn.XLOOKUP($A25&amp;$B25,Financials!$A:$A&amp;Financials!$C:$C,Financials!AO:AO)</f>
        <v>0.48098914494688572</v>
      </c>
      <c r="AN25" cm="1">
        <f t="array" ref="AN25">_xlfn.XLOOKUP($A25&amp;$B25,Financials!$A:$A&amp;Financials!$C:$C,Financials!AP:AP)</f>
        <v>0.48139033266502601</v>
      </c>
      <c r="AO25" cm="1">
        <f t="array" ref="AO25">_xlfn.XLOOKUP($A25&amp;$B25,Financials!$A:$A&amp;Financials!$C:$C,Financials!AQ:AQ)</f>
        <v>0.46801638860180128</v>
      </c>
    </row>
    <row r="26" spans="1:41" x14ac:dyDescent="0.45">
      <c r="A26" t="s">
        <v>10</v>
      </c>
      <c r="B26" t="s">
        <v>172</v>
      </c>
      <c r="C26" cm="1">
        <f t="array" ref="C26">_xlfn.XLOOKUP($A26&amp;$B26,Financials!$A:$A&amp;Financials!$C:$C,Financials!E:E)</f>
        <v>1.2140598641211663E-2</v>
      </c>
      <c r="D26" cm="1">
        <f t="array" ref="D26">_xlfn.XLOOKUP($A26&amp;$B26,Financials!$A:$A&amp;Financials!$C:$C,Financials!F:F)</f>
        <v>1.0725125851347351E-2</v>
      </c>
      <c r="E26" cm="1">
        <f t="array" ref="E26">_xlfn.XLOOKUP($A26&amp;$B26,Financials!$A:$A&amp;Financials!$C:$C,Financials!G:G)</f>
        <v>5.7600567603648348E-3</v>
      </c>
      <c r="F26" cm="1">
        <f t="array" ref="F26">_xlfn.XLOOKUP($A26&amp;$B26,Financials!$A:$A&amp;Financials!$C:$C,Financials!H:H)</f>
        <v>9.7780800952299973E-3</v>
      </c>
      <c r="G26" cm="1">
        <f t="array" ref="G26">_xlfn.XLOOKUP($A26&amp;$B26,Financials!$A:$A&amp;Financials!$C:$C,Financials!I:I)</f>
        <v>7.6345360036691639E-3</v>
      </c>
      <c r="H26" cm="1">
        <f t="array" ref="H26">_xlfn.XLOOKUP($A26&amp;$B26,Financials!$A:$A&amp;Financials!$C:$C,Financials!J:J)</f>
        <v>4.0680717717349237E-3</v>
      </c>
      <c r="I26" cm="1">
        <f t="array" ref="I26">_xlfn.XLOOKUP($A26&amp;$B26,Financials!$A:$A&amp;Financials!$C:$C,Financials!K:K)</f>
        <v>4.2690429141344468E-3</v>
      </c>
      <c r="J26" cm="1">
        <f t="array" ref="J26">_xlfn.XLOOKUP($A26&amp;$B26,Financials!$A:$A&amp;Financials!$C:$C,Financials!L:L)</f>
        <v>7.7577231727429356E-3</v>
      </c>
      <c r="K26" cm="1">
        <f t="array" ref="K26">_xlfn.XLOOKUP($A26&amp;$B26,Financials!$A:$A&amp;Financials!$C:$C,Financials!M:M)</f>
        <v>1.2365343890986097E-2</v>
      </c>
      <c r="L26" cm="1">
        <f t="array" ref="L26">_xlfn.XLOOKUP($A26&amp;$B26,Financials!$A:$A&amp;Financials!$C:$C,Financials!N:N)</f>
        <v>1.0023312137732101E-2</v>
      </c>
      <c r="M26" cm="1">
        <f t="array" ref="M26">_xlfn.XLOOKUP($A26&amp;$B26,Financials!$A:$A&amp;Financials!$C:$C,Financials!O:O)</f>
        <v>8.7944797726965222E-3</v>
      </c>
      <c r="N26" cm="1">
        <f t="array" ref="N26">_xlfn.XLOOKUP($A26&amp;$B26,Financials!$A:$A&amp;Financials!$C:$C,Financials!P:P)</f>
        <v>9.3899605744860604E-3</v>
      </c>
      <c r="O26" cm="1">
        <f t="array" ref="O26">_xlfn.XLOOKUP($A26&amp;$B26,Financials!$A:$A&amp;Financials!$C:$C,Financials!Q:Q)</f>
        <v>1.2390813186031203E-2</v>
      </c>
      <c r="P26" cm="1">
        <f t="array" ref="P26">_xlfn.XLOOKUP($A26&amp;$B26,Financials!$A:$A&amp;Financials!$C:$C,Financials!R:R)</f>
        <v>1.2040003883872221E-2</v>
      </c>
      <c r="Q26" cm="1">
        <f t="array" ref="Q26">_xlfn.XLOOKUP($A26&amp;$B26,Financials!$A:$A&amp;Financials!$C:$C,Financials!S:S)</f>
        <v>8.856036482636347E-3</v>
      </c>
      <c r="R26" cm="1">
        <f t="array" ref="R26">_xlfn.XLOOKUP($A26&amp;$B26,Financials!$A:$A&amp;Financials!$C:$C,Financials!T:T)</f>
        <v>1.1110140623635252E-2</v>
      </c>
      <c r="S26" cm="1">
        <f t="array" ref="S26">_xlfn.XLOOKUP($A26&amp;$B26,Financials!$A:$A&amp;Financials!$C:$C,Financials!U:U)</f>
        <v>-5.5145257418774329E-3</v>
      </c>
      <c r="T26" cm="1">
        <f t="array" ref="T26">_xlfn.XLOOKUP($A26&amp;$B26,Financials!$A:$A&amp;Financials!$C:$C,Financials!V:V)</f>
        <v>1.4848835402386172E-2</v>
      </c>
      <c r="U26" cm="1">
        <f t="array" ref="U26">_xlfn.XLOOKUP($A26&amp;$B26,Financials!$A:$A&amp;Financials!$C:$C,Financials!W:W)</f>
        <v>1.0323212867690541E-2</v>
      </c>
      <c r="V26" cm="1">
        <f t="array" ref="V26">_xlfn.XLOOKUP($A26&amp;$B26,Financials!$A:$A&amp;Financials!$C:$C,Financials!X:X)</f>
        <v>1.0241754974271721E-2</v>
      </c>
      <c r="W26" cm="1">
        <f t="array" ref="W26">_xlfn.XLOOKUP($A26&amp;$B26,Financials!$A:$A&amp;Financials!$C:$C,Financials!Y:Y)</f>
        <v>1.9799916631929971E-2</v>
      </c>
      <c r="X26" cm="1">
        <f t="array" ref="X26">_xlfn.XLOOKUP($A26&amp;$B26,Financials!$A:$A&amp;Financials!$C:$C,Financials!Z:Z)</f>
        <v>1.1420500055982843E-2</v>
      </c>
      <c r="Y26" cm="1">
        <f t="array" ref="Y26">_xlfn.XLOOKUP($A26&amp;$B26,Financials!$A:$A&amp;Financials!$C:$C,Financials!AA:AA)</f>
        <v>1.8216152920027047E-2</v>
      </c>
      <c r="Z26" cm="1">
        <f t="array" ref="Z26">_xlfn.XLOOKUP($A26&amp;$B26,Financials!$A:$A&amp;Financials!$C:$C,Financials!AB:AB)</f>
        <v>1.4680244399185336E-2</v>
      </c>
      <c r="AA26" cm="1">
        <f t="array" ref="AA26">_xlfn.XLOOKUP($A26&amp;$B26,Financials!$A:$A&amp;Financials!$C:$C,Financials!AC:AC)</f>
        <v>2.3684983371300213E-2</v>
      </c>
      <c r="AB26" cm="1">
        <f t="array" ref="AB26">_xlfn.XLOOKUP($A26&amp;$B26,Financials!$A:$A&amp;Financials!$C:$C,Financials!AD:AD)</f>
        <v>2.4412414972536996E-2</v>
      </c>
      <c r="AC26" cm="1">
        <f t="array" ref="AC26">_xlfn.XLOOKUP($A26&amp;$B26,Financials!$A:$A&amp;Financials!$C:$C,Financials!AE:AE)</f>
        <v>1.4987598290147237E-2</v>
      </c>
      <c r="AD26" cm="1">
        <f t="array" ref="AD26">_xlfn.XLOOKUP($A26&amp;$B26,Financials!$A:$A&amp;Financials!$C:$C,Financials!AF:AF)</f>
        <v>2.383093525179856E-3</v>
      </c>
      <c r="AE26" cm="1">
        <f t="array" ref="AE26">_xlfn.XLOOKUP($A26&amp;$B26,Financials!$A:$A&amp;Financials!$C:$C,Financials!AG:AG)</f>
        <v>1.5325824617860017E-2</v>
      </c>
      <c r="AF26" cm="1">
        <f t="array" ref="AF26">_xlfn.XLOOKUP($A26&amp;$B26,Financials!$A:$A&amp;Financials!$C:$C,Financials!AH:AH)</f>
        <v>9.2228512609366965E-3</v>
      </c>
      <c r="AG26" cm="1">
        <f t="array" ref="AG26">_xlfn.XLOOKUP($A26&amp;$B26,Financials!$A:$A&amp;Financials!$C:$C,Financials!AI:AI)</f>
        <v>-1.2734820965230929E-2</v>
      </c>
      <c r="AH26" cm="1">
        <f t="array" ref="AH26">_xlfn.XLOOKUP($A26&amp;$B26,Financials!$A:$A&amp;Financials!$C:$C,Financials!AJ:AJ)</f>
        <v>-8.3029608092059469E-3</v>
      </c>
      <c r="AI26" cm="1">
        <f t="array" ref="AI26">_xlfn.XLOOKUP($A26&amp;$B26,Financials!$A:$A&amp;Financials!$C:$C,Financials!AK:AK)</f>
        <v>-3.0819785894335081E-3</v>
      </c>
      <c r="AJ26" cm="1">
        <f t="array" ref="AJ26">_xlfn.XLOOKUP($A26&amp;$B26,Financials!$A:$A&amp;Financials!$C:$C,Financials!AL:AL)</f>
        <v>-2.9408517429314169E-3</v>
      </c>
      <c r="AK26" cm="1">
        <f t="array" ref="AK26">_xlfn.XLOOKUP($A26&amp;$B26,Financials!$A:$A&amp;Financials!$C:$C,Financials!AM:AM)</f>
        <v>-1.6147004397397378E-2</v>
      </c>
      <c r="AL26" cm="1">
        <f t="array" ref="AL26">_xlfn.XLOOKUP($A26&amp;$B26,Financials!$A:$A&amp;Financials!$C:$C,Financials!AN:AN)</f>
        <v>1.5221001027911757E-3</v>
      </c>
      <c r="AM26" cm="1">
        <f t="array" ref="AM26">_xlfn.XLOOKUP($A26&amp;$B26,Financials!$A:$A&amp;Financials!$C:$C,Financials!AO:AO)</f>
        <v>1.8981830846926336E-2</v>
      </c>
      <c r="AN26" cm="1">
        <f t="array" ref="AN26">_xlfn.XLOOKUP($A26&amp;$B26,Financials!$A:$A&amp;Financials!$C:$C,Financials!AP:AP)</f>
        <v>1.492764226869756E-2</v>
      </c>
      <c r="AO26" cm="1">
        <f t="array" ref="AO26">_xlfn.XLOOKUP($A26&amp;$B26,Financials!$A:$A&amp;Financials!$C:$C,Financials!AQ:AQ)</f>
        <v>4.9922486342831836E-3</v>
      </c>
    </row>
    <row r="27" spans="1:41" x14ac:dyDescent="0.45">
      <c r="A27" t="s">
        <v>10</v>
      </c>
      <c r="B27" t="s">
        <v>174</v>
      </c>
      <c r="C27" cm="1">
        <f t="array" ref="C27">_xlfn.XLOOKUP($A27&amp;$B27,Financials!$A:$A&amp;Financials!$C:$C,Financials!E:E)</f>
        <v>0.25882216420075427</v>
      </c>
      <c r="D27" cm="1">
        <f t="array" ref="D27">_xlfn.XLOOKUP($A27&amp;$B27,Financials!$A:$A&amp;Financials!$C:$C,Financials!F:F)</f>
        <v>0.25824067066426037</v>
      </c>
      <c r="E27" cm="1">
        <f t="array" ref="E27">_xlfn.XLOOKUP($A27&amp;$B27,Financials!$A:$A&amp;Financials!$C:$C,Financials!G:G)</f>
        <v>0.24817348139689346</v>
      </c>
      <c r="F27" cm="1">
        <f t="array" ref="F27">_xlfn.XLOOKUP($A27&amp;$B27,Financials!$A:$A&amp;Financials!$C:$C,Financials!H:H)</f>
        <v>0.24024840353857871</v>
      </c>
      <c r="G27" cm="1">
        <f t="array" ref="G27">_xlfn.XLOOKUP($A27&amp;$B27,Financials!$A:$A&amp;Financials!$C:$C,Financials!I:I)</f>
        <v>0.23661542460800417</v>
      </c>
      <c r="H27" cm="1">
        <f t="array" ref="H27">_xlfn.XLOOKUP($A27&amp;$B27,Financials!$A:$A&amp;Financials!$C:$C,Financials!J:J)</f>
        <v>0.23759739273657529</v>
      </c>
      <c r="I27" cm="1">
        <f t="array" ref="I27">_xlfn.XLOOKUP($A27&amp;$B27,Financials!$A:$A&amp;Financials!$C:$C,Financials!K:K)</f>
        <v>0.23697409230840183</v>
      </c>
      <c r="J27" cm="1">
        <f t="array" ref="J27">_xlfn.XLOOKUP($A27&amp;$B27,Financials!$A:$A&amp;Financials!$C:$C,Financials!L:L)</f>
        <v>0.23896441902674567</v>
      </c>
      <c r="K27" cm="1">
        <f t="array" ref="K27">_xlfn.XLOOKUP($A27&amp;$B27,Financials!$A:$A&amp;Financials!$C:$C,Financials!M:M)</f>
        <v>0.23368583663686859</v>
      </c>
      <c r="L27" cm="1">
        <f t="array" ref="L27">_xlfn.XLOOKUP($A27&amp;$B27,Financials!$A:$A&amp;Financials!$C:$C,Financials!N:N)</f>
        <v>0.23750350788572711</v>
      </c>
      <c r="M27" cm="1">
        <f t="array" ref="M27">_xlfn.XLOOKUP($A27&amp;$B27,Financials!$A:$A&amp;Financials!$C:$C,Financials!O:O)</f>
        <v>0.24060024170807037</v>
      </c>
      <c r="N27" cm="1">
        <f t="array" ref="N27">_xlfn.XLOOKUP($A27&amp;$B27,Financials!$A:$A&amp;Financials!$C:$C,Financials!P:P)</f>
        <v>0.241703364549299</v>
      </c>
      <c r="O27" cm="1">
        <f t="array" ref="O27">_xlfn.XLOOKUP($A27&amp;$B27,Financials!$A:$A&amp;Financials!$C:$C,Financials!Q:Q)</f>
        <v>0.25092632773642221</v>
      </c>
      <c r="P27" cm="1">
        <f t="array" ref="P27">_xlfn.XLOOKUP($A27&amp;$B27,Financials!$A:$A&amp;Financials!$C:$C,Financials!R:R)</f>
        <v>0.25859885348620182</v>
      </c>
      <c r="Q27" cm="1">
        <f t="array" ref="Q27">_xlfn.XLOOKUP($A27&amp;$B27,Financials!$A:$A&amp;Financials!$C:$C,Financials!S:S)</f>
        <v>0.25620796259155432</v>
      </c>
      <c r="R27" cm="1">
        <f t="array" ref="R27">_xlfn.XLOOKUP($A27&amp;$B27,Financials!$A:$A&amp;Financials!$C:$C,Financials!T:T)</f>
        <v>0.26011204420132739</v>
      </c>
      <c r="S27" cm="1">
        <f t="array" ref="S27">_xlfn.XLOOKUP($A27&amp;$B27,Financials!$A:$A&amp;Financials!$C:$C,Financials!U:U)</f>
        <v>0.2343600514642005</v>
      </c>
      <c r="T27" cm="1">
        <f t="array" ref="T27">_xlfn.XLOOKUP($A27&amp;$B27,Financials!$A:$A&amp;Financials!$C:$C,Financials!V:V)</f>
        <v>0.25339768005540164</v>
      </c>
      <c r="U27" cm="1">
        <f t="array" ref="U27">_xlfn.XLOOKUP($A27&amp;$B27,Financials!$A:$A&amp;Financials!$C:$C,Financials!W:W)</f>
        <v>0.26066582887814438</v>
      </c>
      <c r="V27" cm="1">
        <f t="array" ref="V27">_xlfn.XLOOKUP($A27&amp;$B27,Financials!$A:$A&amp;Financials!$C:$C,Financials!X:X)</f>
        <v>0.27535209042166581</v>
      </c>
      <c r="W27" cm="1">
        <f t="array" ref="W27">_xlfn.XLOOKUP($A27&amp;$B27,Financials!$A:$A&amp;Financials!$C:$C,Financials!Y:Y)</f>
        <v>0.27671576975476841</v>
      </c>
      <c r="X27" cm="1">
        <f t="array" ref="X27">_xlfn.XLOOKUP($A27&amp;$B27,Financials!$A:$A&amp;Financials!$C:$C,Financials!Z:Z)</f>
        <v>0.26293862988665784</v>
      </c>
      <c r="Y27" cm="1">
        <f t="array" ref="Y27">_xlfn.XLOOKUP($A27&amp;$B27,Financials!$A:$A&amp;Financials!$C:$C,Financials!AA:AA)</f>
        <v>0.28623249893932967</v>
      </c>
      <c r="Z27" cm="1">
        <f t="array" ref="Z27">_xlfn.XLOOKUP($A27&amp;$B27,Financials!$A:$A&amp;Financials!$C:$C,Financials!AB:AB)</f>
        <v>0.28551530574842648</v>
      </c>
      <c r="AA27" cm="1">
        <f t="array" ref="AA27">_xlfn.XLOOKUP($A27&amp;$B27,Financials!$A:$A&amp;Financials!$C:$C,Financials!AC:AC)</f>
        <v>0.31551634123420697</v>
      </c>
      <c r="AB27" cm="1">
        <f t="array" ref="AB27">_xlfn.XLOOKUP($A27&amp;$B27,Financials!$A:$A&amp;Financials!$C:$C,Financials!AD:AD)</f>
        <v>0.2600685310476708</v>
      </c>
      <c r="AC27" cm="1">
        <f t="array" ref="AC27">_xlfn.XLOOKUP($A27&amp;$B27,Financials!$A:$A&amp;Financials!$C:$C,Financials!AE:AE)</f>
        <v>0.26990646331772794</v>
      </c>
      <c r="AD27" cm="1">
        <f t="array" ref="AD27">_xlfn.XLOOKUP($A27&amp;$B27,Financials!$A:$A&amp;Financials!$C:$C,Financials!AF:AF)</f>
        <v>0.25022251787169852</v>
      </c>
      <c r="AE27" cm="1">
        <f t="array" ref="AE27">_xlfn.XLOOKUP($A27&amp;$B27,Financials!$A:$A&amp;Financials!$C:$C,Financials!AG:AG)</f>
        <v>0.33812388142047822</v>
      </c>
      <c r="AF27" cm="1">
        <f t="array" ref="AF27">_xlfn.XLOOKUP($A27&amp;$B27,Financials!$A:$A&amp;Financials!$C:$C,Financials!AH:AH)</f>
        <v>0.31262497973301628</v>
      </c>
      <c r="AG27" cm="1">
        <f t="array" ref="AG27">_xlfn.XLOOKUP($A27&amp;$B27,Financials!$A:$A&amp;Financials!$C:$C,Financials!AI:AI)</f>
        <v>0.26234834787621519</v>
      </c>
      <c r="AH27" cm="1">
        <f t="array" ref="AH27">_xlfn.XLOOKUP($A27&amp;$B27,Financials!$A:$A&amp;Financials!$C:$C,Financials!AJ:AJ)</f>
        <v>0.21919740373213506</v>
      </c>
      <c r="AI27" cm="1">
        <f t="array" ref="AI27">_xlfn.XLOOKUP($A27&amp;$B27,Financials!$A:$A&amp;Financials!$C:$C,Financials!AK:AK)</f>
        <v>0.21535236772257088</v>
      </c>
      <c r="AJ27" cm="1">
        <f t="array" ref="AJ27">_xlfn.XLOOKUP($A27&amp;$B27,Financials!$A:$A&amp;Financials!$C:$C,Financials!AL:AL)</f>
        <v>0.2112013421186997</v>
      </c>
      <c r="AK27" cm="1">
        <f t="array" ref="AK27">_xlfn.XLOOKUP($A27&amp;$B27,Financials!$A:$A&amp;Financials!$C:$C,Financials!AM:AM)</f>
        <v>0.1805454417326349</v>
      </c>
      <c r="AL27" cm="1">
        <f t="array" ref="AL27">_xlfn.XLOOKUP($A27&amp;$B27,Financials!$A:$A&amp;Financials!$C:$C,Financials!AN:AN)</f>
        <v>0.16657634701195678</v>
      </c>
      <c r="AM27" cm="1">
        <f t="array" ref="AM27">_xlfn.XLOOKUP($A27&amp;$B27,Financials!$A:$A&amp;Financials!$C:$C,Financials!AO:AO)</f>
        <v>0.20564083422759297</v>
      </c>
      <c r="AN27" cm="1">
        <f t="array" ref="AN27">_xlfn.XLOOKUP($A27&amp;$B27,Financials!$A:$A&amp;Financials!$C:$C,Financials!AP:AP)</f>
        <v>0.21299892808980994</v>
      </c>
      <c r="AO27" cm="1">
        <f t="array" ref="AO27">_xlfn.XLOOKUP($A27&amp;$B27,Financials!$A:$A&amp;Financials!$C:$C,Financials!AQ:AQ)</f>
        <v>0.20683779720474413</v>
      </c>
    </row>
    <row r="28" spans="1:41" x14ac:dyDescent="0.45">
      <c r="A28" t="s">
        <v>10</v>
      </c>
      <c r="B28" t="s">
        <v>58</v>
      </c>
      <c r="C28" cm="1">
        <f t="array" ref="C28">_xlfn.XLOOKUP($A28&amp;$B28,Ratios!$A:$A&amp;Ratios!$B:$B,Ratios!CA:CA)</f>
        <v>18.010000000000002</v>
      </c>
      <c r="D28" cm="1">
        <f t="array" ref="D28">_xlfn.XLOOKUP($A28&amp;$B28,Ratios!$A:$A&amp;Ratios!$B:$B,Ratios!CB:CB)</f>
        <v>15.81</v>
      </c>
      <c r="E28" cm="1">
        <f t="array" ref="E28">_xlfn.XLOOKUP($A28&amp;$B28,Ratios!$A:$A&amp;Ratios!$B:$B,Ratios!CC:CC)</f>
        <v>8.2100000000000009</v>
      </c>
      <c r="F28" cm="1">
        <f t="array" ref="F28">_xlfn.XLOOKUP($A28&amp;$B28,Ratios!$A:$A&amp;Ratios!$B:$B,Ratios!CD:CD)</f>
        <v>14.08</v>
      </c>
      <c r="G28" cm="1">
        <f t="array" ref="G28">_xlfn.XLOOKUP($A28&amp;$B28,Ratios!$A:$A&amp;Ratios!$B:$B,Ratios!CE:CE)</f>
        <v>10.86</v>
      </c>
      <c r="H28" cm="1">
        <f t="array" ref="H28">_xlfn.XLOOKUP($A28&amp;$B28,Ratios!$A:$A&amp;Ratios!$B:$B,Ratios!CF:CF)</f>
        <v>5.86</v>
      </c>
      <c r="I28" cm="1">
        <f t="array" ref="I28">_xlfn.XLOOKUP($A28&amp;$B28,Ratios!$A:$A&amp;Ratios!$B:$B,Ratios!CG:CG)</f>
        <v>6.22</v>
      </c>
      <c r="J28" cm="1">
        <f t="array" ref="J28">_xlfn.XLOOKUP($A28&amp;$B28,Ratios!$A:$A&amp;Ratios!$B:$B,Ratios!CH:CH)</f>
        <v>11.48</v>
      </c>
      <c r="K28" cm="1">
        <f t="array" ref="K28">_xlfn.XLOOKUP($A28&amp;$B28,Ratios!$A:$A&amp;Ratios!$B:$B,Ratios!CI:CI)</f>
        <v>17.34</v>
      </c>
      <c r="L28" cm="1">
        <f t="array" ref="L28">_xlfn.XLOOKUP($A28&amp;$B28,Ratios!$A:$A&amp;Ratios!$B:$B,Ratios!CJ:CJ)</f>
        <v>12.91</v>
      </c>
      <c r="M28" cm="1">
        <f t="array" ref="M28">_xlfn.XLOOKUP($A28&amp;$B28,Ratios!$A:$A&amp;Ratios!$B:$B,Ratios!CK:CK)</f>
        <v>11.25</v>
      </c>
      <c r="N28" cm="1">
        <f t="array" ref="N28">_xlfn.XLOOKUP($A28&amp;$B28,Ratios!$A:$A&amp;Ratios!$B:$B,Ratios!CL:CL)</f>
        <v>12.7</v>
      </c>
      <c r="O28" cm="1">
        <f t="array" ref="O28">_xlfn.XLOOKUP($A28&amp;$B28,Ratios!$A:$A&amp;Ratios!$B:$B,Ratios!CM:CM)</f>
        <v>21.42</v>
      </c>
      <c r="P28" cm="1">
        <f t="array" ref="P28">_xlfn.XLOOKUP($A28&amp;$B28,Ratios!$A:$A&amp;Ratios!$B:$B,Ratios!CN:CN)</f>
        <v>16.22</v>
      </c>
      <c r="Q28" cm="1">
        <f t="array" ref="Q28">_xlfn.XLOOKUP($A28&amp;$B28,Ratios!$A:$A&amp;Ratios!$B:$B,Ratios!CO:CO)</f>
        <v>11.43</v>
      </c>
      <c r="R28" cm="1">
        <f t="array" ref="R28">_xlfn.XLOOKUP($A28&amp;$B28,Ratios!$A:$A&amp;Ratios!$B:$B,Ratios!CP:CP)</f>
        <v>15.37</v>
      </c>
      <c r="S28" cm="1">
        <f t="array" ref="S28">_xlfn.XLOOKUP($A28&amp;$B28,Ratios!$A:$A&amp;Ratios!$B:$B,Ratios!CQ:CQ)</f>
        <v>-7.77</v>
      </c>
      <c r="T28" cm="1">
        <f t="array" ref="T28">_xlfn.XLOOKUP($A28&amp;$B28,Ratios!$A:$A&amp;Ratios!$B:$B,Ratios!CR:CR)</f>
        <v>20.52</v>
      </c>
      <c r="U28" cm="1">
        <f t="array" ref="U28">_xlfn.XLOOKUP($A28&amp;$B28,Ratios!$A:$A&amp;Ratios!$B:$B,Ratios!CS:CS)</f>
        <v>14.15</v>
      </c>
      <c r="V28" cm="1">
        <f t="array" ref="V28">_xlfn.XLOOKUP($A28&amp;$B28,Ratios!$A:$A&amp;Ratios!$B:$B,Ratios!CT:CT)</f>
        <v>15.5</v>
      </c>
      <c r="W28" cm="1">
        <f t="array" ref="W28">_xlfn.XLOOKUP($A28&amp;$B28,Ratios!$A:$A&amp;Ratios!$B:$B,Ratios!CU:CU)</f>
        <v>26.67</v>
      </c>
      <c r="X28" cm="1">
        <f t="array" ref="X28">_xlfn.XLOOKUP($A28&amp;$B28,Ratios!$A:$A&amp;Ratios!$B:$B,Ratios!CV:CV)</f>
        <v>10.17</v>
      </c>
      <c r="Y28" cm="1">
        <f t="array" ref="Y28">_xlfn.XLOOKUP($A28&amp;$B28,Ratios!$A:$A&amp;Ratios!$B:$B,Ratios!CW:CW)</f>
        <v>20.28</v>
      </c>
      <c r="Z28" cm="1">
        <f t="array" ref="Z28">_xlfn.XLOOKUP($A28&amp;$B28,Ratios!$A:$A&amp;Ratios!$B:$B,Ratios!CX:CX)</f>
        <v>19.78</v>
      </c>
      <c r="AA28" cm="1">
        <f t="array" ref="AA28">_xlfn.XLOOKUP($A28&amp;$B28,Ratios!$A:$A&amp;Ratios!$B:$B,Ratios!CY:CY)</f>
        <v>41.23</v>
      </c>
      <c r="AB28" cm="1">
        <f t="array" ref="AB28">_xlfn.XLOOKUP($A28&amp;$B28,Ratios!$A:$A&amp;Ratios!$B:$B,Ratios!CZ:CZ)</f>
        <v>-7.78</v>
      </c>
      <c r="AC28" cm="1">
        <f t="array" ref="AC28">_xlfn.XLOOKUP($A28&amp;$B28,Ratios!$A:$A&amp;Ratios!$B:$B,Ratios!DA:DA)</f>
        <v>22.84</v>
      </c>
      <c r="AD28" cm="1">
        <f t="array" ref="AD28">_xlfn.XLOOKUP($A28&amp;$B28,Ratios!$A:$A&amp;Ratios!$B:$B,Ratios!DB:DB)</f>
        <v>9.09</v>
      </c>
      <c r="AE28" cm="1">
        <f t="array" ref="AE28">_xlfn.XLOOKUP($A28&amp;$B28,Ratios!$A:$A&amp;Ratios!$B:$B,Ratios!DC:DC)</f>
        <v>14.29</v>
      </c>
      <c r="AF28" cm="1">
        <f t="array" ref="AF28">_xlfn.XLOOKUP($A28&amp;$B28,Ratios!$A:$A&amp;Ratios!$B:$B,Ratios!DD:DD)</f>
        <v>10.77</v>
      </c>
      <c r="AG28" cm="1">
        <f t="array" ref="AG28">_xlfn.XLOOKUP($A28&amp;$B28,Ratios!$A:$A&amp;Ratios!$B:$B,Ratios!DE:DE)</f>
        <v>-14.69</v>
      </c>
      <c r="AH28" cm="1">
        <f t="array" ref="AH28">_xlfn.XLOOKUP($A28&amp;$B28,Ratios!$A:$A&amp;Ratios!$B:$B,Ratios!DF:DF)</f>
        <v>-9.5299999999999994</v>
      </c>
      <c r="AI28" cm="1">
        <f t="array" ref="AI28">_xlfn.XLOOKUP($A28&amp;$B28,Ratios!$A:$A&amp;Ratios!$B:$B,Ratios!DG:DG)</f>
        <v>-3.65</v>
      </c>
      <c r="AJ28" cm="1">
        <f t="array" ref="AJ28">_xlfn.XLOOKUP($A28&amp;$B28,Ratios!$A:$A&amp;Ratios!$B:$B,Ratios!DH:DH)</f>
        <v>-3.71</v>
      </c>
      <c r="AK28" cm="1">
        <f t="array" ref="AK28">_xlfn.XLOOKUP($A28&amp;$B28,Ratios!$A:$A&amp;Ratios!$B:$B,Ratios!DI:DI)</f>
        <v>-16.600000000000001</v>
      </c>
      <c r="AL28" cm="1">
        <f t="array" ref="AL28">_xlfn.XLOOKUP($A28&amp;$B28,Ratios!$A:$A&amp;Ratios!$B:$B,Ratios!DJ:DJ)</f>
        <v>0.75</v>
      </c>
      <c r="AM28" cm="1">
        <f t="array" ref="AM28">_xlfn.XLOOKUP($A28&amp;$B28,Ratios!$A:$A&amp;Ratios!$B:$B,Ratios!DK:DK)</f>
        <v>18.09</v>
      </c>
      <c r="AN28" cm="1">
        <f t="array" ref="AN28">_xlfn.XLOOKUP($A28&amp;$B28,Ratios!$A:$A&amp;Ratios!$B:$B,Ratios!DL:DL)</f>
        <v>16.3</v>
      </c>
      <c r="AO28" cm="1">
        <f t="array" ref="AO28">_xlfn.XLOOKUP($A28&amp;$B28,Ratios!$A:$A&amp;Ratios!$B:$B,Ratios!DM:DM)</f>
        <v>5.22</v>
      </c>
    </row>
    <row r="29" spans="1:41" x14ac:dyDescent="0.45">
      <c r="A29" t="s">
        <v>10</v>
      </c>
      <c r="B29" t="s">
        <v>198</v>
      </c>
      <c r="C29">
        <f>_xlfn.XLOOKUP(C$1,EconCPI!$1:$1,EconCPI!$2:$2)</f>
        <v>8.0000000000000002E-3</v>
      </c>
      <c r="D29">
        <f>_xlfn.XLOOKUP(D$1,EconCPI!$1:$1,EconCPI!$2:$2)</f>
        <v>-1E-4</v>
      </c>
      <c r="E29">
        <f>_xlfn.XLOOKUP(E$1,EconCPI!$1:$1,EconCPI!$2:$2)</f>
        <v>1E-4</v>
      </c>
      <c r="F29">
        <f>_xlfn.XLOOKUP(F$1,EconCPI!$1:$1,EconCPI!$2:$2)</f>
        <v>0</v>
      </c>
      <c r="G29">
        <f>_xlfn.XLOOKUP(G$1,EconCPI!$1:$1,EconCPI!$2:$2)</f>
        <v>7.0000000000000001E-3</v>
      </c>
      <c r="H29">
        <f>_xlfn.XLOOKUP(H$1,EconCPI!$1:$1,EconCPI!$2:$2)</f>
        <v>8.9999999999999993E-3</v>
      </c>
      <c r="I29">
        <f>_xlfn.XLOOKUP(I$1,EconCPI!$1:$1,EconCPI!$2:$2)</f>
        <v>0.01</v>
      </c>
      <c r="J29">
        <f>_xlfn.XLOOKUP(J$1,EconCPI!$1:$1,EconCPI!$2:$2)</f>
        <v>1.4999999999999999E-2</v>
      </c>
      <c r="K29">
        <f>_xlfn.XLOOKUP(K$1,EconCPI!$1:$1,EconCPI!$2:$2)</f>
        <v>2.1000000000000001E-2</v>
      </c>
      <c r="L29">
        <f>_xlfn.XLOOKUP(L$1,EconCPI!$1:$1,EconCPI!$2:$2)</f>
        <v>2.4E-2</v>
      </c>
      <c r="M29">
        <f>_xlfn.XLOOKUP(M$1,EconCPI!$1:$1,EconCPI!$2:$2)</f>
        <v>1.6E-2</v>
      </c>
      <c r="N29">
        <f>_xlfn.XLOOKUP(N$1,EconCPI!$1:$1,EconCPI!$2:$2)</f>
        <v>2.1999999999999999E-2</v>
      </c>
      <c r="O29">
        <f>_xlfn.XLOOKUP(O$1,EconCPI!$1:$1,EconCPI!$2:$2)</f>
        <v>2.1000000000000001E-2</v>
      </c>
      <c r="P29">
        <f>_xlfn.XLOOKUP(P$1,EconCPI!$1:$1,EconCPI!$2:$2)</f>
        <v>2.4E-2</v>
      </c>
      <c r="Q29">
        <f>_xlfn.XLOOKUP(Q$1,EconCPI!$1:$1,EconCPI!$2:$2)</f>
        <v>2.9000000000000001E-2</v>
      </c>
      <c r="R29">
        <f>_xlfn.XLOOKUP(R$1,EconCPI!$1:$1,EconCPI!$2:$2)</f>
        <v>2.3E-2</v>
      </c>
      <c r="S29">
        <f>_xlfn.XLOOKUP(S$1,EconCPI!$1:$1,EconCPI!$2:$2)</f>
        <v>1.9E-2</v>
      </c>
      <c r="T29">
        <f>_xlfn.XLOOKUP(T$1,EconCPI!$1:$1,EconCPI!$2:$2)</f>
        <v>1.9E-2</v>
      </c>
      <c r="U29">
        <f>_xlfn.XLOOKUP(U$1,EconCPI!$1:$1,EconCPI!$2:$2)</f>
        <v>1.6E-2</v>
      </c>
      <c r="V29">
        <f>_xlfn.XLOOKUP(V$1,EconCPI!$1:$1,EconCPI!$2:$2)</f>
        <v>1.7000000000000001E-2</v>
      </c>
      <c r="W29">
        <f>_xlfn.XLOOKUP(W$1,EconCPI!$1:$1,EconCPI!$2:$2)</f>
        <v>2.3E-2</v>
      </c>
      <c r="X29">
        <f>_xlfn.XLOOKUP(X$1,EconCPI!$1:$1,EconCPI!$2:$2)</f>
        <v>1.4999999999999999E-2</v>
      </c>
      <c r="Y29">
        <f>_xlfn.XLOOKUP(Y$1,EconCPI!$1:$1,EconCPI!$2:$2)</f>
        <v>6.0000000000000001E-3</v>
      </c>
      <c r="Z29">
        <f>_xlfn.XLOOKUP(Z$1,EconCPI!$1:$1,EconCPI!$2:$2)</f>
        <v>1.4E-2</v>
      </c>
      <c r="AA29">
        <f>_xlfn.XLOOKUP(AA$1,EconCPI!$1:$1,EconCPI!$2:$2)</f>
        <v>1.4E-2</v>
      </c>
      <c r="AB29">
        <f>_xlfn.XLOOKUP(AB$1,EconCPI!$1:$1,EconCPI!$2:$2)</f>
        <v>2.5999999999999999E-2</v>
      </c>
      <c r="AC29">
        <f>_xlfn.XLOOKUP(AC$1,EconCPI!$1:$1,EconCPI!$2:$2)</f>
        <v>5.3999999999999999E-2</v>
      </c>
      <c r="AD29">
        <f>_xlfn.XLOOKUP(AD$1,EconCPI!$1:$1,EconCPI!$2:$2)</f>
        <v>5.3999999999999999E-2</v>
      </c>
      <c r="AE29">
        <f>_xlfn.XLOOKUP(AE$1,EconCPI!$1:$1,EconCPI!$2:$2)</f>
        <v>7.0000000000000007E-2</v>
      </c>
      <c r="AF29">
        <f>_xlfn.XLOOKUP(AF$1,EconCPI!$1:$1,EconCPI!$2:$2)</f>
        <v>8.5000000000000006E-2</v>
      </c>
      <c r="AG29">
        <f>_xlfn.XLOOKUP(AG$1,EconCPI!$1:$1,EconCPI!$2:$2)</f>
        <v>9.0999999999999998E-2</v>
      </c>
      <c r="AH29">
        <f>_xlfn.XLOOKUP(AH$1,EconCPI!$1:$1,EconCPI!$2:$2)</f>
        <v>8.2000000000000003E-2</v>
      </c>
      <c r="AI29">
        <f>_xlfn.XLOOKUP(AI$1,EconCPI!$1:$1,EconCPI!$2:$2)</f>
        <v>6.5000000000000002E-2</v>
      </c>
      <c r="AJ29">
        <f>_xlfn.XLOOKUP(AJ$1,EconCPI!$1:$1,EconCPI!$2:$2)</f>
        <v>0.05</v>
      </c>
      <c r="AK29">
        <f>_xlfn.XLOOKUP(AK$1,EconCPI!$1:$1,EconCPI!$2:$2)</f>
        <v>0.03</v>
      </c>
      <c r="AL29">
        <f>_xlfn.XLOOKUP(AL$1,EconCPI!$1:$1,EconCPI!$2:$2)</f>
        <v>3.6999999999999998E-2</v>
      </c>
      <c r="AM29">
        <f>_xlfn.XLOOKUP(AM$1,EconCPI!$1:$1,EconCPI!$2:$2)</f>
        <v>3.4000000000000002E-2</v>
      </c>
      <c r="AN29">
        <f>_xlfn.XLOOKUP(AN$1,EconCPI!$1:$1,EconCPI!$2:$2)</f>
        <v>3.5000000000000003E-2</v>
      </c>
      <c r="AO29">
        <f>_xlfn.XLOOKUP(AO$1,EconCPI!$1:$1,EconCPI!$2:$2)</f>
        <v>0.03</v>
      </c>
    </row>
    <row r="30" spans="1:41" x14ac:dyDescent="0.45">
      <c r="A30" t="s">
        <v>10</v>
      </c>
      <c r="B30" t="s">
        <v>272</v>
      </c>
      <c r="C30">
        <f>_xlfn.XLOOKUP(C$1,EconCPI!$1:$1,EconCPI!$4:$4)</f>
        <v>50.01</v>
      </c>
      <c r="D30">
        <f>_xlfn.XLOOKUP(D$1,EconCPI!$1:$1,EconCPI!$4:$4)</f>
        <v>49.49</v>
      </c>
      <c r="E30">
        <f>_xlfn.XLOOKUP(E$1,EconCPI!$1:$1,EconCPI!$4:$4)</f>
        <v>50.531999999999996</v>
      </c>
      <c r="F30">
        <f>_xlfn.XLOOKUP(F$1,EconCPI!$1:$1,EconCPI!$4:$4)</f>
        <v>48.603999999999999</v>
      </c>
      <c r="G30">
        <f>_xlfn.XLOOKUP(G$1,EconCPI!$1:$1,EconCPI!$4:$4)</f>
        <v>51.15</v>
      </c>
      <c r="H30">
        <f>_xlfn.XLOOKUP(H$1,EconCPI!$1:$1,EconCPI!$4:$4)</f>
        <v>49.9</v>
      </c>
      <c r="I30">
        <f>_xlfn.XLOOKUP(I$1,EconCPI!$1:$1,EconCPI!$4:$4)</f>
        <v>50.631999999999998</v>
      </c>
      <c r="J30">
        <f>_xlfn.XLOOKUP(J$1,EconCPI!$1:$1,EconCPI!$4:$4)</f>
        <v>52.88</v>
      </c>
      <c r="K30">
        <f>_xlfn.XLOOKUP(K$1,EconCPI!$1:$1,EconCPI!$4:$4)</f>
        <v>59.33</v>
      </c>
      <c r="L30">
        <f>_xlfn.XLOOKUP(L$1,EconCPI!$1:$1,EconCPI!$4:$4)</f>
        <v>60.618000000000002</v>
      </c>
      <c r="M30">
        <f>_xlfn.XLOOKUP(M$1,EconCPI!$1:$1,EconCPI!$4:$4)</f>
        <v>62.616999999999997</v>
      </c>
      <c r="N30">
        <f>_xlfn.XLOOKUP(N$1,EconCPI!$1:$1,EconCPI!$4:$4)</f>
        <v>63.72</v>
      </c>
      <c r="O30">
        <f>_xlfn.XLOOKUP(O$1,EconCPI!$1:$1,EconCPI!$4:$4)</f>
        <v>66.599999999999994</v>
      </c>
      <c r="P30">
        <f>_xlfn.XLOOKUP(P$1,EconCPI!$1:$1,EconCPI!$4:$4)</f>
        <v>64.540000000000006</v>
      </c>
      <c r="Q30">
        <f>_xlfn.XLOOKUP(Q$1,EconCPI!$1:$1,EconCPI!$4:$4)</f>
        <v>61.49</v>
      </c>
      <c r="R30">
        <f>_xlfn.XLOOKUP(R$1,EconCPI!$1:$1,EconCPI!$4:$4)</f>
        <v>66.33</v>
      </c>
      <c r="S30">
        <f>_xlfn.XLOOKUP(S$1,EconCPI!$1:$1,EconCPI!$4:$4)</f>
        <v>57.72</v>
      </c>
      <c r="T30">
        <f>_xlfn.XLOOKUP(T$1,EconCPI!$1:$1,EconCPI!$4:$4)</f>
        <v>63.62</v>
      </c>
      <c r="U30">
        <f>_xlfn.XLOOKUP(U$1,EconCPI!$1:$1,EconCPI!$4:$4)</f>
        <v>70.709999999999994</v>
      </c>
      <c r="V30">
        <f>_xlfn.XLOOKUP(V$1,EconCPI!$1:$1,EconCPI!$4:$4)</f>
        <v>72.040000000000006</v>
      </c>
      <c r="W30">
        <f>_xlfn.XLOOKUP(W$1,EconCPI!$1:$1,EconCPI!$4:$4)</f>
        <v>71.33</v>
      </c>
      <c r="X30">
        <f>_xlfn.XLOOKUP(X$1,EconCPI!$1:$1,EconCPI!$4:$4)</f>
        <v>49.57</v>
      </c>
      <c r="Y30">
        <f>_xlfn.XLOOKUP(Y$1,EconCPI!$1:$1,EconCPI!$4:$4)</f>
        <v>55.01</v>
      </c>
      <c r="Z30">
        <f>_xlfn.XLOOKUP(Z$1,EconCPI!$1:$1,EconCPI!$4:$4)</f>
        <v>55.74</v>
      </c>
      <c r="AA30">
        <f>_xlfn.XLOOKUP(AA$1,EconCPI!$1:$1,EconCPI!$4:$4)</f>
        <v>67.5</v>
      </c>
      <c r="AB30">
        <f>_xlfn.XLOOKUP(AB$1,EconCPI!$1:$1,EconCPI!$4:$4)</f>
        <v>74.260000000000005</v>
      </c>
      <c r="AC30">
        <f>_xlfn.XLOOKUP(AC$1,EconCPI!$1:$1,EconCPI!$4:$4)</f>
        <v>77.405000000000001</v>
      </c>
      <c r="AD30">
        <f>_xlfn.XLOOKUP(AD$1,EconCPI!$1:$1,EconCPI!$4:$4)</f>
        <v>78.2</v>
      </c>
      <c r="AE30">
        <f>_xlfn.XLOOKUP(AE$1,EconCPI!$1:$1,EconCPI!$4:$4)</f>
        <v>83.572000000000003</v>
      </c>
      <c r="AF30">
        <f>_xlfn.XLOOKUP(AF$1,EconCPI!$1:$1,EconCPI!$4:$4)</f>
        <v>91.22</v>
      </c>
      <c r="AG30">
        <f>_xlfn.XLOOKUP(AG$1,EconCPI!$1:$1,EconCPI!$4:$4)</f>
        <v>82.97</v>
      </c>
      <c r="AH30">
        <f>_xlfn.XLOOKUP(AH$1,EconCPI!$1:$1,EconCPI!$4:$4)</f>
        <v>79.09</v>
      </c>
      <c r="AI30">
        <f>_xlfn.XLOOKUP(AI$1,EconCPI!$1:$1,EconCPI!$4:$4)</f>
        <v>91.4</v>
      </c>
      <c r="AJ30">
        <f>_xlfn.XLOOKUP(AJ$1,EconCPI!$1:$1,EconCPI!$4:$4)</f>
        <v>85.62</v>
      </c>
      <c r="AK30">
        <f>_xlfn.XLOOKUP(AK$1,EconCPI!$1:$1,EconCPI!$4:$4)</f>
        <v>87.89</v>
      </c>
      <c r="AL30">
        <f>_xlfn.XLOOKUP(AL$1,EconCPI!$1:$1,EconCPI!$4:$4)</f>
        <v>91.65</v>
      </c>
      <c r="AM30">
        <f>_xlfn.XLOOKUP(AM$1,EconCPI!$1:$1,EconCPI!$4:$4)</f>
        <v>100.125</v>
      </c>
      <c r="AN30">
        <f>_xlfn.XLOOKUP(AN$1,EconCPI!$1:$1,EconCPI!$4:$4)</f>
        <v>117.39</v>
      </c>
      <c r="AO30">
        <f>_xlfn.XLOOKUP(AO$1,EconCPI!$1:$1,EconCPI!$4:$4)</f>
        <v>112.92</v>
      </c>
    </row>
    <row r="31" spans="1:41" x14ac:dyDescent="0.45">
      <c r="A31" t="s">
        <v>12</v>
      </c>
      <c r="B31" t="s">
        <v>170</v>
      </c>
      <c r="C31" cm="1">
        <f t="array" ref="C31">_xlfn.XLOOKUP($A31&amp;$B31,Financials!$A:$A&amp;Financials!$C:$C,Financials!E:E)</f>
        <v>1.6041516801973073E-2</v>
      </c>
      <c r="D31" cm="1">
        <f t="array" ref="D31">_xlfn.XLOOKUP($A31&amp;$B31,Financials!$A:$A&amp;Financials!$C:$C,Financials!F:F)</f>
        <v>3.3221351250466595E-2</v>
      </c>
      <c r="E31" cm="1">
        <f t="array" ref="E31">_xlfn.XLOOKUP($A31&amp;$B31,Financials!$A:$A&amp;Financials!$C:$C,Financials!G:G)</f>
        <v>2.7678401522359654E-2</v>
      </c>
      <c r="F31" cm="1">
        <f t="array" ref="F31">_xlfn.XLOOKUP($A31&amp;$B31,Financials!$A:$A&amp;Financials!$C:$C,Financials!H:H)</f>
        <v>2.4379066996608927E-3</v>
      </c>
      <c r="G31" cm="1">
        <f t="array" ref="G31">_xlfn.XLOOKUP($A31&amp;$B31,Financials!$A:$A&amp;Financials!$C:$C,Financials!I:I)</f>
        <v>-7.7382619247643057E-3</v>
      </c>
      <c r="H31" cm="1">
        <f t="array" ref="H31">_xlfn.XLOOKUP($A31&amp;$B31,Financials!$A:$A&amp;Financials!$C:$C,Financials!J:J)</f>
        <v>8.9511595221363326E-3</v>
      </c>
      <c r="I31" cm="1">
        <f t="array" ref="I31">_xlfn.XLOOKUP($A31&amp;$B31,Financials!$A:$A&amp;Financials!$C:$C,Financials!K:K)</f>
        <v>-1.6535714285714286E-2</v>
      </c>
      <c r="J31" cm="1">
        <f t="array" ref="J31">_xlfn.XLOOKUP($A31&amp;$B31,Financials!$A:$A&amp;Financials!$C:$C,Financials!L:L)</f>
        <v>-1.702349869451697E-2</v>
      </c>
      <c r="K31" cm="1">
        <f t="array" ref="K31">_xlfn.XLOOKUP($A31&amp;$B31,Financials!$A:$A&amp;Financials!$C:$C,Financials!M:M)</f>
        <v>-2.5592055003819711E-2</v>
      </c>
      <c r="L31" cm="1">
        <f t="array" ref="L31">_xlfn.XLOOKUP($A31&amp;$B31,Financials!$A:$A&amp;Financials!$C:$C,Financials!N:N)</f>
        <v>1.9824980111376293E-2</v>
      </c>
      <c r="M31" cm="1">
        <f t="array" ref="M31">_xlfn.XLOOKUP($A31&amp;$B31,Financials!$A:$A&amp;Financials!$C:$C,Financials!O:O)</f>
        <v>2.9836065573770491E-2</v>
      </c>
      <c r="N31" cm="1">
        <f t="array" ref="N31">_xlfn.XLOOKUP($A31&amp;$B31,Financials!$A:$A&amp;Financials!$C:$C,Financials!P:P)</f>
        <v>3.6163648558014759E-2</v>
      </c>
      <c r="O31" cm="1">
        <f t="array" ref="O31">_xlfn.XLOOKUP($A31&amp;$B31,Financials!$A:$A&amp;Financials!$C:$C,Financials!Q:Q)</f>
        <v>4.9038938492063491E-2</v>
      </c>
      <c r="P31" cm="1">
        <f t="array" ref="P31">_xlfn.XLOOKUP($A31&amp;$B31,Financials!$A:$A&amp;Financials!$C:$C,Financials!R:R)</f>
        <v>4.9066600948801671E-2</v>
      </c>
      <c r="Q31" cm="1">
        <f t="array" ref="Q31">_xlfn.XLOOKUP($A31&amp;$B31,Financials!$A:$A&amp;Financials!$C:$C,Financials!S:S)</f>
        <v>4.1042506981073534E-2</v>
      </c>
      <c r="R31" cm="1">
        <f t="array" ref="R31">_xlfn.XLOOKUP($A31&amp;$B31,Financials!$A:$A&amp;Financials!$C:$C,Financials!T:T)</f>
        <v>2.6025468348230687E-2</v>
      </c>
      <c r="S31" cm="1">
        <f t="array" ref="S31">_xlfn.XLOOKUP($A31&amp;$B31,Financials!$A:$A&amp;Financials!$C:$C,Financials!U:U)</f>
        <v>5.5391551714883795E-2</v>
      </c>
      <c r="T31" cm="1">
        <f t="array" ref="T31">_xlfn.XLOOKUP($A31&amp;$B31,Financials!$A:$A&amp;Financials!$C:$C,Financials!V:V)</f>
        <v>3.2026041666666664E-2</v>
      </c>
      <c r="U31" cm="1">
        <f t="array" ref="U31">_xlfn.XLOOKUP($A31&amp;$B31,Financials!$A:$A&amp;Financials!$C:$C,Financials!W:W)</f>
        <v>2.1784708459372065E-2</v>
      </c>
      <c r="V31" cm="1">
        <f t="array" ref="V31">_xlfn.XLOOKUP($A31&amp;$B31,Financials!$A:$A&amp;Financials!$C:$C,Financials!X:X)</f>
        <v>1.0007639419404125E-2</v>
      </c>
      <c r="W31" cm="1">
        <f t="array" ref="W31">_xlfn.XLOOKUP($A31&amp;$B31,Financials!$A:$A&amp;Financials!$C:$C,Financials!Y:Y)</f>
        <v>3.3085376973652637E-2</v>
      </c>
      <c r="X31" cm="1">
        <f t="array" ref="X31">_xlfn.XLOOKUP($A31&amp;$B31,Financials!$A:$A&amp;Financials!$C:$C,Financials!Z:Z)</f>
        <v>4.2072655589974653E-2</v>
      </c>
      <c r="Y31" cm="1">
        <f t="array" ref="Y31">_xlfn.XLOOKUP($A31&amp;$B31,Financials!$A:$A&amp;Financials!$C:$C,Financials!AA:AA)</f>
        <v>4.9644739857895942E-2</v>
      </c>
      <c r="Z31" cm="1">
        <f t="array" ref="Z31">_xlfn.XLOOKUP($A31&amp;$B31,Financials!$A:$A&amp;Financials!$C:$C,Financials!AB:AB)</f>
        <v>4.4297165375486995E-2</v>
      </c>
      <c r="AA31" cm="1">
        <f t="array" ref="AA31">_xlfn.XLOOKUP($A31&amp;$B31,Financials!$A:$A&amp;Financials!$C:$C,Financials!AC:AC)</f>
        <v>4.7184108130247801E-2</v>
      </c>
      <c r="AB31" cm="1">
        <f t="array" ref="AB31">_xlfn.XLOOKUP($A31&amp;$B31,Financials!$A:$A&amp;Financials!$C:$C,Financials!AD:AD)</f>
        <v>0.14084912104108999</v>
      </c>
      <c r="AC31" cm="1">
        <f t="array" ref="AC31">_xlfn.XLOOKUP($A31&amp;$B31,Financials!$A:$A&amp;Financials!$C:$C,Financials!AE:AE)</f>
        <v>0.12925397533065835</v>
      </c>
      <c r="AD31" cm="1">
        <f t="array" ref="AD31">_xlfn.XLOOKUP($A31&amp;$B31,Financials!$A:$A&amp;Financials!$C:$C,Financials!AF:AF)</f>
        <v>2.8052181736392262E-2</v>
      </c>
      <c r="AE31" cm="1">
        <f t="array" ref="AE31">_xlfn.XLOOKUP($A31&amp;$B31,Financials!$A:$A&amp;Financials!$C:$C,Financials!AG:AG)</f>
        <v>3.1856725823641165E-2</v>
      </c>
      <c r="AF31" cm="1">
        <f t="array" ref="AF31">_xlfn.XLOOKUP($A31&amp;$B31,Financials!$A:$A&amp;Financials!$C:$C,Financials!AH:AH)</f>
        <v>3.1007751937984496E-2</v>
      </c>
      <c r="AG31" cm="1">
        <f t="array" ref="AG31">_xlfn.XLOOKUP($A31&amp;$B31,Financials!$A:$A&amp;Financials!$C:$C,Financials!AI:AI)</f>
        <v>3.4653977449053484E-2</v>
      </c>
      <c r="AH31" cm="1">
        <f t="array" ref="AH31">_xlfn.XLOOKUP($A31&amp;$B31,Financials!$A:$A&amp;Financials!$C:$C,Financials!AJ:AJ)</f>
        <v>2.4678033265550865E-2</v>
      </c>
      <c r="AI31" cm="1">
        <f t="array" ref="AI31">_xlfn.XLOOKUP($A31&amp;$B31,Financials!$A:$A&amp;Financials!$C:$C,Financials!AK:AK)</f>
        <v>3.7299862509424755E-2</v>
      </c>
      <c r="AJ31" cm="1">
        <f t="array" ref="AJ31">_xlfn.XLOOKUP($A31&amp;$B31,Financials!$A:$A&amp;Financials!$C:$C,Financials!AL:AL)</f>
        <v>2.3121493608019867E-2</v>
      </c>
      <c r="AK31" cm="1">
        <f t="array" ref="AK31">_xlfn.XLOOKUP($A31&amp;$B31,Financials!$A:$A&amp;Financials!$C:$C,Financials!AM:AM)</f>
        <v>2.7516728065558979E-2</v>
      </c>
      <c r="AL31" cm="1">
        <f t="array" ref="AL31">_xlfn.XLOOKUP($A31&amp;$B31,Financials!$A:$A&amp;Financials!$C:$C,Financials!AN:AN)</f>
        <v>2.0361903285802851E-2</v>
      </c>
      <c r="AM31" cm="1">
        <f t="array" ref="AM31">_xlfn.XLOOKUP($A31&amp;$B31,Financials!$A:$A&amp;Financials!$C:$C,Financials!AO:AO)</f>
        <v>3.0225006559958016E-2</v>
      </c>
      <c r="AN31" cm="1">
        <f t="array" ref="AN31">_xlfn.XLOOKUP($A31&amp;$B31,Financials!$A:$A&amp;Financials!$C:$C,Financials!AP:AP)</f>
        <v>2.7044184865413917E-2</v>
      </c>
      <c r="AO31" cm="1">
        <f t="array" ref="AO31">_xlfn.XLOOKUP($A31&amp;$B31,Financials!$A:$A&amp;Financials!$C:$C,Financials!AQ:AQ)</f>
        <v>3.6388728752860609E-2</v>
      </c>
    </row>
    <row r="32" spans="1:41" x14ac:dyDescent="0.45">
      <c r="A32" t="s">
        <v>12</v>
      </c>
      <c r="B32" t="s">
        <v>171</v>
      </c>
      <c r="C32" cm="1">
        <f t="array" ref="C32">_xlfn.XLOOKUP($A32&amp;$B32,Financials!$A:$A&amp;Financials!$C:$C,Financials!E:E)</f>
        <v>6.5358133799198442E-2</v>
      </c>
      <c r="D32" cm="1">
        <f t="array" ref="D32">_xlfn.XLOOKUP($A32&amp;$B32,Financials!$A:$A&amp;Financials!$C:$C,Financials!F:F)</f>
        <v>6.6330720418066438E-2</v>
      </c>
      <c r="E32" cm="1">
        <f t="array" ref="E32">_xlfn.XLOOKUP($A32&amp;$B32,Financials!$A:$A&amp;Financials!$C:$C,Financials!G:G)</f>
        <v>7.4062797335870595E-2</v>
      </c>
      <c r="F32" cm="1">
        <f t="array" ref="F32">_xlfn.XLOOKUP($A32&amp;$B32,Financials!$A:$A&amp;Financials!$C:$C,Financials!H:H)</f>
        <v>7.0983411236366964E-2</v>
      </c>
      <c r="G32" cm="1">
        <f t="array" ref="G32">_xlfn.XLOOKUP($A32&amp;$B32,Financials!$A:$A&amp;Financials!$C:$C,Financials!I:I)</f>
        <v>7.032577242602446E-2</v>
      </c>
      <c r="H32" cm="1">
        <f t="array" ref="H32">_xlfn.XLOOKUP($A32&amp;$B32,Financials!$A:$A&amp;Financials!$C:$C,Financials!J:J)</f>
        <v>7.3366127898805339E-2</v>
      </c>
      <c r="I32" cm="1">
        <f t="array" ref="I32">_xlfn.XLOOKUP($A32&amp;$B32,Financials!$A:$A&amp;Financials!$C:$C,Financials!K:K)</f>
        <v>7.9446428571428571E-2</v>
      </c>
      <c r="J32" cm="1">
        <f t="array" ref="J32">_xlfn.XLOOKUP($A32&amp;$B32,Financials!$A:$A&amp;Financials!$C:$C,Financials!L:L)</f>
        <v>7.9756309834638814E-2</v>
      </c>
      <c r="K32" cm="1">
        <f t="array" ref="K32">_xlfn.XLOOKUP($A32&amp;$B32,Financials!$A:$A&amp;Financials!$C:$C,Financials!M:M)</f>
        <v>7.6546982429335372E-2</v>
      </c>
      <c r="L32" cm="1">
        <f t="array" ref="L32">_xlfn.XLOOKUP($A32&amp;$B32,Financials!$A:$A&amp;Financials!$C:$C,Financials!N:N)</f>
        <v>7.9793158313444704E-2</v>
      </c>
      <c r="M32" cm="1">
        <f t="array" ref="M32">_xlfn.XLOOKUP($A32&amp;$B32,Financials!$A:$A&amp;Financials!$C:$C,Financials!O:O)</f>
        <v>8.2903981264637008E-2</v>
      </c>
      <c r="N32" cm="1">
        <f t="array" ref="N32">_xlfn.XLOOKUP($A32&amp;$B32,Financials!$A:$A&amp;Financials!$C:$C,Financials!P:P)</f>
        <v>8.1958417169684772E-2</v>
      </c>
      <c r="O32" cm="1">
        <f t="array" ref="O32">_xlfn.XLOOKUP($A32&amp;$B32,Financials!$A:$A&amp;Financials!$C:$C,Financials!Q:Q)</f>
        <v>8.8479662698412703E-2</v>
      </c>
      <c r="P32" cm="1">
        <f t="array" ref="P32">_xlfn.XLOOKUP($A32&amp;$B32,Financials!$A:$A&amp;Financials!$C:$C,Financials!R:R)</f>
        <v>9.0320990696814735E-2</v>
      </c>
      <c r="Q32" cm="1">
        <f t="array" ref="Q32">_xlfn.XLOOKUP($A32&amp;$B32,Financials!$A:$A&amp;Financials!$C:$C,Financials!S:S)</f>
        <v>9.4197952218430039E-2</v>
      </c>
      <c r="R32" cm="1">
        <f t="array" ref="R32">_xlfn.XLOOKUP($A32&amp;$B32,Financials!$A:$A&amp;Financials!$C:$C,Financials!T:T)</f>
        <v>9.544508387412759E-2</v>
      </c>
      <c r="S32" cm="1">
        <f t="array" ref="S32">_xlfn.XLOOKUP($A32&amp;$B32,Financials!$A:$A&amp;Financials!$C:$C,Financials!U:U)</f>
        <v>9.7149911437926034E-2</v>
      </c>
      <c r="T32" cm="1">
        <f t="array" ref="T32">_xlfn.XLOOKUP($A32&amp;$B32,Financials!$A:$A&amp;Financials!$C:$C,Financials!V:V)</f>
        <v>9.5781249999999998E-2</v>
      </c>
      <c r="U32" cm="1">
        <f t="array" ref="U32">_xlfn.XLOOKUP($A32&amp;$B32,Financials!$A:$A&amp;Financials!$C:$C,Financials!W:W)</f>
        <v>9.8258057786586001E-2</v>
      </c>
      <c r="V32" cm="1">
        <f t="array" ref="V32">_xlfn.XLOOKUP($A32&amp;$B32,Financials!$A:$A&amp;Financials!$C:$C,Financials!X:X)</f>
        <v>9.6816908581614458E-2</v>
      </c>
      <c r="W32" cm="1">
        <f t="array" ref="W32">_xlfn.XLOOKUP($A32&amp;$B32,Financials!$A:$A&amp;Financials!$C:$C,Financials!Y:Y)</f>
        <v>0.10370974708451312</v>
      </c>
      <c r="X32" cm="1">
        <f t="array" ref="X32">_xlfn.XLOOKUP($A32&amp;$B32,Financials!$A:$A&amp;Financials!$C:$C,Financials!Z:Z)</f>
        <v>0.10457148221158359</v>
      </c>
      <c r="Y32" cm="1">
        <f t="array" ref="Y32">_xlfn.XLOOKUP($A32&amp;$B32,Financials!$A:$A&amp;Financials!$C:$C,Financials!AA:AA)</f>
        <v>0.106211322484529</v>
      </c>
      <c r="Z32" cm="1">
        <f t="array" ref="Z32">_xlfn.XLOOKUP($A32&amp;$B32,Financials!$A:$A&amp;Financials!$C:$C,Financials!AB:AB)</f>
        <v>0.10622005284134163</v>
      </c>
      <c r="AA32" cm="1">
        <f t="array" ref="AA32">_xlfn.XLOOKUP($A32&amp;$B32,Financials!$A:$A&amp;Financials!$C:$C,Financials!AC:AC)</f>
        <v>0.10890845791521606</v>
      </c>
      <c r="AB32" cm="1">
        <f t="array" ref="AB32">_xlfn.XLOOKUP($A32&amp;$B32,Financials!$A:$A&amp;Financials!$C:$C,Financials!AD:AD)</f>
        <v>9.8824459862673908E-2</v>
      </c>
      <c r="AC32" cm="1">
        <f t="array" ref="AC32">_xlfn.XLOOKUP($A32&amp;$B32,Financials!$A:$A&amp;Financials!$C:$C,Financials!AE:AE)</f>
        <v>0.1067766384306732</v>
      </c>
      <c r="AD32" cm="1">
        <f t="array" ref="AD32">_xlfn.XLOOKUP($A32&amp;$B32,Financials!$A:$A&amp;Financials!$C:$C,Financials!AF:AF)</f>
        <v>8.6429749587644322E-2</v>
      </c>
      <c r="AE32" cm="1">
        <f t="array" ref="AE32">_xlfn.XLOOKUP($A32&amp;$B32,Financials!$A:$A&amp;Financials!$C:$C,Financials!AG:AG)</f>
        <v>7.4440480051897503E-2</v>
      </c>
      <c r="AF32" cm="1">
        <f t="array" ref="AF32">_xlfn.XLOOKUP($A32&amp;$B32,Financials!$A:$A&amp;Financials!$C:$C,Financials!AH:AH)</f>
        <v>8.4746186546636654E-2</v>
      </c>
      <c r="AG32" cm="1">
        <f t="array" ref="AG32">_xlfn.XLOOKUP($A32&amp;$B32,Financials!$A:$A&amp;Financials!$C:$C,Financials!AI:AI)</f>
        <v>9.1445122581979926E-2</v>
      </c>
      <c r="AH32" cm="1">
        <f t="array" ref="AH32">_xlfn.XLOOKUP($A32&amp;$B32,Financials!$A:$A&amp;Financials!$C:$C,Financials!AJ:AJ)</f>
        <v>9.286198446217217E-2</v>
      </c>
      <c r="AI32" cm="1">
        <f t="array" ref="AI32">_xlfn.XLOOKUP($A32&amp;$B32,Financials!$A:$A&amp;Financials!$C:$C,Financials!AK:AK)</f>
        <v>8.7151283984565578E-2</v>
      </c>
      <c r="AJ32" cm="1">
        <f t="array" ref="AJ32">_xlfn.XLOOKUP($A32&amp;$B32,Financials!$A:$A&amp;Financials!$C:$C,Financials!AL:AL)</f>
        <v>7.4404488181734577E-2</v>
      </c>
      <c r="AK32" cm="1">
        <f t="array" ref="AK32">_xlfn.XLOOKUP($A32&amp;$B32,Financials!$A:$A&amp;Financials!$C:$C,Financials!AM:AM)</f>
        <v>7.9054206450642803E-2</v>
      </c>
      <c r="AL32" cm="1">
        <f t="array" ref="AL32">_xlfn.XLOOKUP($A32&amp;$B32,Financials!$A:$A&amp;Financials!$C:$C,Financials!AN:AN)</f>
        <v>7.8522163670179793E-2</v>
      </c>
      <c r="AM32" cm="1">
        <f t="array" ref="AM32">_xlfn.XLOOKUP($A32&amp;$B32,Financials!$A:$A&amp;Financials!$C:$C,Financials!AO:AO)</f>
        <v>7.4275124639202314E-2</v>
      </c>
      <c r="AN32" cm="1">
        <f t="array" ref="AN32">_xlfn.XLOOKUP($A32&amp;$B32,Financials!$A:$A&amp;Financials!$C:$C,Financials!AP:AP)</f>
        <v>7.4292153377348902E-2</v>
      </c>
      <c r="AO32" cm="1">
        <f t="array" ref="AO32">_xlfn.XLOOKUP($A32&amp;$B32,Financials!$A:$A&amp;Financials!$C:$C,Financials!AQ:AQ)</f>
        <v>8.4918680013276737E-2</v>
      </c>
    </row>
    <row r="33" spans="1:41" x14ac:dyDescent="0.45">
      <c r="A33" t="s">
        <v>12</v>
      </c>
      <c r="B33" t="s">
        <v>172</v>
      </c>
      <c r="C33" cm="1">
        <f t="array" ref="C33">_xlfn.XLOOKUP($A33&amp;$B33,Financials!$A:$A&amp;Financials!$C:$C,Financials!E:E)</f>
        <v>7.1935052923646076E-3</v>
      </c>
      <c r="D33" cm="1">
        <f t="array" ref="D33">_xlfn.XLOOKUP($A33&amp;$B33,Financials!$A:$A&amp;Financials!$C:$C,Financials!F:F)</f>
        <v>7.9413960432997387E-3</v>
      </c>
      <c r="E33" cm="1">
        <f t="array" ref="E33">_xlfn.XLOOKUP($A33&amp;$B33,Financials!$A:$A&amp;Financials!$C:$C,Financials!G:G)</f>
        <v>1.6879162702188394E-2</v>
      </c>
      <c r="F33" cm="1">
        <f t="array" ref="F33">_xlfn.XLOOKUP($A33&amp;$B33,Financials!$A:$A&amp;Financials!$C:$C,Financials!H:H)</f>
        <v>1.130968747135918E-2</v>
      </c>
      <c r="G33" cm="1">
        <f t="array" ref="G33">_xlfn.XLOOKUP($A33&amp;$B33,Financials!$A:$A&amp;Financials!$C:$C,Financials!I:I)</f>
        <v>9.9971996639596755E-3</v>
      </c>
      <c r="H33" cm="1">
        <f t="array" ref="H33">_xlfn.XLOOKUP($A33&amp;$B33,Financials!$A:$A&amp;Financials!$C:$C,Financials!J:J)</f>
        <v>8.0288123682361219E-3</v>
      </c>
      <c r="I33" cm="1">
        <f t="array" ref="I33">_xlfn.XLOOKUP($A33&amp;$B33,Financials!$A:$A&amp;Financials!$C:$C,Financials!K:K)</f>
        <v>1.6410714285714285E-2</v>
      </c>
      <c r="J33" cm="1">
        <f t="array" ref="J33">_xlfn.XLOOKUP($A33&amp;$B33,Financials!$A:$A&amp;Financials!$C:$C,Financials!L:L)</f>
        <v>1.1557876414273282E-2</v>
      </c>
      <c r="K33" cm="1">
        <f t="array" ref="K33">_xlfn.XLOOKUP($A33&amp;$B33,Financials!$A:$A&amp;Financials!$C:$C,Financials!M:M)</f>
        <v>9.396485867074103E-3</v>
      </c>
      <c r="L33" cm="1">
        <f t="array" ref="L33">_xlfn.XLOOKUP($A33&amp;$B33,Financials!$A:$A&amp;Financials!$C:$C,Financials!N:N)</f>
        <v>1.907716785998409E-2</v>
      </c>
      <c r="M33" cm="1">
        <f t="array" ref="M33">_xlfn.XLOOKUP($A33&amp;$B33,Financials!$A:$A&amp;Financials!$C:$C,Financials!O:O)</f>
        <v>7.166276346604215E-3</v>
      </c>
      <c r="N33" cm="1">
        <f t="array" ref="N33">_xlfn.XLOOKUP($A33&amp;$B33,Financials!$A:$A&amp;Financials!$C:$C,Financials!P:P)</f>
        <v>8.0147551978537891E-3</v>
      </c>
      <c r="O33" cm="1">
        <f t="array" ref="O33">_xlfn.XLOOKUP($A33&amp;$B33,Financials!$A:$A&amp;Financials!$C:$C,Financials!Q:Q)</f>
        <v>5.3075396825396819E-3</v>
      </c>
      <c r="P33" cm="1">
        <f t="array" ref="P33">_xlfn.XLOOKUP($A33&amp;$B33,Financials!$A:$A&amp;Financials!$C:$C,Financials!R:R)</f>
        <v>1.707843016450003E-2</v>
      </c>
      <c r="Q33" cm="1">
        <f t="array" ref="Q33">_xlfn.XLOOKUP($A33&amp;$B33,Financials!$A:$A&amp;Financials!$C:$C,Financials!S:S)</f>
        <v>7.6264349984486507E-3</v>
      </c>
      <c r="R33" cm="1">
        <f t="array" ref="R33">_xlfn.XLOOKUP($A33&amp;$B33,Financials!$A:$A&amp;Financials!$C:$C,Financials!T:T)</f>
        <v>8.5465899351046884E-3</v>
      </c>
      <c r="S33" cm="1">
        <f t="array" ref="S33">_xlfn.XLOOKUP($A33&amp;$B33,Financials!$A:$A&amp;Financials!$C:$C,Financials!U:U)</f>
        <v>4.9004347592721802E-3</v>
      </c>
      <c r="T33" cm="1">
        <f t="array" ref="T33">_xlfn.XLOOKUP($A33&amp;$B33,Financials!$A:$A&amp;Financials!$C:$C,Financials!V:V)</f>
        <v>1.5770833333333335E-2</v>
      </c>
      <c r="U33" cm="1">
        <f t="array" ref="U33">_xlfn.XLOOKUP($A33&amp;$B33,Financials!$A:$A&amp;Financials!$C:$C,Financials!W:W)</f>
        <v>8.2716178157922187E-3</v>
      </c>
      <c r="V33" cm="1">
        <f t="array" ref="V33">_xlfn.XLOOKUP($A33&amp;$B33,Financials!$A:$A&amp;Financials!$C:$C,Financials!X:X)</f>
        <v>8.6172650878533225E-3</v>
      </c>
      <c r="W33" cm="1">
        <f t="array" ref="W33">_xlfn.XLOOKUP($A33&amp;$B33,Financials!$A:$A&amp;Financials!$C:$C,Financials!Y:Y)</f>
        <v>6.6564284685895281E-3</v>
      </c>
      <c r="X33" cm="1">
        <f t="array" ref="X33">_xlfn.XLOOKUP($A33&amp;$B33,Financials!$A:$A&amp;Financials!$C:$C,Financials!Z:Z)</f>
        <v>1.4991082324227916E-2</v>
      </c>
      <c r="Y33" cm="1">
        <f t="array" ref="Y33">_xlfn.XLOOKUP($A33&amp;$B33,Financials!$A:$A&amp;Financials!$C:$C,Financials!AA:AA)</f>
        <v>1.1574604629841853E-2</v>
      </c>
      <c r="Z33" cm="1">
        <f t="array" ref="Z33">_xlfn.XLOOKUP($A33&amp;$B33,Financials!$A:$A&amp;Financials!$C:$C,Financials!AB:AB)</f>
        <v>1.2637141193856075E-2</v>
      </c>
      <c r="AA33" cm="1">
        <f t="array" ref="AA33">_xlfn.XLOOKUP($A33&amp;$B33,Financials!$A:$A&amp;Financials!$C:$C,Financials!AC:AC)</f>
        <v>1.0952283432316199E-2</v>
      </c>
      <c r="AB33" cm="1">
        <f t="array" ref="AB33">_xlfn.XLOOKUP($A33&amp;$B33,Financials!$A:$A&amp;Financials!$C:$C,Financials!AD:AD)</f>
        <v>1.6874573102778876E-2</v>
      </c>
      <c r="AC33" cm="1">
        <f t="array" ref="AC33">_xlfn.XLOOKUP($A33&amp;$B33,Financials!$A:$A&amp;Financials!$C:$C,Financials!AE:AE)</f>
        <v>1.0863426957943231E-2</v>
      </c>
      <c r="AD33" cm="1">
        <f t="array" ref="AD33">_xlfn.XLOOKUP($A33&amp;$B33,Financials!$A:$A&amp;Financials!$C:$C,Financials!AF:AF)</f>
        <v>1.0358374568900885E-2</v>
      </c>
      <c r="AE33" cm="1">
        <f t="array" ref="AE33">_xlfn.XLOOKUP($A33&amp;$B33,Financials!$A:$A&amp;Financials!$C:$C,Financials!AG:AG)</f>
        <v>5.7596960289143222E-3</v>
      </c>
      <c r="AF33" cm="1">
        <f t="array" ref="AF33">_xlfn.XLOOKUP($A33&amp;$B33,Financials!$A:$A&amp;Financials!$C:$C,Financials!AH:AH)</f>
        <v>1.6969242310577646E-2</v>
      </c>
      <c r="AG33" cm="1">
        <f t="array" ref="AG33">_xlfn.XLOOKUP($A33&amp;$B33,Financials!$A:$A&amp;Financials!$C:$C,Financials!AI:AI)</f>
        <v>1.0621185476362883E-2</v>
      </c>
      <c r="AH33" cm="1">
        <f t="array" ref="AH33">_xlfn.XLOOKUP($A33&amp;$B33,Financials!$A:$A&amp;Financials!$C:$C,Financials!AJ:AJ)</f>
        <v>1.0448928515563899E-2</v>
      </c>
      <c r="AI33" cm="1">
        <f t="array" ref="AI33">_xlfn.XLOOKUP($A33&amp;$B33,Financials!$A:$A&amp;Financials!$C:$C,Financials!AK:AK)</f>
        <v>1.1223222601676498E-2</v>
      </c>
      <c r="AJ33" cm="1">
        <f t="array" ref="AJ33">_xlfn.XLOOKUP($A33&amp;$B33,Financials!$A:$A&amp;Financials!$C:$C,Financials!AL:AL)</f>
        <v>1.477421134921365E-2</v>
      </c>
      <c r="AK33" cm="1">
        <f t="array" ref="AK33">_xlfn.XLOOKUP($A33&amp;$B33,Financials!$A:$A&amp;Financials!$C:$C,Financials!AM:AM)</f>
        <v>7.8152018645214656E-3</v>
      </c>
      <c r="AL33" cm="1">
        <f t="array" ref="AL33">_xlfn.XLOOKUP($A33&amp;$B33,Financials!$A:$A&amp;Financials!$C:$C,Financials!AN:AN)</f>
        <v>7.9781463112213267E-3</v>
      </c>
      <c r="AM33" cm="1">
        <f t="array" ref="AM33">_xlfn.XLOOKUP($A33&amp;$B33,Financials!$A:$A&amp;Financials!$C:$C,Financials!AO:AO)</f>
        <v>1.1758724744161637E-2</v>
      </c>
      <c r="AN33" cm="1">
        <f t="array" ref="AN33">_xlfn.XLOOKUP($A33&amp;$B33,Financials!$A:$A&amp;Financials!$C:$C,Financials!AP:AP)</f>
        <v>1.5309167089893347E-2</v>
      </c>
      <c r="AO33" cm="1">
        <f t="array" ref="AO33">_xlfn.XLOOKUP($A33&amp;$B33,Financials!$A:$A&amp;Financials!$C:$C,Financials!AQ:AQ)</f>
        <v>8.7434271439302616E-3</v>
      </c>
    </row>
    <row r="34" spans="1:41" x14ac:dyDescent="0.45">
      <c r="A34" t="s">
        <v>12</v>
      </c>
      <c r="B34" t="s">
        <v>174</v>
      </c>
      <c r="C34" cm="1">
        <f t="array" ref="C34">_xlfn.XLOOKUP($A34&amp;$B34,Financials!$A:$A&amp;Financials!$C:$C,Financials!E:E)</f>
        <v>0.49454768852710795</v>
      </c>
      <c r="D34" cm="1">
        <f t="array" ref="D34">_xlfn.XLOOKUP($A34&amp;$B34,Financials!$A:$A&amp;Financials!$C:$C,Financials!F:F)</f>
        <v>0.52990720913633116</v>
      </c>
      <c r="E34" cm="1">
        <f t="array" ref="E34">_xlfn.XLOOKUP($A34&amp;$B34,Financials!$A:$A&amp;Financials!$C:$C,Financials!G:G)</f>
        <v>0.54505365280023521</v>
      </c>
      <c r="F34" cm="1">
        <f t="array" ref="F34">_xlfn.XLOOKUP($A34&amp;$B34,Financials!$A:$A&amp;Financials!$C:$C,Financials!H:H)</f>
        <v>0.51066186651896983</v>
      </c>
      <c r="G34" cm="1">
        <f t="array" ref="G34">_xlfn.XLOOKUP($A34&amp;$B34,Financials!$A:$A&amp;Financials!$C:$C,Financials!I:I)</f>
        <v>0.51728045325779037</v>
      </c>
      <c r="H34" cm="1">
        <f t="array" ref="H34">_xlfn.XLOOKUP($A34&amp;$B34,Financials!$A:$A&amp;Financials!$C:$C,Financials!J:J)</f>
        <v>0.47302367706042181</v>
      </c>
      <c r="I34" cm="1">
        <f t="array" ref="I34">_xlfn.XLOOKUP($A34&amp;$B34,Financials!$A:$A&amp;Financials!$C:$C,Financials!K:K)</f>
        <v>0.50154176163024533</v>
      </c>
      <c r="J34" cm="1">
        <f t="array" ref="J34">_xlfn.XLOOKUP($A34&amp;$B34,Financials!$A:$A&amp;Financials!$C:$C,Financials!L:L)</f>
        <v>0.46668368649476638</v>
      </c>
      <c r="K34" cm="1">
        <f t="array" ref="K34">_xlfn.XLOOKUP($A34&amp;$B34,Financials!$A:$A&amp;Financials!$C:$C,Financials!M:M)</f>
        <v>0.46280889109648576</v>
      </c>
      <c r="L34" cm="1">
        <f t="array" ref="L34">_xlfn.XLOOKUP($A34&amp;$B34,Financials!$A:$A&amp;Financials!$C:$C,Financials!N:N)</f>
        <v>0.4515011547344111</v>
      </c>
      <c r="M34" cm="1">
        <f t="array" ref="M34">_xlfn.XLOOKUP($A34&amp;$B34,Financials!$A:$A&amp;Financials!$C:$C,Financials!O:O)</f>
        <v>0.48298217179902753</v>
      </c>
      <c r="N34" cm="1">
        <f t="array" ref="N34">_xlfn.XLOOKUP($A34&amp;$B34,Financials!$A:$A&amp;Financials!$C:$C,Financials!P:P)</f>
        <v>0.4052780395852969</v>
      </c>
      <c r="O34" cm="1">
        <f t="array" ref="O34">_xlfn.XLOOKUP($A34&amp;$B34,Financials!$A:$A&amp;Financials!$C:$C,Financials!Q:Q)</f>
        <v>0.39721043056397815</v>
      </c>
      <c r="P34" cm="1">
        <f t="array" ref="P34">_xlfn.XLOOKUP($A34&amp;$B34,Financials!$A:$A&amp;Financials!$C:$C,Financials!R:R)</f>
        <v>0.38516685158316977</v>
      </c>
      <c r="Q34" cm="1">
        <f t="array" ref="Q34">_xlfn.XLOOKUP($A34&amp;$B34,Financials!$A:$A&amp;Financials!$C:$C,Financials!S:S)</f>
        <v>0.40106068509824377</v>
      </c>
      <c r="R34" cm="1">
        <f t="array" ref="R34">_xlfn.XLOOKUP($A34&amp;$B34,Financials!$A:$A&amp;Financials!$C:$C,Financials!T:T)</f>
        <v>0.38847330839850391</v>
      </c>
      <c r="S34" cm="1">
        <f t="array" ref="S34">_xlfn.XLOOKUP($A34&amp;$B34,Financials!$A:$A&amp;Financials!$C:$C,Financials!U:U)</f>
        <v>0.36261244789000219</v>
      </c>
      <c r="T34" cm="1">
        <f t="array" ref="T34">_xlfn.XLOOKUP($A34&amp;$B34,Financials!$A:$A&amp;Financials!$C:$C,Financials!V:V)</f>
        <v>0.34715498491545638</v>
      </c>
      <c r="U34" cm="1">
        <f t="array" ref="U34">_xlfn.XLOOKUP($A34&amp;$B34,Financials!$A:$A&amp;Financials!$C:$C,Financials!W:W)</f>
        <v>0.34441172346094517</v>
      </c>
      <c r="V34" cm="1">
        <f t="array" ref="V34">_xlfn.XLOOKUP($A34&amp;$B34,Financials!$A:$A&amp;Financials!$C:$C,Financials!X:X)</f>
        <v>0.36174491989735763</v>
      </c>
      <c r="W34" cm="1">
        <f t="array" ref="W34">_xlfn.XLOOKUP($A34&amp;$B34,Financials!$A:$A&amp;Financials!$C:$C,Financials!Y:Y)</f>
        <v>0.3215780794113916</v>
      </c>
      <c r="X34" cm="1">
        <f t="array" ref="X34">_xlfn.XLOOKUP($A34&amp;$B34,Financials!$A:$A&amp;Financials!$C:$C,Financials!Z:Z)</f>
        <v>0.35093837179812326</v>
      </c>
      <c r="Y34" cm="1">
        <f t="array" ref="Y34">_xlfn.XLOOKUP($A34&amp;$B34,Financials!$A:$A&amp;Financials!$C:$C,Financials!AA:AA)</f>
        <v>0.36369319247358878</v>
      </c>
      <c r="Z34" cm="1">
        <f t="array" ref="Z34">_xlfn.XLOOKUP($A34&amp;$B34,Financials!$A:$A&amp;Financials!$C:$C,Financials!AB:AB)</f>
        <v>0.38716690477669419</v>
      </c>
      <c r="AA34" cm="1">
        <f t="array" ref="AA34">_xlfn.XLOOKUP($A34&amp;$B34,Financials!$A:$A&amp;Financials!$C:$C,Financials!AC:AC)</f>
        <v>0.38446271618939609</v>
      </c>
      <c r="AB34" cm="1">
        <f t="array" ref="AB34">_xlfn.XLOOKUP($A34&amp;$B34,Financials!$A:$A&amp;Financials!$C:$C,Financials!AD:AD)</f>
        <v>0.4292246827313364</v>
      </c>
      <c r="AC34" cm="1">
        <f t="array" ref="AC34">_xlfn.XLOOKUP($A34&amp;$B34,Financials!$A:$A&amp;Financials!$C:$C,Financials!AE:AE)</f>
        <v>0.45917814160251547</v>
      </c>
      <c r="AD34" cm="1">
        <f t="array" ref="AD34">_xlfn.XLOOKUP($A34&amp;$B34,Financials!$A:$A&amp;Financials!$C:$C,Financials!AF:AF)</f>
        <v>0.34537018357877747</v>
      </c>
      <c r="AE34" cm="1">
        <f t="array" ref="AE34">_xlfn.XLOOKUP($A34&amp;$B34,Financials!$A:$A&amp;Financials!$C:$C,Financials!AG:AG)</f>
        <v>0.26505070637200306</v>
      </c>
      <c r="AF34" cm="1">
        <f t="array" ref="AF34">_xlfn.XLOOKUP($A34&amp;$B34,Financials!$A:$A&amp;Financials!$C:$C,Financials!AH:AH)</f>
        <v>0.2846863053744097</v>
      </c>
      <c r="AG34" cm="1">
        <f t="array" ref="AG34">_xlfn.XLOOKUP($A34&amp;$B34,Financials!$A:$A&amp;Financials!$C:$C,Financials!AI:AI)</f>
        <v>0.28725989546922337</v>
      </c>
      <c r="AH34" cm="1">
        <f t="array" ref="AH34">_xlfn.XLOOKUP($A34&amp;$B34,Financials!$A:$A&amp;Financials!$C:$C,Financials!AJ:AJ)</f>
        <v>0.31507131102578168</v>
      </c>
      <c r="AI34" cm="1">
        <f t="array" ref="AI34">_xlfn.XLOOKUP($A34&amp;$B34,Financials!$A:$A&amp;Financials!$C:$C,Financials!AK:AK)</f>
        <v>0.27977068906799862</v>
      </c>
      <c r="AJ34" cm="1">
        <f t="array" ref="AJ34">_xlfn.XLOOKUP($A34&amp;$B34,Financials!$A:$A&amp;Financials!$C:$C,Financials!AL:AL)</f>
        <v>0.23767785998861696</v>
      </c>
      <c r="AK34" cm="1">
        <f t="array" ref="AK34">_xlfn.XLOOKUP($A34&amp;$B34,Financials!$A:$A&amp;Financials!$C:$C,Financials!AM:AM)</f>
        <v>0.24617042207335926</v>
      </c>
      <c r="AL34" cm="1">
        <f t="array" ref="AL34">_xlfn.XLOOKUP($A34&amp;$B34,Financials!$A:$A&amp;Financials!$C:$C,Financials!AN:AN)</f>
        <v>0.26506703267076787</v>
      </c>
      <c r="AM34" cm="1">
        <f t="array" ref="AM34">_xlfn.XLOOKUP($A34&amp;$B34,Financials!$A:$A&amp;Financials!$C:$C,Financials!AO:AO)</f>
        <v>0.22856221792392006</v>
      </c>
      <c r="AN34" cm="1">
        <f t="array" ref="AN34">_xlfn.XLOOKUP($A34&amp;$B34,Financials!$A:$A&amp;Financials!$C:$C,Financials!AP:AP)</f>
        <v>0.22562636165577343</v>
      </c>
      <c r="AO34" cm="1">
        <f t="array" ref="AO34">_xlfn.XLOOKUP($A34&amp;$B34,Financials!$A:$A&amp;Financials!$C:$C,Financials!AQ:AQ)</f>
        <v>0.27113450136566519</v>
      </c>
    </row>
    <row r="35" spans="1:41" x14ac:dyDescent="0.45">
      <c r="A35" t="s">
        <v>12</v>
      </c>
      <c r="B35" t="s">
        <v>58</v>
      </c>
      <c r="C35" cm="1">
        <f t="array" ref="C35">_xlfn.XLOOKUP($A35&amp;$B35,Ratios!$A:$A&amp;Ratios!$B:$B,Ratios!CA:CA)</f>
        <v>2.02</v>
      </c>
      <c r="D35" cm="1">
        <f t="array" ref="D35">_xlfn.XLOOKUP($A35&amp;$B35,Ratios!$A:$A&amp;Ratios!$B:$B,Ratios!CB:CB)</f>
        <v>1.8</v>
      </c>
      <c r="E35" cm="1">
        <f t="array" ref="E35">_xlfn.XLOOKUP($A35&amp;$B35,Ratios!$A:$A&amp;Ratios!$B:$B,Ratios!CC:CC)</f>
        <v>5.62</v>
      </c>
      <c r="F35" cm="1">
        <f t="array" ref="F35">_xlfn.XLOOKUP($A35&amp;$B35,Ratios!$A:$A&amp;Ratios!$B:$B,Ratios!CD:CD)</f>
        <v>4.83</v>
      </c>
      <c r="G35" cm="1">
        <f t="array" ref="G35">_xlfn.XLOOKUP($A35&amp;$B35,Ratios!$A:$A&amp;Ratios!$B:$B,Ratios!CE:CE)</f>
        <v>1.87</v>
      </c>
      <c r="H35" cm="1">
        <f t="array" ref="H35">_xlfn.XLOOKUP($A35&amp;$B35,Ratios!$A:$A&amp;Ratios!$B:$B,Ratios!CF:CF)</f>
        <v>2.72</v>
      </c>
      <c r="I35" cm="1">
        <f t="array" ref="I35">_xlfn.XLOOKUP($A35&amp;$B35,Ratios!$A:$A&amp;Ratios!$B:$B,Ratios!CG:CG)</f>
        <v>5.85</v>
      </c>
      <c r="J35" cm="1">
        <f t="array" ref="J35">_xlfn.XLOOKUP($A35&amp;$B35,Ratios!$A:$A&amp;Ratios!$B:$B,Ratios!CH:CH)</f>
        <v>4.0599999999999996</v>
      </c>
      <c r="K35" cm="1">
        <f t="array" ref="K35">_xlfn.XLOOKUP($A35&amp;$B35,Ratios!$A:$A&amp;Ratios!$B:$B,Ratios!CI:CI)</f>
        <v>2.2999999999999998</v>
      </c>
      <c r="L35" cm="1">
        <f t="array" ref="L35">_xlfn.XLOOKUP($A35&amp;$B35,Ratios!$A:$A&amp;Ratios!$B:$B,Ratios!CJ:CJ)</f>
        <v>7.23</v>
      </c>
      <c r="M35" cm="1">
        <f t="array" ref="M35">_xlfn.XLOOKUP($A35&amp;$B35,Ratios!$A:$A&amp;Ratios!$B:$B,Ratios!CK:CK)</f>
        <v>2.4500000000000002</v>
      </c>
      <c r="N35" cm="1">
        <f t="array" ref="N35">_xlfn.XLOOKUP($A35&amp;$B35,Ratios!$A:$A&amp;Ratios!$B:$B,Ratios!CL:CL)</f>
        <v>3.22</v>
      </c>
      <c r="O35" cm="1">
        <f t="array" ref="O35">_xlfn.XLOOKUP($A35&amp;$B35,Ratios!$A:$A&amp;Ratios!$B:$B,Ratios!CM:CM)</f>
        <v>1.71</v>
      </c>
      <c r="P35" cm="1">
        <f t="array" ref="P35">_xlfn.XLOOKUP($A35&amp;$B35,Ratios!$A:$A&amp;Ratios!$B:$B,Ratios!CN:CN)</f>
        <v>8.35</v>
      </c>
      <c r="Q35" cm="1">
        <f t="array" ref="Q35">_xlfn.XLOOKUP($A35&amp;$B35,Ratios!$A:$A&amp;Ratios!$B:$B,Ratios!CO:CO)</f>
        <v>3.8</v>
      </c>
      <c r="R35" cm="1">
        <f t="array" ref="R35">_xlfn.XLOOKUP($A35&amp;$B35,Ratios!$A:$A&amp;Ratios!$B:$B,Ratios!CP:CP)</f>
        <v>3.17</v>
      </c>
      <c r="S35" cm="1">
        <f t="array" ref="S35">_xlfn.XLOOKUP($A35&amp;$B35,Ratios!$A:$A&amp;Ratios!$B:$B,Ratios!CQ:CQ)</f>
        <v>1.9</v>
      </c>
      <c r="T35" cm="1">
        <f t="array" ref="T35">_xlfn.XLOOKUP($A35&amp;$B35,Ratios!$A:$A&amp;Ratios!$B:$B,Ratios!CR:CR)</f>
        <v>8.57</v>
      </c>
      <c r="U35" cm="1">
        <f t="array" ref="U35">_xlfn.XLOOKUP($A35&amp;$B35,Ratios!$A:$A&amp;Ratios!$B:$B,Ratios!CS:CS)</f>
        <v>3.1</v>
      </c>
      <c r="V35" cm="1">
        <f t="array" ref="V35">_xlfn.XLOOKUP($A35&amp;$B35,Ratios!$A:$A&amp;Ratios!$B:$B,Ratios!CT:CT)</f>
        <v>3.23</v>
      </c>
      <c r="W35" cm="1">
        <f t="array" ref="W35">_xlfn.XLOOKUP($A35&amp;$B35,Ratios!$A:$A&amp;Ratios!$B:$B,Ratios!CU:CU)</f>
        <v>2.6</v>
      </c>
      <c r="X35" cm="1">
        <f t="array" ref="X35">_xlfn.XLOOKUP($A35&amp;$B35,Ratios!$A:$A&amp;Ratios!$B:$B,Ratios!CV:CV)</f>
        <v>7.87</v>
      </c>
      <c r="Y35" cm="1">
        <f t="array" ref="Y35">_xlfn.XLOOKUP($A35&amp;$B35,Ratios!$A:$A&amp;Ratios!$B:$B,Ratios!CW:CW)</f>
        <v>4.2699999999999996</v>
      </c>
      <c r="Z35" cm="1">
        <f t="array" ref="Z35">_xlfn.XLOOKUP($A35&amp;$B35,Ratios!$A:$A&amp;Ratios!$B:$B,Ratios!CX:CX)</f>
        <v>5.12</v>
      </c>
      <c r="AA35" cm="1">
        <f t="array" ref="AA35">_xlfn.XLOOKUP($A35&amp;$B35,Ratios!$A:$A&amp;Ratios!$B:$B,Ratios!CY:CY)</f>
        <v>3.57</v>
      </c>
      <c r="AB35" cm="1">
        <f t="array" ref="AB35">_xlfn.XLOOKUP($A35&amp;$B35,Ratios!$A:$A&amp;Ratios!$B:$B,Ratios!CZ:CZ)</f>
        <v>9.25</v>
      </c>
      <c r="AC35" cm="1">
        <f t="array" ref="AC35">_xlfn.XLOOKUP($A35&amp;$B35,Ratios!$A:$A&amp;Ratios!$B:$B,Ratios!DA:DA)</f>
        <v>4.75</v>
      </c>
      <c r="AD35" cm="1">
        <f t="array" ref="AD35">_xlfn.XLOOKUP($A35&amp;$B35,Ratios!$A:$A&amp;Ratios!$B:$B,Ratios!DB:DB)</f>
        <v>4.6100000000000003</v>
      </c>
      <c r="AE35" cm="1">
        <f t="array" ref="AE35">_xlfn.XLOOKUP($A35&amp;$B35,Ratios!$A:$A&amp;Ratios!$B:$B,Ratios!DC:DC)</f>
        <v>2.65</v>
      </c>
      <c r="AF35" cm="1">
        <f t="array" ref="AF35">_xlfn.XLOOKUP($A35&amp;$B35,Ratios!$A:$A&amp;Ratios!$B:$B,Ratios!DD:DD)</f>
        <v>9.41</v>
      </c>
      <c r="AG35" cm="1">
        <f t="array" ref="AG35">_xlfn.XLOOKUP($A35&amp;$B35,Ratios!$A:$A&amp;Ratios!$B:$B,Ratios!DE:DE)</f>
        <v>6.44</v>
      </c>
      <c r="AH35" cm="1">
        <f t="array" ref="AH35">_xlfn.XLOOKUP($A35&amp;$B35,Ratios!$A:$A&amp;Ratios!$B:$B,Ratios!DF:DF)</f>
        <v>5.88</v>
      </c>
      <c r="AI35" cm="1">
        <f t="array" ref="AI35">_xlfn.XLOOKUP($A35&amp;$B35,Ratios!$A:$A&amp;Ratios!$B:$B,Ratios!DG:DG)</f>
        <v>2.91</v>
      </c>
      <c r="AJ35" cm="1">
        <f t="array" ref="AJ35">_xlfn.XLOOKUP($A35&amp;$B35,Ratios!$A:$A&amp;Ratios!$B:$B,Ratios!DH:DH)</f>
        <v>9.92</v>
      </c>
      <c r="AK35" cm="1">
        <f t="array" ref="AK35">_xlfn.XLOOKUP($A35&amp;$B35,Ratios!$A:$A&amp;Ratios!$B:$B,Ratios!DI:DI)</f>
        <v>4.8099999999999996</v>
      </c>
      <c r="AL35" cm="1">
        <f t="array" ref="AL35">_xlfn.XLOOKUP($A35&amp;$B35,Ratios!$A:$A&amp;Ratios!$B:$B,Ratios!DJ:DJ)</f>
        <v>5.97</v>
      </c>
      <c r="AM35" cm="1">
        <f t="array" ref="AM35">_xlfn.XLOOKUP($A35&amp;$B35,Ratios!$A:$A&amp;Ratios!$B:$B,Ratios!DK:DK)</f>
        <v>0.04</v>
      </c>
      <c r="AN35" cm="1">
        <f t="array" ref="AN35">_xlfn.XLOOKUP($A35&amp;$B35,Ratios!$A:$A&amp;Ratios!$B:$B,Ratios!DL:DL)</f>
        <v>9.33</v>
      </c>
      <c r="AO35" cm="1">
        <f t="array" ref="AO35">_xlfn.XLOOKUP($A35&amp;$B35,Ratios!$A:$A&amp;Ratios!$B:$B,Ratios!DM:DM)</f>
        <v>4.8600000000000003</v>
      </c>
    </row>
    <row r="36" spans="1:41" x14ac:dyDescent="0.45">
      <c r="A36" t="s">
        <v>12</v>
      </c>
      <c r="B36" t="s">
        <v>198</v>
      </c>
      <c r="C36">
        <f>_xlfn.XLOOKUP(C$1,EconCPI!$1:$1,EconCPI!$2:$2)</f>
        <v>8.0000000000000002E-3</v>
      </c>
      <c r="D36">
        <f>_xlfn.XLOOKUP(D$1,EconCPI!$1:$1,EconCPI!$2:$2)</f>
        <v>-1E-4</v>
      </c>
      <c r="E36">
        <f>_xlfn.XLOOKUP(E$1,EconCPI!$1:$1,EconCPI!$2:$2)</f>
        <v>1E-4</v>
      </c>
      <c r="F36">
        <f>_xlfn.XLOOKUP(F$1,EconCPI!$1:$1,EconCPI!$2:$2)</f>
        <v>0</v>
      </c>
      <c r="G36">
        <f>_xlfn.XLOOKUP(G$1,EconCPI!$1:$1,EconCPI!$2:$2)</f>
        <v>7.0000000000000001E-3</v>
      </c>
      <c r="H36">
        <f>_xlfn.XLOOKUP(H$1,EconCPI!$1:$1,EconCPI!$2:$2)</f>
        <v>8.9999999999999993E-3</v>
      </c>
      <c r="I36">
        <f>_xlfn.XLOOKUP(I$1,EconCPI!$1:$1,EconCPI!$2:$2)</f>
        <v>0.01</v>
      </c>
      <c r="J36">
        <f>_xlfn.XLOOKUP(J$1,EconCPI!$1:$1,EconCPI!$2:$2)</f>
        <v>1.4999999999999999E-2</v>
      </c>
      <c r="K36">
        <f>_xlfn.XLOOKUP(K$1,EconCPI!$1:$1,EconCPI!$2:$2)</f>
        <v>2.1000000000000001E-2</v>
      </c>
      <c r="L36">
        <f>_xlfn.XLOOKUP(L$1,EconCPI!$1:$1,EconCPI!$2:$2)</f>
        <v>2.4E-2</v>
      </c>
      <c r="M36">
        <f>_xlfn.XLOOKUP(M$1,EconCPI!$1:$1,EconCPI!$2:$2)</f>
        <v>1.6E-2</v>
      </c>
      <c r="N36">
        <f>_xlfn.XLOOKUP(N$1,EconCPI!$1:$1,EconCPI!$2:$2)</f>
        <v>2.1999999999999999E-2</v>
      </c>
      <c r="O36">
        <f>_xlfn.XLOOKUP(O$1,EconCPI!$1:$1,EconCPI!$2:$2)</f>
        <v>2.1000000000000001E-2</v>
      </c>
      <c r="P36">
        <f>_xlfn.XLOOKUP(P$1,EconCPI!$1:$1,EconCPI!$2:$2)</f>
        <v>2.4E-2</v>
      </c>
      <c r="Q36">
        <f>_xlfn.XLOOKUP(Q$1,EconCPI!$1:$1,EconCPI!$2:$2)</f>
        <v>2.9000000000000001E-2</v>
      </c>
      <c r="R36">
        <f>_xlfn.XLOOKUP(R$1,EconCPI!$1:$1,EconCPI!$2:$2)</f>
        <v>2.3E-2</v>
      </c>
      <c r="S36">
        <f>_xlfn.XLOOKUP(S$1,EconCPI!$1:$1,EconCPI!$2:$2)</f>
        <v>1.9E-2</v>
      </c>
      <c r="T36">
        <f>_xlfn.XLOOKUP(T$1,EconCPI!$1:$1,EconCPI!$2:$2)</f>
        <v>1.9E-2</v>
      </c>
      <c r="U36">
        <f>_xlfn.XLOOKUP(U$1,EconCPI!$1:$1,EconCPI!$2:$2)</f>
        <v>1.6E-2</v>
      </c>
      <c r="V36">
        <f>_xlfn.XLOOKUP(V$1,EconCPI!$1:$1,EconCPI!$2:$2)</f>
        <v>1.7000000000000001E-2</v>
      </c>
      <c r="W36">
        <f>_xlfn.XLOOKUP(W$1,EconCPI!$1:$1,EconCPI!$2:$2)</f>
        <v>2.3E-2</v>
      </c>
      <c r="X36">
        <f>_xlfn.XLOOKUP(X$1,EconCPI!$1:$1,EconCPI!$2:$2)</f>
        <v>1.4999999999999999E-2</v>
      </c>
      <c r="Y36">
        <f>_xlfn.XLOOKUP(Y$1,EconCPI!$1:$1,EconCPI!$2:$2)</f>
        <v>6.0000000000000001E-3</v>
      </c>
      <c r="Z36">
        <f>_xlfn.XLOOKUP(Z$1,EconCPI!$1:$1,EconCPI!$2:$2)</f>
        <v>1.4E-2</v>
      </c>
      <c r="AA36">
        <f>_xlfn.XLOOKUP(AA$1,EconCPI!$1:$1,EconCPI!$2:$2)</f>
        <v>1.4E-2</v>
      </c>
      <c r="AB36">
        <f>_xlfn.XLOOKUP(AB$1,EconCPI!$1:$1,EconCPI!$2:$2)</f>
        <v>2.5999999999999999E-2</v>
      </c>
      <c r="AC36">
        <f>_xlfn.XLOOKUP(AC$1,EconCPI!$1:$1,EconCPI!$2:$2)</f>
        <v>5.3999999999999999E-2</v>
      </c>
      <c r="AD36">
        <f>_xlfn.XLOOKUP(AD$1,EconCPI!$1:$1,EconCPI!$2:$2)</f>
        <v>5.3999999999999999E-2</v>
      </c>
      <c r="AE36">
        <f>_xlfn.XLOOKUP(AE$1,EconCPI!$1:$1,EconCPI!$2:$2)</f>
        <v>7.0000000000000007E-2</v>
      </c>
      <c r="AF36">
        <f>_xlfn.XLOOKUP(AF$1,EconCPI!$1:$1,EconCPI!$2:$2)</f>
        <v>8.5000000000000006E-2</v>
      </c>
      <c r="AG36">
        <f>_xlfn.XLOOKUP(AG$1,EconCPI!$1:$1,EconCPI!$2:$2)</f>
        <v>9.0999999999999998E-2</v>
      </c>
      <c r="AH36">
        <f>_xlfn.XLOOKUP(AH$1,EconCPI!$1:$1,EconCPI!$2:$2)</f>
        <v>8.2000000000000003E-2</v>
      </c>
      <c r="AI36">
        <f>_xlfn.XLOOKUP(AI$1,EconCPI!$1:$1,EconCPI!$2:$2)</f>
        <v>6.5000000000000002E-2</v>
      </c>
      <c r="AJ36">
        <f>_xlfn.XLOOKUP(AJ$1,EconCPI!$1:$1,EconCPI!$2:$2)</f>
        <v>0.05</v>
      </c>
      <c r="AK36">
        <f>_xlfn.XLOOKUP(AK$1,EconCPI!$1:$1,EconCPI!$2:$2)</f>
        <v>0.03</v>
      </c>
      <c r="AL36">
        <f>_xlfn.XLOOKUP(AL$1,EconCPI!$1:$1,EconCPI!$2:$2)</f>
        <v>3.6999999999999998E-2</v>
      </c>
      <c r="AM36">
        <f>_xlfn.XLOOKUP(AM$1,EconCPI!$1:$1,EconCPI!$2:$2)</f>
        <v>3.4000000000000002E-2</v>
      </c>
      <c r="AN36">
        <f>_xlfn.XLOOKUP(AN$1,EconCPI!$1:$1,EconCPI!$2:$2)</f>
        <v>3.5000000000000003E-2</v>
      </c>
      <c r="AO36">
        <f>_xlfn.XLOOKUP(AO$1,EconCPI!$1:$1,EconCPI!$2:$2)</f>
        <v>0.03</v>
      </c>
    </row>
    <row r="37" spans="1:41" x14ac:dyDescent="0.45">
      <c r="A37" t="s">
        <v>12</v>
      </c>
      <c r="B37" t="s">
        <v>272</v>
      </c>
      <c r="C37">
        <f>_xlfn.XLOOKUP(C$1,EconCPI!$1:$1,EconCPI!$4:$4)</f>
        <v>50.01</v>
      </c>
      <c r="D37">
        <f>_xlfn.XLOOKUP(D$1,EconCPI!$1:$1,EconCPI!$4:$4)</f>
        <v>49.49</v>
      </c>
      <c r="E37">
        <f>_xlfn.XLOOKUP(E$1,EconCPI!$1:$1,EconCPI!$4:$4)</f>
        <v>50.531999999999996</v>
      </c>
      <c r="F37">
        <f>_xlfn.XLOOKUP(F$1,EconCPI!$1:$1,EconCPI!$4:$4)</f>
        <v>48.603999999999999</v>
      </c>
      <c r="G37">
        <f>_xlfn.XLOOKUP(G$1,EconCPI!$1:$1,EconCPI!$4:$4)</f>
        <v>51.15</v>
      </c>
      <c r="H37">
        <f>_xlfn.XLOOKUP(H$1,EconCPI!$1:$1,EconCPI!$4:$4)</f>
        <v>49.9</v>
      </c>
      <c r="I37">
        <f>_xlfn.XLOOKUP(I$1,EconCPI!$1:$1,EconCPI!$4:$4)</f>
        <v>50.631999999999998</v>
      </c>
      <c r="J37">
        <f>_xlfn.XLOOKUP(J$1,EconCPI!$1:$1,EconCPI!$4:$4)</f>
        <v>52.88</v>
      </c>
      <c r="K37">
        <f>_xlfn.XLOOKUP(K$1,EconCPI!$1:$1,EconCPI!$4:$4)</f>
        <v>59.33</v>
      </c>
      <c r="L37">
        <f>_xlfn.XLOOKUP(L$1,EconCPI!$1:$1,EconCPI!$4:$4)</f>
        <v>60.618000000000002</v>
      </c>
      <c r="M37">
        <f>_xlfn.XLOOKUP(M$1,EconCPI!$1:$1,EconCPI!$4:$4)</f>
        <v>62.616999999999997</v>
      </c>
      <c r="N37">
        <f>_xlfn.XLOOKUP(N$1,EconCPI!$1:$1,EconCPI!$4:$4)</f>
        <v>63.72</v>
      </c>
      <c r="O37">
        <f>_xlfn.XLOOKUP(O$1,EconCPI!$1:$1,EconCPI!$4:$4)</f>
        <v>66.599999999999994</v>
      </c>
      <c r="P37">
        <f>_xlfn.XLOOKUP(P$1,EconCPI!$1:$1,EconCPI!$4:$4)</f>
        <v>64.540000000000006</v>
      </c>
      <c r="Q37">
        <f>_xlfn.XLOOKUP(Q$1,EconCPI!$1:$1,EconCPI!$4:$4)</f>
        <v>61.49</v>
      </c>
      <c r="R37">
        <f>_xlfn.XLOOKUP(R$1,EconCPI!$1:$1,EconCPI!$4:$4)</f>
        <v>66.33</v>
      </c>
      <c r="S37">
        <f>_xlfn.XLOOKUP(S$1,EconCPI!$1:$1,EconCPI!$4:$4)</f>
        <v>57.72</v>
      </c>
      <c r="T37">
        <f>_xlfn.XLOOKUP(T$1,EconCPI!$1:$1,EconCPI!$4:$4)</f>
        <v>63.62</v>
      </c>
      <c r="U37">
        <f>_xlfn.XLOOKUP(U$1,EconCPI!$1:$1,EconCPI!$4:$4)</f>
        <v>70.709999999999994</v>
      </c>
      <c r="V37">
        <f>_xlfn.XLOOKUP(V$1,EconCPI!$1:$1,EconCPI!$4:$4)</f>
        <v>72.040000000000006</v>
      </c>
      <c r="W37">
        <f>_xlfn.XLOOKUP(W$1,EconCPI!$1:$1,EconCPI!$4:$4)</f>
        <v>71.33</v>
      </c>
      <c r="X37">
        <f>_xlfn.XLOOKUP(X$1,EconCPI!$1:$1,EconCPI!$4:$4)</f>
        <v>49.57</v>
      </c>
      <c r="Y37">
        <f>_xlfn.XLOOKUP(Y$1,EconCPI!$1:$1,EconCPI!$4:$4)</f>
        <v>55.01</v>
      </c>
      <c r="Z37">
        <f>_xlfn.XLOOKUP(Z$1,EconCPI!$1:$1,EconCPI!$4:$4)</f>
        <v>55.74</v>
      </c>
      <c r="AA37">
        <f>_xlfn.XLOOKUP(AA$1,EconCPI!$1:$1,EconCPI!$4:$4)</f>
        <v>67.5</v>
      </c>
      <c r="AB37">
        <f>_xlfn.XLOOKUP(AB$1,EconCPI!$1:$1,EconCPI!$4:$4)</f>
        <v>74.260000000000005</v>
      </c>
      <c r="AC37">
        <f>_xlfn.XLOOKUP(AC$1,EconCPI!$1:$1,EconCPI!$4:$4)</f>
        <v>77.405000000000001</v>
      </c>
      <c r="AD37">
        <f>_xlfn.XLOOKUP(AD$1,EconCPI!$1:$1,EconCPI!$4:$4)</f>
        <v>78.2</v>
      </c>
      <c r="AE37">
        <f>_xlfn.XLOOKUP(AE$1,EconCPI!$1:$1,EconCPI!$4:$4)</f>
        <v>83.572000000000003</v>
      </c>
      <c r="AF37">
        <f>_xlfn.XLOOKUP(AF$1,EconCPI!$1:$1,EconCPI!$4:$4)</f>
        <v>91.22</v>
      </c>
      <c r="AG37">
        <f>_xlfn.XLOOKUP(AG$1,EconCPI!$1:$1,EconCPI!$4:$4)</f>
        <v>82.97</v>
      </c>
      <c r="AH37">
        <f>_xlfn.XLOOKUP(AH$1,EconCPI!$1:$1,EconCPI!$4:$4)</f>
        <v>79.09</v>
      </c>
      <c r="AI37">
        <f>_xlfn.XLOOKUP(AI$1,EconCPI!$1:$1,EconCPI!$4:$4)</f>
        <v>91.4</v>
      </c>
      <c r="AJ37">
        <f>_xlfn.XLOOKUP(AJ$1,EconCPI!$1:$1,EconCPI!$4:$4)</f>
        <v>85.62</v>
      </c>
      <c r="AK37">
        <f>_xlfn.XLOOKUP(AK$1,EconCPI!$1:$1,EconCPI!$4:$4)</f>
        <v>87.89</v>
      </c>
      <c r="AL37">
        <f>_xlfn.XLOOKUP(AL$1,EconCPI!$1:$1,EconCPI!$4:$4)</f>
        <v>91.65</v>
      </c>
      <c r="AM37">
        <f>_xlfn.XLOOKUP(AM$1,EconCPI!$1:$1,EconCPI!$4:$4)</f>
        <v>100.125</v>
      </c>
      <c r="AN37">
        <f>_xlfn.XLOOKUP(AN$1,EconCPI!$1:$1,EconCPI!$4:$4)</f>
        <v>117.39</v>
      </c>
      <c r="AO37">
        <f>_xlfn.XLOOKUP(AO$1,EconCPI!$1:$1,EconCPI!$4:$4)</f>
        <v>112.92</v>
      </c>
    </row>
    <row r="38" spans="1:41" x14ac:dyDescent="0.45">
      <c r="A38" t="s">
        <v>13</v>
      </c>
      <c r="B38" t="s">
        <v>170</v>
      </c>
      <c r="C38" cm="1">
        <f t="array" ref="C38">_xlfn.XLOOKUP($A38&amp;$B38,Financials!$A:$A&amp;Financials!$C:$C,Financials!E:E)</f>
        <v>6.075446313295365E-2</v>
      </c>
      <c r="D38" cm="1">
        <f t="array" ref="D38">_xlfn.XLOOKUP($A38&amp;$B38,Financials!$A:$A&amp;Financials!$C:$C,Financials!F:F)</f>
        <v>6.4615836223485795E-2</v>
      </c>
      <c r="E38" cm="1">
        <f t="array" ref="E38">_xlfn.XLOOKUP($A38&amp;$B38,Financials!$A:$A&amp;Financials!$C:$C,Financials!G:G)</f>
        <v>6.8577897149293923E-2</v>
      </c>
      <c r="F38" cm="1">
        <f t="array" ref="F38">_xlfn.XLOOKUP($A38&amp;$B38,Financials!$A:$A&amp;Financials!$C:$C,Financials!H:H)</f>
        <v>7.3174988101443697E-2</v>
      </c>
      <c r="G38" cm="1">
        <f t="array" ref="G38">_xlfn.XLOOKUP($A38&amp;$B38,Financials!$A:$A&amp;Financials!$C:$C,Financials!I:I)</f>
        <v>6.6117801700129736E-2</v>
      </c>
      <c r="H38" cm="1">
        <f t="array" ref="H38">_xlfn.XLOOKUP($A38&amp;$B38,Financials!$A:$A&amp;Financials!$C:$C,Financials!J:J)</f>
        <v>7.3053144224941899E-2</v>
      </c>
      <c r="I38" cm="1">
        <f t="array" ref="I38">_xlfn.XLOOKUP($A38&amp;$B38,Financials!$A:$A&amp;Financials!$C:$C,Financials!K:K)</f>
        <v>7.5744217652432139E-2</v>
      </c>
      <c r="J38" cm="1">
        <f t="array" ref="J38">_xlfn.XLOOKUP($A38&amp;$B38,Financials!$A:$A&amp;Financials!$C:$C,Financials!L:L)</f>
        <v>6.7991109282781903E-2</v>
      </c>
      <c r="K38" cm="1">
        <f t="array" ref="K38">_xlfn.XLOOKUP($A38&amp;$B38,Financials!$A:$A&amp;Financials!$C:$C,Financials!M:M)</f>
        <v>4.9079624907094631E-2</v>
      </c>
      <c r="L38" cm="1">
        <f t="array" ref="L38">_xlfn.XLOOKUP($A38&amp;$B38,Financials!$A:$A&amp;Financials!$C:$C,Financials!N:N)</f>
        <v>7.5185281959839811E-2</v>
      </c>
      <c r="M38" cm="1">
        <f t="array" ref="M38">_xlfn.XLOOKUP($A38&amp;$B38,Financials!$A:$A&amp;Financials!$C:$C,Financials!O:O)</f>
        <v>7.4362380417618265E-2</v>
      </c>
      <c r="N38" cm="1">
        <f t="array" ref="N38">_xlfn.XLOOKUP($A38&amp;$B38,Financials!$A:$A&amp;Financials!$C:$C,Financials!P:P)</f>
        <v>7.6564679430684998E-2</v>
      </c>
      <c r="O38" cm="1">
        <f t="array" ref="O38">_xlfn.XLOOKUP($A38&amp;$B38,Financials!$A:$A&amp;Financials!$C:$C,Financials!Q:Q)</f>
        <v>6.9753518583343055E-2</v>
      </c>
      <c r="P38" cm="1">
        <f t="array" ref="P38">_xlfn.XLOOKUP($A38&amp;$B38,Financials!$A:$A&amp;Financials!$C:$C,Financials!R:R)</f>
        <v>8.2560091161182403E-2</v>
      </c>
      <c r="Q38" cm="1">
        <f t="array" ref="Q38">_xlfn.XLOOKUP($A38&amp;$B38,Financials!$A:$A&amp;Financials!$C:$C,Financials!S:S)</f>
        <v>8.6333216768861146E-2</v>
      </c>
      <c r="R38" cm="1">
        <f t="array" ref="R38">_xlfn.XLOOKUP($A38&amp;$B38,Financials!$A:$A&amp;Financials!$C:$C,Financials!T:T)</f>
        <v>8.2299259361071853E-2</v>
      </c>
      <c r="S38" cm="1">
        <f t="array" ref="S38">_xlfn.XLOOKUP($A38&amp;$B38,Financials!$A:$A&amp;Financials!$C:$C,Financials!U:U)</f>
        <v>8.3272488211560663E-2</v>
      </c>
      <c r="T38" cm="1">
        <f t="array" ref="T38">_xlfn.XLOOKUP($A38&amp;$B38,Financials!$A:$A&amp;Financials!$C:$C,Financials!V:V)</f>
        <v>7.5197563615764712E-2</v>
      </c>
      <c r="U38" cm="1">
        <f t="array" ref="U38">_xlfn.XLOOKUP($A38&amp;$B38,Financials!$A:$A&amp;Financials!$C:$C,Financials!W:W)</f>
        <v>8.1026596391260461E-2</v>
      </c>
      <c r="V38" cm="1">
        <f t="array" ref="V38">_xlfn.XLOOKUP($A38&amp;$B38,Financials!$A:$A&amp;Financials!$C:$C,Financials!X:X)</f>
        <v>8.6727193421754098E-2</v>
      </c>
      <c r="W38" cm="1">
        <f t="array" ref="W38">_xlfn.XLOOKUP($A38&amp;$B38,Financials!$A:$A&amp;Financials!$C:$C,Financials!Y:Y)</f>
        <v>7.7465045518817277E-2</v>
      </c>
      <c r="X38" cm="1">
        <f t="array" ref="X38">_xlfn.XLOOKUP($A38&amp;$B38,Financials!$A:$A&amp;Financials!$C:$C,Financials!Z:Z)</f>
        <v>8.5872955413891866E-2</v>
      </c>
      <c r="Y38" cm="1">
        <f t="array" ref="Y38">_xlfn.XLOOKUP($A38&amp;$B38,Financials!$A:$A&amp;Financials!$C:$C,Financials!AA:AA)</f>
        <v>7.9698221560404542E-2</v>
      </c>
      <c r="Z38" cm="1">
        <f t="array" ref="Z38">_xlfn.XLOOKUP($A38&amp;$B38,Financials!$A:$A&amp;Financials!$C:$C,Financials!AB:AB)</f>
        <v>7.8216048338740185E-2</v>
      </c>
      <c r="AA38" cm="1">
        <f t="array" ref="AA38">_xlfn.XLOOKUP($A38&amp;$B38,Financials!$A:$A&amp;Financials!$C:$C,Financials!AC:AC)</f>
        <v>7.3719794855284432E-2</v>
      </c>
      <c r="AB38" cm="1">
        <f t="array" ref="AB38">_xlfn.XLOOKUP($A38&amp;$B38,Financials!$A:$A&amp;Financials!$C:$C,Financials!AD:AD)</f>
        <v>7.6336621573522959E-2</v>
      </c>
      <c r="AC38" cm="1">
        <f t="array" ref="AC38">_xlfn.XLOOKUP($A38&amp;$B38,Financials!$A:$A&amp;Financials!$C:$C,Financials!AE:AE)</f>
        <v>7.9063385463748609E-2</v>
      </c>
      <c r="AD38" cm="1">
        <f t="array" ref="AD38">_xlfn.XLOOKUP($A38&amp;$B38,Financials!$A:$A&amp;Financials!$C:$C,Financials!AF:AF)</f>
        <v>7.1966116292748503E-2</v>
      </c>
      <c r="AE38" cm="1">
        <f t="array" ref="AE38">_xlfn.XLOOKUP($A38&amp;$B38,Financials!$A:$A&amp;Financials!$C:$C,Financials!AG:AG)</f>
        <v>7.5377645095220797E-2</v>
      </c>
      <c r="AF38" cm="1">
        <f t="array" ref="AF38">_xlfn.XLOOKUP($A38&amp;$B38,Financials!$A:$A&amp;Financials!$C:$C,Financials!AH:AH)</f>
        <v>8.4573178476951033E-2</v>
      </c>
      <c r="AG38" cm="1">
        <f t="array" ref="AG38">_xlfn.XLOOKUP($A38&amp;$B38,Financials!$A:$A&amp;Financials!$C:$C,Financials!AI:AI)</f>
        <v>9.0750694305114094E-2</v>
      </c>
      <c r="AH38" cm="1">
        <f t="array" ref="AH38">_xlfn.XLOOKUP($A38&amp;$B38,Financials!$A:$A&amp;Financials!$C:$C,Financials!AJ:AJ)</f>
        <v>9.9394866052200881E-2</v>
      </c>
      <c r="AI38" cm="1">
        <f t="array" ref="AI38">_xlfn.XLOOKUP($A38&amp;$B38,Financials!$A:$A&amp;Financials!$C:$C,Financials!AK:AK)</f>
        <v>8.7263524926403171E-2</v>
      </c>
      <c r="AJ38" cm="1">
        <f t="array" ref="AJ38">_xlfn.XLOOKUP($A38&amp;$B38,Financials!$A:$A&amp;Financials!$C:$C,Financials!AL:AL)</f>
        <v>9.0415355364203448E-2</v>
      </c>
      <c r="AK38" cm="1">
        <f t="array" ref="AK38">_xlfn.XLOOKUP($A38&amp;$B38,Financials!$A:$A&amp;Financials!$C:$C,Financials!AM:AM)</f>
        <v>8.4938407953000172E-2</v>
      </c>
      <c r="AL38" cm="1">
        <f t="array" ref="AL38">_xlfn.XLOOKUP($A38&amp;$B38,Financials!$A:$A&amp;Financials!$C:$C,Financials!AN:AN)</f>
        <v>8.6523952646752125E-2</v>
      </c>
      <c r="AM38" cm="1">
        <f t="array" ref="AM38">_xlfn.XLOOKUP($A38&amp;$B38,Financials!$A:$A&amp;Financials!$C:$C,Financials!AO:AO)</f>
        <v>0.10177229254898311</v>
      </c>
      <c r="AN38" cm="1">
        <f t="array" ref="AN38">_xlfn.XLOOKUP($A38&amp;$B38,Financials!$A:$A&amp;Financials!$C:$C,Financials!AP:AP)</f>
        <v>0.10300541931827574</v>
      </c>
      <c r="AO38" cm="1">
        <f t="array" ref="AO38">_xlfn.XLOOKUP($A38&amp;$B38,Financials!$A:$A&amp;Financials!$C:$C,Financials!AQ:AQ)</f>
        <v>0.10651651140592976</v>
      </c>
    </row>
    <row r="39" spans="1:41" x14ac:dyDescent="0.45">
      <c r="A39" t="s">
        <v>13</v>
      </c>
      <c r="B39" t="s">
        <v>171</v>
      </c>
      <c r="C39" cm="1">
        <f t="array" ref="C39">_xlfn.XLOOKUP($A39&amp;$B39,Financials!$A:$A&amp;Financials!$C:$C,Financials!E:E)</f>
        <v>3.5485633416340014E-2</v>
      </c>
      <c r="D39" cm="1">
        <f t="array" ref="D39">_xlfn.XLOOKUP($A39&amp;$B39,Financials!$A:$A&amp;Financials!$C:$C,Financials!F:F)</f>
        <v>3.6697507039650357E-2</v>
      </c>
      <c r="E39" cm="1">
        <f t="array" ref="E39">_xlfn.XLOOKUP($A39&amp;$B39,Financials!$A:$A&amp;Financials!$C:$C,Financials!G:G)</f>
        <v>3.8263196383829634E-2</v>
      </c>
      <c r="F39" cm="1">
        <f t="array" ref="F39">_xlfn.XLOOKUP($A39&amp;$B39,Financials!$A:$A&amp;Financials!$C:$C,Financials!H:H)</f>
        <v>3.9835233325023228E-2</v>
      </c>
      <c r="G39" cm="1">
        <f t="array" ref="G39">_xlfn.XLOOKUP($A39&amp;$B39,Financials!$A:$A&amp;Financials!$C:$C,Financials!I:I)</f>
        <v>4.0457529219200102E-2</v>
      </c>
      <c r="H39" cm="1">
        <f t="array" ref="H39">_xlfn.XLOOKUP($A39&amp;$B39,Financials!$A:$A&amp;Financials!$C:$C,Financials!J:J)</f>
        <v>4.065823149064559E-2</v>
      </c>
      <c r="I39" cm="1">
        <f t="array" ref="I39">_xlfn.XLOOKUP($A39&amp;$B39,Financials!$A:$A&amp;Financials!$C:$C,Financials!K:K)</f>
        <v>3.917387305093431E-2</v>
      </c>
      <c r="J39" cm="1">
        <f t="array" ref="J39">_xlfn.XLOOKUP($A39&amp;$B39,Financials!$A:$A&amp;Financials!$C:$C,Financials!L:L)</f>
        <v>3.8885344168982393E-2</v>
      </c>
      <c r="K39" cm="1">
        <f t="array" ref="K39">_xlfn.XLOOKUP($A39&amp;$B39,Financials!$A:$A&amp;Financials!$C:$C,Financials!M:M)</f>
        <v>3.858966313737533E-2</v>
      </c>
      <c r="L39" cm="1">
        <f t="array" ref="L39">_xlfn.XLOOKUP($A39&amp;$B39,Financials!$A:$A&amp;Financials!$C:$C,Financials!N:N)</f>
        <v>3.8114677479837364E-2</v>
      </c>
      <c r="M39" cm="1">
        <f t="array" ref="M39">_xlfn.XLOOKUP($A39&amp;$B39,Financials!$A:$A&amp;Financials!$C:$C,Financials!O:O)</f>
        <v>3.812152844955518E-2</v>
      </c>
      <c r="N39" cm="1">
        <f t="array" ref="N39">_xlfn.XLOOKUP($A39&amp;$B39,Financials!$A:$A&amp;Financials!$C:$C,Financials!P:P)</f>
        <v>3.3878545207247597E-2</v>
      </c>
      <c r="O39" cm="1">
        <f t="array" ref="O39">_xlfn.XLOOKUP($A39&amp;$B39,Financials!$A:$A&amp;Financials!$C:$C,Financials!Q:Q)</f>
        <v>3.6848582842982001E-2</v>
      </c>
      <c r="P39" cm="1">
        <f t="array" ref="P39">_xlfn.XLOOKUP($A39&amp;$B39,Financials!$A:$A&amp;Financials!$C:$C,Financials!R:R)</f>
        <v>3.712264097987044E-2</v>
      </c>
      <c r="Q39" cm="1">
        <f t="array" ref="Q39">_xlfn.XLOOKUP($A39&amp;$B39,Financials!$A:$A&amp;Financials!$C:$C,Financials!S:S)</f>
        <v>3.8041546975718252E-2</v>
      </c>
      <c r="R39" cm="1">
        <f t="array" ref="R39">_xlfn.XLOOKUP($A39&amp;$B39,Financials!$A:$A&amp;Financials!$C:$C,Financials!T:T)</f>
        <v>3.9130876754417988E-2</v>
      </c>
      <c r="S39" cm="1">
        <f t="array" ref="S39">_xlfn.XLOOKUP($A39&amp;$B39,Financials!$A:$A&amp;Financials!$C:$C,Financials!U:U)</f>
        <v>4.2071856391937612E-2</v>
      </c>
      <c r="T39" cm="1">
        <f t="array" ref="T39">_xlfn.XLOOKUP($A39&amp;$B39,Financials!$A:$A&amp;Financials!$C:$C,Financials!V:V)</f>
        <v>4.1986124275787032E-2</v>
      </c>
      <c r="U39" cm="1">
        <f t="array" ref="U39">_xlfn.XLOOKUP($A39&amp;$B39,Financials!$A:$A&amp;Financials!$C:$C,Financials!W:W)</f>
        <v>4.2625521226714667E-2</v>
      </c>
      <c r="V39" cm="1">
        <f t="array" ref="V39">_xlfn.XLOOKUP($A39&amp;$B39,Financials!$A:$A&amp;Financials!$C:$C,Financials!X:X)</f>
        <v>4.4355772389245193E-2</v>
      </c>
      <c r="W39" cm="1">
        <f t="array" ref="W39">_xlfn.XLOOKUP($A39&amp;$B39,Financials!$A:$A&amp;Financials!$C:$C,Financials!Y:Y)</f>
        <v>4.4672049785066913E-2</v>
      </c>
      <c r="X39" cm="1">
        <f t="array" ref="X39">_xlfn.XLOOKUP($A39&amp;$B39,Financials!$A:$A&amp;Financials!$C:$C,Financials!Z:Z)</f>
        <v>5.004330788176338E-2</v>
      </c>
      <c r="Y39" cm="1">
        <f t="array" ref="Y39">_xlfn.XLOOKUP($A39&amp;$B39,Financials!$A:$A&amp;Financials!$C:$C,Financials!AA:AA)</f>
        <v>4.7640450609250075E-2</v>
      </c>
      <c r="Z39" cm="1">
        <f t="array" ref="Z39">_xlfn.XLOOKUP($A39&amp;$B39,Financials!$A:$A&amp;Financials!$C:$C,Financials!AB:AB)</f>
        <v>4.7126684194072455E-2</v>
      </c>
      <c r="AA39" cm="1">
        <f t="array" ref="AA39">_xlfn.XLOOKUP($A39&amp;$B39,Financials!$A:$A&amp;Financials!$C:$C,Financials!AC:AC)</f>
        <v>4.5892200929137539E-2</v>
      </c>
      <c r="AB39" cm="1">
        <f t="array" ref="AB39">_xlfn.XLOOKUP($A39&amp;$B39,Financials!$A:$A&amp;Financials!$C:$C,Financials!AD:AD)</f>
        <v>4.724907575076577E-2</v>
      </c>
      <c r="AC39" cm="1">
        <f t="array" ref="AC39">_xlfn.XLOOKUP($A39&amp;$B39,Financials!$A:$A&amp;Financials!$C:$C,Financials!AE:AE)</f>
        <v>5.0847523384972317E-2</v>
      </c>
      <c r="AD39" cm="1">
        <f t="array" ref="AD39">_xlfn.XLOOKUP($A39&amp;$B39,Financials!$A:$A&amp;Financials!$C:$C,Financials!AF:AF)</f>
        <v>5.3075896983446766E-2</v>
      </c>
      <c r="AE39" cm="1">
        <f t="array" ref="AE39">_xlfn.XLOOKUP($A39&amp;$B39,Financials!$A:$A&amp;Financials!$C:$C,Financials!AG:AG)</f>
        <v>5.4227413690523203E-2</v>
      </c>
      <c r="AF39" cm="1">
        <f t="array" ref="AF39">_xlfn.XLOOKUP($A39&amp;$B39,Financials!$A:$A&amp;Financials!$C:$C,Financials!AH:AH)</f>
        <v>5.7168182646586144E-2</v>
      </c>
      <c r="AG39" cm="1">
        <f t="array" ref="AG39">_xlfn.XLOOKUP($A39&amp;$B39,Financials!$A:$A&amp;Financials!$C:$C,Financials!AI:AI)</f>
        <v>6.2002464952865696E-2</v>
      </c>
      <c r="AH39" cm="1">
        <f t="array" ref="AH39">_xlfn.XLOOKUP($A39&amp;$B39,Financials!$A:$A&amp;Financials!$C:$C,Financials!AJ:AJ)</f>
        <v>6.3116055277309471E-2</v>
      </c>
      <c r="AI39" cm="1">
        <f t="array" ref="AI39">_xlfn.XLOOKUP($A39&amp;$B39,Financials!$A:$A&amp;Financials!$C:$C,Financials!AK:AK)</f>
        <v>6.0825973649920373E-2</v>
      </c>
      <c r="AJ39" cm="1">
        <f t="array" ref="AJ39">_xlfn.XLOOKUP($A39&amp;$B39,Financials!$A:$A&amp;Financials!$C:$C,Financials!AL:AL)</f>
        <v>5.9259995313422298E-2</v>
      </c>
      <c r="AK39" cm="1">
        <f t="array" ref="AK39">_xlfn.XLOOKUP($A39&amp;$B39,Financials!$A:$A&amp;Financials!$C:$C,Financials!AM:AM)</f>
        <v>5.8953547947005594E-2</v>
      </c>
      <c r="AL39" cm="1">
        <f t="array" ref="AL39">_xlfn.XLOOKUP($A39&amp;$B39,Financials!$A:$A&amp;Financials!$C:$C,Financials!AN:AN)</f>
        <v>6.1273998650555113E-2</v>
      </c>
      <c r="AM39" cm="1">
        <f t="array" ref="AM39">_xlfn.XLOOKUP($A39&amp;$B39,Financials!$A:$A&amp;Financials!$C:$C,Financials!AO:AO)</f>
        <v>5.838704798250105E-2</v>
      </c>
      <c r="AN39" cm="1">
        <f t="array" ref="AN39">_xlfn.XLOOKUP($A39&amp;$B39,Financials!$A:$A&amp;Financials!$C:$C,Financials!AP:AP)</f>
        <v>5.9550515366541906E-2</v>
      </c>
      <c r="AO39" cm="1">
        <f t="array" ref="AO39">_xlfn.XLOOKUP($A39&amp;$B39,Financials!$A:$A&amp;Financials!$C:$C,Financials!AQ:AQ)</f>
        <v>6.0485834153415859E-2</v>
      </c>
    </row>
    <row r="40" spans="1:41" x14ac:dyDescent="0.45">
      <c r="A40" t="s">
        <v>13</v>
      </c>
      <c r="B40" t="s">
        <v>172</v>
      </c>
      <c r="C40" cm="1">
        <f t="array" ref="C40">_xlfn.XLOOKUP($A40&amp;$B40,Financials!$A:$A&amp;Financials!$C:$C,Financials!E:E)</f>
        <v>2.9756066746681117E-3</v>
      </c>
      <c r="D40" cm="1">
        <f t="array" ref="D40">_xlfn.XLOOKUP($A40&amp;$B40,Financials!$A:$A&amp;Financials!$C:$C,Financials!F:F)</f>
        <v>3.2289979234390457E-3</v>
      </c>
      <c r="E40" cm="1">
        <f t="array" ref="E40">_xlfn.XLOOKUP($A40&amp;$B40,Financials!$A:$A&amp;Financials!$C:$C,Financials!G:G)</f>
        <v>1.8143184229009281E-3</v>
      </c>
      <c r="F40" cm="1">
        <f t="array" ref="F40">_xlfn.XLOOKUP($A40&amp;$B40,Financials!$A:$A&amp;Financials!$C:$C,Financials!H:H)</f>
        <v>2.585952904380935E-3</v>
      </c>
      <c r="G40" cm="1">
        <f t="array" ref="G40">_xlfn.XLOOKUP($A40&amp;$B40,Financials!$A:$A&amp;Financials!$C:$C,Financials!I:I)</f>
        <v>2.0069868657403241E-3</v>
      </c>
      <c r="H40" cm="1">
        <f t="array" ref="H40">_xlfn.XLOOKUP($A40&amp;$B40,Financials!$A:$A&amp;Financials!$C:$C,Financials!J:J)</f>
        <v>3.5109022179397186E-3</v>
      </c>
      <c r="I40" cm="1">
        <f t="array" ref="I40">_xlfn.XLOOKUP($A40&amp;$B40,Financials!$A:$A&amp;Financials!$C:$C,Financials!K:K)</f>
        <v>1.0609325384826755E-6</v>
      </c>
      <c r="J40" cm="1">
        <f t="array" ref="J40">_xlfn.XLOOKUP($A40&amp;$B40,Financials!$A:$A&amp;Financials!$C:$C,Financials!L:L)</f>
        <v>1.5311091148741112E-3</v>
      </c>
      <c r="K40" cm="1">
        <f t="array" ref="K40">_xlfn.XLOOKUP($A40&amp;$B40,Financials!$A:$A&amp;Financials!$C:$C,Financials!M:M)</f>
        <v>-9.1458936940064359E-4</v>
      </c>
      <c r="L40" cm="1">
        <f t="array" ref="L40">_xlfn.XLOOKUP($A40&amp;$B40,Financials!$A:$A&amp;Financials!$C:$C,Financials!N:N)</f>
        <v>1.4791945222792059E-3</v>
      </c>
      <c r="M40" cm="1">
        <f t="array" ref="M40">_xlfn.XLOOKUP($A40&amp;$B40,Financials!$A:$A&amp;Financials!$C:$C,Financials!O:O)</f>
        <v>1.4094265125664856E-3</v>
      </c>
      <c r="N40" cm="1">
        <f t="array" ref="N40">_xlfn.XLOOKUP($A40&amp;$B40,Financials!$A:$A&amp;Financials!$C:$C,Financials!P:P)</f>
        <v>1.0520252874679917E-3</v>
      </c>
      <c r="O40" cm="1">
        <f t="array" ref="O40">_xlfn.XLOOKUP($A40&amp;$B40,Financials!$A:$A&amp;Financials!$C:$C,Financials!Q:Q)</f>
        <v>1.9183433070516134E-3</v>
      </c>
      <c r="P40" cm="1">
        <f t="array" ref="P40">_xlfn.XLOOKUP($A40&amp;$B40,Financials!$A:$A&amp;Financials!$C:$C,Financials!R:R)</f>
        <v>2.7365194840187263E-3</v>
      </c>
      <c r="Q40" cm="1">
        <f t="array" ref="Q40">_xlfn.XLOOKUP($A40&amp;$B40,Financials!$A:$A&amp;Financials!$C:$C,Financials!S:S)</f>
        <v>2.0089674417024263E-3</v>
      </c>
      <c r="R40" cm="1">
        <f t="array" ref="R40">_xlfn.XLOOKUP($A40&amp;$B40,Financials!$A:$A&amp;Financials!$C:$C,Financials!T:T)</f>
        <v>1.9514611619140068E-3</v>
      </c>
      <c r="S40" cm="1">
        <f t="array" ref="S40">_xlfn.XLOOKUP($A40&amp;$B40,Financials!$A:$A&amp;Financials!$C:$C,Financials!U:U)</f>
        <v>4.0114146418088895E-3</v>
      </c>
      <c r="T40" cm="1">
        <f t="array" ref="T40">_xlfn.XLOOKUP($A40&amp;$B40,Financials!$A:$A&amp;Financials!$C:$C,Financials!V:V)</f>
        <v>2.7832773406170604E-3</v>
      </c>
      <c r="U40" cm="1">
        <f t="array" ref="U40">_xlfn.XLOOKUP($A40&amp;$B40,Financials!$A:$A&amp;Financials!$C:$C,Financials!W:W)</f>
        <v>3.5292494745051335E-3</v>
      </c>
      <c r="V40" cm="1">
        <f t="array" ref="V40">_xlfn.XLOOKUP($A40&amp;$B40,Financials!$A:$A&amp;Financials!$C:$C,Financials!X:X)</f>
        <v>4.1114036929936508E-3</v>
      </c>
      <c r="W40" cm="1">
        <f t="array" ref="W40">_xlfn.XLOOKUP($A40&amp;$B40,Financials!$A:$A&amp;Financials!$C:$C,Financials!Y:Y)</f>
        <v>3.1466798476088609E-4</v>
      </c>
      <c r="X40" cm="1">
        <f t="array" ref="X40">_xlfn.XLOOKUP($A40&amp;$B40,Financials!$A:$A&amp;Financials!$C:$C,Financials!Z:Z)</f>
        <v>7.9499444927149231E-3</v>
      </c>
      <c r="Y40" cm="1">
        <f t="array" ref="Y40">_xlfn.XLOOKUP($A40&amp;$B40,Financials!$A:$A&amp;Financials!$C:$C,Financials!AA:AA)</f>
        <v>5.575944230135373E-4</v>
      </c>
      <c r="Z40" cm="1">
        <f t="array" ref="Z40">_xlfn.XLOOKUP($A40&amp;$B40,Financials!$A:$A&amp;Financials!$C:$C,Financials!AB:AB)</f>
        <v>1.474710823429324E-3</v>
      </c>
      <c r="AA40" cm="1">
        <f t="array" ref="AA40">_xlfn.XLOOKUP($A40&amp;$B40,Financials!$A:$A&amp;Financials!$C:$C,Financials!AC:AC)</f>
        <v>4.9550648560138641E-4</v>
      </c>
      <c r="AB40" cm="1">
        <f t="array" ref="AB40">_xlfn.XLOOKUP($A40&amp;$B40,Financials!$A:$A&amp;Financials!$C:$C,Financials!AD:AD)</f>
        <v>6.7418883002907199E-4</v>
      </c>
      <c r="AC40" cm="1">
        <f t="array" ref="AC40">_xlfn.XLOOKUP($A40&amp;$B40,Financials!$A:$A&amp;Financials!$C:$C,Financials!AE:AE)</f>
        <v>6.0963229369947478E-3</v>
      </c>
      <c r="AD40" cm="1">
        <f t="array" ref="AD40">_xlfn.XLOOKUP($A40&amp;$B40,Financials!$A:$A&amp;Financials!$C:$C,Financials!AF:AF)</f>
        <v>2.9947588437946389E-3</v>
      </c>
      <c r="AE40" cm="1">
        <f t="array" ref="AE40">_xlfn.XLOOKUP($A40&amp;$B40,Financials!$A:$A&amp;Financials!$C:$C,Financials!AG:AG)</f>
        <v>2.0126153732749953E-3</v>
      </c>
      <c r="AF40" cm="1">
        <f t="array" ref="AF40">_xlfn.XLOOKUP($A40&amp;$B40,Financials!$A:$A&amp;Financials!$C:$C,Financials!AH:AH)</f>
        <v>9.9408519310104884E-4</v>
      </c>
      <c r="AG40" cm="1">
        <f t="array" ref="AG40">_xlfn.XLOOKUP($A40&amp;$B40,Financials!$A:$A&amp;Financials!$C:$C,Financials!AI:AI)</f>
        <v>6.8789382298500661E-4</v>
      </c>
      <c r="AH40" cm="1">
        <f t="array" ref="AH40">_xlfn.XLOOKUP($A40&amp;$B40,Financials!$A:$A&amp;Financials!$C:$C,Financials!AJ:AJ)</f>
        <v>1.0598304271316589E-3</v>
      </c>
      <c r="AI40" cm="1">
        <f t="array" ref="AI40">_xlfn.XLOOKUP($A40&amp;$B40,Financials!$A:$A&amp;Financials!$C:$C,Financials!AK:AK)</f>
        <v>2.6482795231890354E-3</v>
      </c>
      <c r="AJ40" cm="1">
        <f t="array" ref="AJ40">_xlfn.XLOOKUP($A40&amp;$B40,Financials!$A:$A&amp;Financials!$C:$C,Financials!AL:AL)</f>
        <v>1.0366828521681355E-3</v>
      </c>
      <c r="AK40" cm="1">
        <f t="array" ref="AK40">_xlfn.XLOOKUP($A40&amp;$B40,Financials!$A:$A&amp;Financials!$C:$C,Financials!AM:AM)</f>
        <v>-1.934210273757196E-4</v>
      </c>
      <c r="AL40" cm="1">
        <f t="array" ref="AL40">_xlfn.XLOOKUP($A40&amp;$B40,Financials!$A:$A&amp;Financials!$C:$C,Financials!AN:AN)</f>
        <v>3.0669201987364287E-6</v>
      </c>
      <c r="AM40" cm="1">
        <f t="array" ref="AM40">_xlfn.XLOOKUP($A40&amp;$B40,Financials!$A:$A&amp;Financials!$C:$C,Financials!AO:AO)</f>
        <v>2.3808000186159072E-3</v>
      </c>
      <c r="AN40" cm="1">
        <f t="array" ref="AN40">_xlfn.XLOOKUP($A40&amp;$B40,Financials!$A:$A&amp;Financials!$C:$C,Financials!AP:AP)</f>
        <v>9.0764726023353842E-4</v>
      </c>
      <c r="AO40" cm="1">
        <f t="array" ref="AO40">_xlfn.XLOOKUP($A40&amp;$B40,Financials!$A:$A&amp;Financials!$C:$C,Financials!AQ:AQ)</f>
        <v>1.8897661099971143E-3</v>
      </c>
    </row>
    <row r="41" spans="1:41" x14ac:dyDescent="0.45">
      <c r="A41" t="s">
        <v>13</v>
      </c>
      <c r="B41" t="s">
        <v>174</v>
      </c>
      <c r="C41" cm="1">
        <f t="array" ref="C41">_xlfn.XLOOKUP($A41&amp;$B41,Financials!$A:$A&amp;Financials!$C:$C,Financials!E:E)</f>
        <v>8.7574938711162648E-2</v>
      </c>
      <c r="D41" cm="1">
        <f t="array" ref="D41">_xlfn.XLOOKUP($A41&amp;$B41,Financials!$A:$A&amp;Financials!$C:$C,Financials!F:F)</f>
        <v>8.8018301807114188E-2</v>
      </c>
      <c r="E41" cm="1">
        <f t="array" ref="E41">_xlfn.XLOOKUP($A41&amp;$B41,Financials!$A:$A&amp;Financials!$C:$C,Financials!G:G)</f>
        <v>8.4484923106636731E-2</v>
      </c>
      <c r="F41" cm="1">
        <f t="array" ref="F41">_xlfn.XLOOKUP($A41&amp;$B41,Financials!$A:$A&amp;Financials!$C:$C,Financials!H:H)</f>
        <v>8.7586410038045681E-2</v>
      </c>
      <c r="G41" cm="1">
        <f t="array" ref="G41">_xlfn.XLOOKUP($A41&amp;$B41,Financials!$A:$A&amp;Financials!$C:$C,Financials!I:I)</f>
        <v>8.4621780323854728E-2</v>
      </c>
      <c r="H41" cm="1">
        <f t="array" ref="H41">_xlfn.XLOOKUP($A41&amp;$B41,Financials!$A:$A&amp;Financials!$C:$C,Financials!J:J)</f>
        <v>9.0277290861273757E-2</v>
      </c>
      <c r="I41" cm="1">
        <f t="array" ref="I41">_xlfn.XLOOKUP($A41&amp;$B41,Financials!$A:$A&amp;Financials!$C:$C,Financials!K:K)</f>
        <v>9.1952678077002387E-2</v>
      </c>
      <c r="J41" cm="1">
        <f t="array" ref="J41">_xlfn.XLOOKUP($A41&amp;$B41,Financials!$A:$A&amp;Financials!$C:$C,Financials!L:L)</f>
        <v>8.9733062835787095E-2</v>
      </c>
      <c r="K41" cm="1">
        <f t="array" ref="K41">_xlfn.XLOOKUP($A41&amp;$B41,Financials!$A:$A&amp;Financials!$C:$C,Financials!M:M)</f>
        <v>8.1464439476236425E-2</v>
      </c>
      <c r="L41" cm="1">
        <f t="array" ref="L41">_xlfn.XLOOKUP($A41&amp;$B41,Financials!$A:$A&amp;Financials!$C:$C,Financials!N:N)</f>
        <v>8.0450849832088916E-2</v>
      </c>
      <c r="M41" cm="1">
        <f t="array" ref="M41">_xlfn.XLOOKUP($A41&amp;$B41,Financials!$A:$A&amp;Financials!$C:$C,Financials!O:O)</f>
        <v>8.1433731137423582E-2</v>
      </c>
      <c r="N41" cm="1">
        <f t="array" ref="N41">_xlfn.XLOOKUP($A41&amp;$B41,Financials!$A:$A&amp;Financials!$C:$C,Financials!P:P)</f>
        <v>8.5814479535724131E-2</v>
      </c>
      <c r="O41" cm="1">
        <f t="array" ref="O41">_xlfn.XLOOKUP($A41&amp;$B41,Financials!$A:$A&amp;Financials!$C:$C,Financials!Q:Q)</f>
        <v>8.9059063087158968E-2</v>
      </c>
      <c r="P41" cm="1">
        <f t="array" ref="P41">_xlfn.XLOOKUP($A41&amp;$B41,Financials!$A:$A&amp;Financials!$C:$C,Financials!R:R)</f>
        <v>8.6130265396082165E-2</v>
      </c>
      <c r="Q41" cm="1">
        <f t="array" ref="Q41">_xlfn.XLOOKUP($A41&amp;$B41,Financials!$A:$A&amp;Financials!$C:$C,Financials!S:S)</f>
        <v>8.2501022986937955E-2</v>
      </c>
      <c r="R41" cm="1">
        <f t="array" ref="R41">_xlfn.XLOOKUP($A41&amp;$B41,Financials!$A:$A&amp;Financials!$C:$C,Financials!T:T)</f>
        <v>8.0120066435523829E-2</v>
      </c>
      <c r="S41" cm="1">
        <f t="array" ref="S41">_xlfn.XLOOKUP($A41&amp;$B41,Financials!$A:$A&amp;Financials!$C:$C,Financials!U:U)</f>
        <v>8.3453622868669045E-2</v>
      </c>
      <c r="T41" cm="1">
        <f t="array" ref="T41">_xlfn.XLOOKUP($A41&amp;$B41,Financials!$A:$A&amp;Financials!$C:$C,Financials!V:V)</f>
        <v>8.9751699900679965E-2</v>
      </c>
      <c r="U41" cm="1">
        <f t="array" ref="U41">_xlfn.XLOOKUP($A41&amp;$B41,Financials!$A:$A&amp;Financials!$C:$C,Financials!W:W)</f>
        <v>9.5859881668140953E-2</v>
      </c>
      <c r="V41" cm="1">
        <f t="array" ref="V41">_xlfn.XLOOKUP($A41&amp;$B41,Financials!$A:$A&amp;Financials!$C:$C,Financials!X:X)</f>
        <v>0.10177946077755183</v>
      </c>
      <c r="W41" cm="1">
        <f t="array" ref="W41">_xlfn.XLOOKUP($A41&amp;$B41,Financials!$A:$A&amp;Financials!$C:$C,Financials!Y:Y)</f>
        <v>9.8477779376662453E-2</v>
      </c>
      <c r="X41" cm="1">
        <f t="array" ref="X41">_xlfn.XLOOKUP($A41&amp;$B41,Financials!$A:$A&amp;Financials!$C:$C,Financials!Z:Z)</f>
        <v>0.10559766693941655</v>
      </c>
      <c r="Y41" cm="1">
        <f t="array" ref="Y41">_xlfn.XLOOKUP($A41&amp;$B41,Financials!$A:$A&amp;Financials!$C:$C,Financials!AA:AA)</f>
        <v>0.10979652797758381</v>
      </c>
      <c r="Z41" cm="1">
        <f t="array" ref="Z41">_xlfn.XLOOKUP($A41&amp;$B41,Financials!$A:$A&amp;Financials!$C:$C,Financials!AB:AB)</f>
        <v>0.1040693257964446</v>
      </c>
      <c r="AA41" cm="1">
        <f t="array" ref="AA41">_xlfn.XLOOKUP($A41&amp;$B41,Financials!$A:$A&amp;Financials!$C:$C,Financials!AC:AC)</f>
        <v>0.10386503944725257</v>
      </c>
      <c r="AB41" cm="1">
        <f t="array" ref="AB41">_xlfn.XLOOKUP($A41&amp;$B41,Financials!$A:$A&amp;Financials!$C:$C,Financials!AD:AD)</f>
        <v>9.3987724481544799E-2</v>
      </c>
      <c r="AC41" cm="1">
        <f t="array" ref="AC41">_xlfn.XLOOKUP($A41&amp;$B41,Financials!$A:$A&amp;Financials!$C:$C,Financials!AE:AE)</f>
        <v>9.8636034269638975E-2</v>
      </c>
      <c r="AD41" cm="1">
        <f t="array" ref="AD41">_xlfn.XLOOKUP($A41&amp;$B41,Financials!$A:$A&amp;Financials!$C:$C,Financials!AF:AF)</f>
        <v>0.10014429514206355</v>
      </c>
      <c r="AE41" cm="1">
        <f t="array" ref="AE41">_xlfn.XLOOKUP($A41&amp;$B41,Financials!$A:$A&amp;Financials!$C:$C,Financials!AG:AG)</f>
        <v>9.790898015633874E-2</v>
      </c>
      <c r="AF41" cm="1">
        <f t="array" ref="AF41">_xlfn.XLOOKUP($A41&amp;$B41,Financials!$A:$A&amp;Financials!$C:$C,Financials!AH:AH)</f>
        <v>8.0945068032541007E-2</v>
      </c>
      <c r="AG41" cm="1">
        <f t="array" ref="AG41">_xlfn.XLOOKUP($A41&amp;$B41,Financials!$A:$A&amp;Financials!$C:$C,Financials!AI:AI)</f>
        <v>5.9736925403580346E-2</v>
      </c>
      <c r="AH41" cm="1">
        <f t="array" ref="AH41">_xlfn.XLOOKUP($A41&amp;$B41,Financials!$A:$A&amp;Financials!$C:$C,Financials!AJ:AJ)</f>
        <v>4.05426602259377E-2</v>
      </c>
      <c r="AI41" cm="1">
        <f t="array" ref="AI41">_xlfn.XLOOKUP($A41&amp;$B41,Financials!$A:$A&amp;Financials!$C:$C,Financials!AK:AK)</f>
        <v>4.7594822315296541E-2</v>
      </c>
      <c r="AJ41" cm="1">
        <f t="array" ref="AJ41">_xlfn.XLOOKUP($A41&amp;$B41,Financials!$A:$A&amp;Financials!$C:$C,Financials!AL:AL)</f>
        <v>5.051546873612394E-2</v>
      </c>
      <c r="AK41" cm="1">
        <f t="array" ref="AK41">_xlfn.XLOOKUP($A41&amp;$B41,Financials!$A:$A&amp;Financials!$C:$C,Financials!AM:AM)</f>
        <v>4.7143804683767609E-2</v>
      </c>
      <c r="AL41" cm="1">
        <f t="array" ref="AL41">_xlfn.XLOOKUP($A41&amp;$B41,Financials!$A:$A&amp;Financials!$C:$C,Financials!AN:AN)</f>
        <v>4.1350952133817717E-2</v>
      </c>
      <c r="AM41" cm="1">
        <f t="array" ref="AM41">_xlfn.XLOOKUP($A41&amp;$B41,Financials!$A:$A&amp;Financials!$C:$C,Financials!AO:AO)</f>
        <v>4.6023997042585849E-2</v>
      </c>
      <c r="AN41" cm="1">
        <f t="array" ref="AN41">_xlfn.XLOOKUP($A41&amp;$B41,Financials!$A:$A&amp;Financials!$C:$C,Financials!AP:AP)</f>
        <v>4.4384845402139397E-2</v>
      </c>
      <c r="AO41" cm="1">
        <f t="array" ref="AO41">_xlfn.XLOOKUP($A41&amp;$B41,Financials!$A:$A&amp;Financials!$C:$C,Financials!AQ:AQ)</f>
        <v>4.2486559036107402E-2</v>
      </c>
    </row>
    <row r="42" spans="1:41" x14ac:dyDescent="0.45">
      <c r="A42" t="s">
        <v>13</v>
      </c>
      <c r="B42" t="s">
        <v>58</v>
      </c>
      <c r="C42" cm="1">
        <f t="array" ref="C42">_xlfn.XLOOKUP($A42&amp;$B42,Ratios!$A:$A&amp;Ratios!$B:$B,Ratios!CA:CA)</f>
        <v>21.63</v>
      </c>
      <c r="D42" cm="1">
        <f t="array" ref="D42">_xlfn.XLOOKUP($A42&amp;$B42,Ratios!$A:$A&amp;Ratios!$B:$B,Ratios!CB:CB)</f>
        <v>7.28</v>
      </c>
      <c r="E42" cm="1">
        <f t="array" ref="E42">_xlfn.XLOOKUP($A42&amp;$B42,Ratios!$A:$A&amp;Ratios!$B:$B,Ratios!CC:CC)</f>
        <v>3.64</v>
      </c>
      <c r="F42" cm="1">
        <f t="array" ref="F42">_xlfn.XLOOKUP($A42&amp;$B42,Ratios!$A:$A&amp;Ratios!$B:$B,Ratios!CD:CD)</f>
        <v>4.07</v>
      </c>
      <c r="G42" cm="1">
        <f t="array" ref="G42">_xlfn.XLOOKUP($A42&amp;$B42,Ratios!$A:$A&amp;Ratios!$B:$B,Ratios!CE:CE)</f>
        <v>17.62</v>
      </c>
      <c r="H42" cm="1">
        <f t="array" ref="H42">_xlfn.XLOOKUP($A42&amp;$B42,Ratios!$A:$A&amp;Ratios!$B:$B,Ratios!CF:CF)</f>
        <v>10.36</v>
      </c>
      <c r="I42" cm="1">
        <f t="array" ref="I42">_xlfn.XLOOKUP($A42&amp;$B42,Ratios!$A:$A&amp;Ratios!$B:$B,Ratios!CG:CG)</f>
        <v>0.67</v>
      </c>
      <c r="J42" cm="1">
        <f t="array" ref="J42">_xlfn.XLOOKUP($A42&amp;$B42,Ratios!$A:$A&amp;Ratios!$B:$B,Ratios!CH:CH)</f>
        <v>2.89</v>
      </c>
      <c r="K42" cm="1">
        <f t="array" ref="K42">_xlfn.XLOOKUP($A42&amp;$B42,Ratios!$A:$A&amp;Ratios!$B:$B,Ratios!CI:CI)</f>
        <v>2.76</v>
      </c>
      <c r="L42" cm="1">
        <f t="array" ref="L42">_xlfn.XLOOKUP($A42&amp;$B42,Ratios!$A:$A&amp;Ratios!$B:$B,Ratios!CJ:CJ)</f>
        <v>3.75</v>
      </c>
      <c r="M42" cm="1">
        <f t="array" ref="M42">_xlfn.XLOOKUP($A42&amp;$B42,Ratios!$A:$A&amp;Ratios!$B:$B,Ratios!CK:CK)</f>
        <v>4.3899999999999997</v>
      </c>
      <c r="N42" cm="1">
        <f t="array" ref="N42">_xlfn.XLOOKUP($A42&amp;$B42,Ratios!$A:$A&amp;Ratios!$B:$B,Ratios!CL:CL)</f>
        <v>3.14</v>
      </c>
      <c r="O42" cm="1">
        <f t="array" ref="O42">_xlfn.XLOOKUP($A42&amp;$B42,Ratios!$A:$A&amp;Ratios!$B:$B,Ratios!CM:CM)</f>
        <v>4.8099999999999996</v>
      </c>
      <c r="P42" cm="1">
        <f t="array" ref="P42">_xlfn.XLOOKUP($A42&amp;$B42,Ratios!$A:$A&amp;Ratios!$B:$B,Ratios!CN:CN)</f>
        <v>0.15</v>
      </c>
      <c r="Q42" cm="1">
        <f t="array" ref="Q42">_xlfn.XLOOKUP($A42&amp;$B42,Ratios!$A:$A&amp;Ratios!$B:$B,Ratios!CO:CO)</f>
        <v>2.77</v>
      </c>
      <c r="R42" cm="1">
        <f t="array" ref="R42">_xlfn.XLOOKUP($A42&amp;$B42,Ratios!$A:$A&amp;Ratios!$B:$B,Ratios!CP:CP)</f>
        <v>3.34</v>
      </c>
      <c r="S42" cm="1">
        <f t="array" ref="S42">_xlfn.XLOOKUP($A42&amp;$B42,Ratios!$A:$A&amp;Ratios!$B:$B,Ratios!CQ:CQ)</f>
        <v>19.25</v>
      </c>
      <c r="T42" cm="1">
        <f t="array" ref="T42">_xlfn.XLOOKUP($A42&amp;$B42,Ratios!$A:$A&amp;Ratios!$B:$B,Ratios!CR:CR)</f>
        <v>8.44</v>
      </c>
      <c r="U42" cm="1">
        <f t="array" ref="U42">_xlfn.XLOOKUP($A42&amp;$B42,Ratios!$A:$A&amp;Ratios!$B:$B,Ratios!CS:CS)</f>
        <v>9.36</v>
      </c>
      <c r="V42" cm="1">
        <f t="array" ref="V42">_xlfn.XLOOKUP($A42&amp;$B42,Ratios!$A:$A&amp;Ratios!$B:$B,Ratios!CT:CT)</f>
        <v>13.49</v>
      </c>
      <c r="W42" cm="1">
        <f t="array" ref="W42">_xlfn.XLOOKUP($A42&amp;$B42,Ratios!$A:$A&amp;Ratios!$B:$B,Ratios!CU:CU)</f>
        <v>-255.84</v>
      </c>
      <c r="X42" cm="1">
        <f t="array" ref="X42">_xlfn.XLOOKUP($A42&amp;$B42,Ratios!$A:$A&amp;Ratios!$B:$B,Ratios!CV:CV)</f>
        <v>26.41</v>
      </c>
      <c r="Y42" cm="1">
        <f t="array" ref="Y42">_xlfn.XLOOKUP($A42&amp;$B42,Ratios!$A:$A&amp;Ratios!$B:$B,Ratios!CW:CW)</f>
        <v>1.83</v>
      </c>
      <c r="Z42" cm="1">
        <f t="array" ref="Z42">_xlfn.XLOOKUP($A42&amp;$B42,Ratios!$A:$A&amp;Ratios!$B:$B,Ratios!CX:CX)</f>
        <v>5.0199999999999996</v>
      </c>
      <c r="AA42" cm="1">
        <f t="array" ref="AA42">_xlfn.XLOOKUP($A42&amp;$B42,Ratios!$A:$A&amp;Ratios!$B:$B,Ratios!CY:CY)</f>
        <v>-226.33</v>
      </c>
      <c r="AB42" cm="1">
        <f t="array" ref="AB42">_xlfn.XLOOKUP($A42&amp;$B42,Ratios!$A:$A&amp;Ratios!$B:$B,Ratios!CZ:CZ)</f>
        <v>2.25</v>
      </c>
      <c r="AC42" cm="1">
        <f t="array" ref="AC42">_xlfn.XLOOKUP($A42&amp;$B42,Ratios!$A:$A&amp;Ratios!$B:$B,Ratios!DA:DA)</f>
        <v>20.66</v>
      </c>
      <c r="AD42" cm="1">
        <f t="array" ref="AD42">_xlfn.XLOOKUP($A42&amp;$B42,Ratios!$A:$A&amp;Ratios!$B:$B,Ratios!DB:DB)</f>
        <v>9.49</v>
      </c>
      <c r="AE42" cm="1">
        <f t="array" ref="AE42">_xlfn.XLOOKUP($A42&amp;$B42,Ratios!$A:$A&amp;Ratios!$B:$B,Ratios!DC:DC)</f>
        <v>36.28</v>
      </c>
      <c r="AF42" cm="1">
        <f t="array" ref="AF42">_xlfn.XLOOKUP($A42&amp;$B42,Ratios!$A:$A&amp;Ratios!$B:$B,Ratios!DD:DD)</f>
        <v>4.18</v>
      </c>
      <c r="AG42" cm="1">
        <f t="array" ref="AG42">_xlfn.XLOOKUP($A42&amp;$B42,Ratios!$A:$A&amp;Ratios!$B:$B,Ratios!DE:DE)</f>
        <v>0.94</v>
      </c>
      <c r="AH42" cm="1">
        <f t="array" ref="AH42">_xlfn.XLOOKUP($A42&amp;$B42,Ratios!$A:$A&amp;Ratios!$B:$B,Ratios!DF:DF)</f>
        <v>4.99</v>
      </c>
      <c r="AI42" cm="1">
        <f t="array" ref="AI42">_xlfn.XLOOKUP($A42&amp;$B42,Ratios!$A:$A&amp;Ratios!$B:$B,Ratios!DG:DG)</f>
        <v>7.94</v>
      </c>
      <c r="AJ42" cm="1">
        <f t="array" ref="AJ42">_xlfn.XLOOKUP($A42&amp;$B42,Ratios!$A:$A&amp;Ratios!$B:$B,Ratios!DH:DH)</f>
        <v>1.97</v>
      </c>
      <c r="AK42" cm="1">
        <f t="array" ref="AK42">_xlfn.XLOOKUP($A42&amp;$B42,Ratios!$A:$A&amp;Ratios!$B:$B,Ratios!DI:DI)</f>
        <v>-0.77</v>
      </c>
      <c r="AL42" cm="1">
        <f t="array" ref="AL42">_xlfn.XLOOKUP($A42&amp;$B42,Ratios!$A:$A&amp;Ratios!$B:$B,Ratios!DJ:DJ)</f>
        <v>-0.28999999999999998</v>
      </c>
      <c r="AM42" cm="1">
        <f t="array" ref="AM42">_xlfn.XLOOKUP($A42&amp;$B42,Ratios!$A:$A&amp;Ratios!$B:$B,Ratios!DK:DK)</f>
        <v>3</v>
      </c>
      <c r="AN42" cm="1">
        <f t="array" ref="AN42">_xlfn.XLOOKUP($A42&amp;$B42,Ratios!$A:$A&amp;Ratios!$B:$B,Ratios!DL:DL)</f>
        <v>3.93</v>
      </c>
      <c r="AO42" cm="1">
        <f t="array" ref="AO42">_xlfn.XLOOKUP($A42&amp;$B42,Ratios!$A:$A&amp;Ratios!$B:$B,Ratios!DM:DM)</f>
        <v>4.6500000000000004</v>
      </c>
    </row>
    <row r="43" spans="1:41" x14ac:dyDescent="0.45">
      <c r="A43" t="s">
        <v>13</v>
      </c>
      <c r="B43" t="s">
        <v>198</v>
      </c>
      <c r="C43">
        <f>_xlfn.XLOOKUP(C$1,EconCPI!$1:$1,EconCPI!$2:$2)</f>
        <v>8.0000000000000002E-3</v>
      </c>
      <c r="D43">
        <f>_xlfn.XLOOKUP(D$1,EconCPI!$1:$1,EconCPI!$2:$2)</f>
        <v>-1E-4</v>
      </c>
      <c r="E43">
        <f>_xlfn.XLOOKUP(E$1,EconCPI!$1:$1,EconCPI!$2:$2)</f>
        <v>1E-4</v>
      </c>
      <c r="F43">
        <f>_xlfn.XLOOKUP(F$1,EconCPI!$1:$1,EconCPI!$2:$2)</f>
        <v>0</v>
      </c>
      <c r="G43">
        <f>_xlfn.XLOOKUP(G$1,EconCPI!$1:$1,EconCPI!$2:$2)</f>
        <v>7.0000000000000001E-3</v>
      </c>
      <c r="H43">
        <f>_xlfn.XLOOKUP(H$1,EconCPI!$1:$1,EconCPI!$2:$2)</f>
        <v>8.9999999999999993E-3</v>
      </c>
      <c r="I43">
        <f>_xlfn.XLOOKUP(I$1,EconCPI!$1:$1,EconCPI!$2:$2)</f>
        <v>0.01</v>
      </c>
      <c r="J43">
        <f>_xlfn.XLOOKUP(J$1,EconCPI!$1:$1,EconCPI!$2:$2)</f>
        <v>1.4999999999999999E-2</v>
      </c>
      <c r="K43">
        <f>_xlfn.XLOOKUP(K$1,EconCPI!$1:$1,EconCPI!$2:$2)</f>
        <v>2.1000000000000001E-2</v>
      </c>
      <c r="L43">
        <f>_xlfn.XLOOKUP(L$1,EconCPI!$1:$1,EconCPI!$2:$2)</f>
        <v>2.4E-2</v>
      </c>
      <c r="M43">
        <f>_xlfn.XLOOKUP(M$1,EconCPI!$1:$1,EconCPI!$2:$2)</f>
        <v>1.6E-2</v>
      </c>
      <c r="N43">
        <f>_xlfn.XLOOKUP(N$1,EconCPI!$1:$1,EconCPI!$2:$2)</f>
        <v>2.1999999999999999E-2</v>
      </c>
      <c r="O43">
        <f>_xlfn.XLOOKUP(O$1,EconCPI!$1:$1,EconCPI!$2:$2)</f>
        <v>2.1000000000000001E-2</v>
      </c>
      <c r="P43">
        <f>_xlfn.XLOOKUP(P$1,EconCPI!$1:$1,EconCPI!$2:$2)</f>
        <v>2.4E-2</v>
      </c>
      <c r="Q43">
        <f>_xlfn.XLOOKUP(Q$1,EconCPI!$1:$1,EconCPI!$2:$2)</f>
        <v>2.9000000000000001E-2</v>
      </c>
      <c r="R43">
        <f>_xlfn.XLOOKUP(R$1,EconCPI!$1:$1,EconCPI!$2:$2)</f>
        <v>2.3E-2</v>
      </c>
      <c r="S43">
        <f>_xlfn.XLOOKUP(S$1,EconCPI!$1:$1,EconCPI!$2:$2)</f>
        <v>1.9E-2</v>
      </c>
      <c r="T43">
        <f>_xlfn.XLOOKUP(T$1,EconCPI!$1:$1,EconCPI!$2:$2)</f>
        <v>1.9E-2</v>
      </c>
      <c r="U43">
        <f>_xlfn.XLOOKUP(U$1,EconCPI!$1:$1,EconCPI!$2:$2)</f>
        <v>1.6E-2</v>
      </c>
      <c r="V43">
        <f>_xlfn.XLOOKUP(V$1,EconCPI!$1:$1,EconCPI!$2:$2)</f>
        <v>1.7000000000000001E-2</v>
      </c>
      <c r="W43">
        <f>_xlfn.XLOOKUP(W$1,EconCPI!$1:$1,EconCPI!$2:$2)</f>
        <v>2.3E-2</v>
      </c>
      <c r="X43">
        <f>_xlfn.XLOOKUP(X$1,EconCPI!$1:$1,EconCPI!$2:$2)</f>
        <v>1.4999999999999999E-2</v>
      </c>
      <c r="Y43">
        <f>_xlfn.XLOOKUP(Y$1,EconCPI!$1:$1,EconCPI!$2:$2)</f>
        <v>6.0000000000000001E-3</v>
      </c>
      <c r="Z43">
        <f>_xlfn.XLOOKUP(Z$1,EconCPI!$1:$1,EconCPI!$2:$2)</f>
        <v>1.4E-2</v>
      </c>
      <c r="AA43">
        <f>_xlfn.XLOOKUP(AA$1,EconCPI!$1:$1,EconCPI!$2:$2)</f>
        <v>1.4E-2</v>
      </c>
      <c r="AB43">
        <f>_xlfn.XLOOKUP(AB$1,EconCPI!$1:$1,EconCPI!$2:$2)</f>
        <v>2.5999999999999999E-2</v>
      </c>
      <c r="AC43">
        <f>_xlfn.XLOOKUP(AC$1,EconCPI!$1:$1,EconCPI!$2:$2)</f>
        <v>5.3999999999999999E-2</v>
      </c>
      <c r="AD43">
        <f>_xlfn.XLOOKUP(AD$1,EconCPI!$1:$1,EconCPI!$2:$2)</f>
        <v>5.3999999999999999E-2</v>
      </c>
      <c r="AE43">
        <f>_xlfn.XLOOKUP(AE$1,EconCPI!$1:$1,EconCPI!$2:$2)</f>
        <v>7.0000000000000007E-2</v>
      </c>
      <c r="AF43">
        <f>_xlfn.XLOOKUP(AF$1,EconCPI!$1:$1,EconCPI!$2:$2)</f>
        <v>8.5000000000000006E-2</v>
      </c>
      <c r="AG43">
        <f>_xlfn.XLOOKUP(AG$1,EconCPI!$1:$1,EconCPI!$2:$2)</f>
        <v>9.0999999999999998E-2</v>
      </c>
      <c r="AH43">
        <f>_xlfn.XLOOKUP(AH$1,EconCPI!$1:$1,EconCPI!$2:$2)</f>
        <v>8.2000000000000003E-2</v>
      </c>
      <c r="AI43">
        <f>_xlfn.XLOOKUP(AI$1,EconCPI!$1:$1,EconCPI!$2:$2)</f>
        <v>6.5000000000000002E-2</v>
      </c>
      <c r="AJ43">
        <f>_xlfn.XLOOKUP(AJ$1,EconCPI!$1:$1,EconCPI!$2:$2)</f>
        <v>0.05</v>
      </c>
      <c r="AK43">
        <f>_xlfn.XLOOKUP(AK$1,EconCPI!$1:$1,EconCPI!$2:$2)</f>
        <v>0.03</v>
      </c>
      <c r="AL43">
        <f>_xlfn.XLOOKUP(AL$1,EconCPI!$1:$1,EconCPI!$2:$2)</f>
        <v>3.6999999999999998E-2</v>
      </c>
      <c r="AM43">
        <f>_xlfn.XLOOKUP(AM$1,EconCPI!$1:$1,EconCPI!$2:$2)</f>
        <v>3.4000000000000002E-2</v>
      </c>
      <c r="AN43">
        <f>_xlfn.XLOOKUP(AN$1,EconCPI!$1:$1,EconCPI!$2:$2)</f>
        <v>3.5000000000000003E-2</v>
      </c>
      <c r="AO43">
        <f>_xlfn.XLOOKUP(AO$1,EconCPI!$1:$1,EconCPI!$2:$2)</f>
        <v>0.03</v>
      </c>
    </row>
    <row r="44" spans="1:41" x14ac:dyDescent="0.45">
      <c r="A44" t="s">
        <v>13</v>
      </c>
      <c r="B44" t="s">
        <v>272</v>
      </c>
      <c r="C44">
        <f>_xlfn.XLOOKUP(C$1,EconCPI!$1:$1,EconCPI!$4:$4)</f>
        <v>50.01</v>
      </c>
      <c r="D44">
        <f>_xlfn.XLOOKUP(D$1,EconCPI!$1:$1,EconCPI!$4:$4)</f>
        <v>49.49</v>
      </c>
      <c r="E44">
        <f>_xlfn.XLOOKUP(E$1,EconCPI!$1:$1,EconCPI!$4:$4)</f>
        <v>50.531999999999996</v>
      </c>
      <c r="F44">
        <f>_xlfn.XLOOKUP(F$1,EconCPI!$1:$1,EconCPI!$4:$4)</f>
        <v>48.603999999999999</v>
      </c>
      <c r="G44">
        <f>_xlfn.XLOOKUP(G$1,EconCPI!$1:$1,EconCPI!$4:$4)</f>
        <v>51.15</v>
      </c>
      <c r="H44">
        <f>_xlfn.XLOOKUP(H$1,EconCPI!$1:$1,EconCPI!$4:$4)</f>
        <v>49.9</v>
      </c>
      <c r="I44">
        <f>_xlfn.XLOOKUP(I$1,EconCPI!$1:$1,EconCPI!$4:$4)</f>
        <v>50.631999999999998</v>
      </c>
      <c r="J44">
        <f>_xlfn.XLOOKUP(J$1,EconCPI!$1:$1,EconCPI!$4:$4)</f>
        <v>52.88</v>
      </c>
      <c r="K44">
        <f>_xlfn.XLOOKUP(K$1,EconCPI!$1:$1,EconCPI!$4:$4)</f>
        <v>59.33</v>
      </c>
      <c r="L44">
        <f>_xlfn.XLOOKUP(L$1,EconCPI!$1:$1,EconCPI!$4:$4)</f>
        <v>60.618000000000002</v>
      </c>
      <c r="M44">
        <f>_xlfn.XLOOKUP(M$1,EconCPI!$1:$1,EconCPI!$4:$4)</f>
        <v>62.616999999999997</v>
      </c>
      <c r="N44">
        <f>_xlfn.XLOOKUP(N$1,EconCPI!$1:$1,EconCPI!$4:$4)</f>
        <v>63.72</v>
      </c>
      <c r="O44">
        <f>_xlfn.XLOOKUP(O$1,EconCPI!$1:$1,EconCPI!$4:$4)</f>
        <v>66.599999999999994</v>
      </c>
      <c r="P44">
        <f>_xlfn.XLOOKUP(P$1,EconCPI!$1:$1,EconCPI!$4:$4)</f>
        <v>64.540000000000006</v>
      </c>
      <c r="Q44">
        <f>_xlfn.XLOOKUP(Q$1,EconCPI!$1:$1,EconCPI!$4:$4)</f>
        <v>61.49</v>
      </c>
      <c r="R44">
        <f>_xlfn.XLOOKUP(R$1,EconCPI!$1:$1,EconCPI!$4:$4)</f>
        <v>66.33</v>
      </c>
      <c r="S44">
        <f>_xlfn.XLOOKUP(S$1,EconCPI!$1:$1,EconCPI!$4:$4)</f>
        <v>57.72</v>
      </c>
      <c r="T44">
        <f>_xlfn.XLOOKUP(T$1,EconCPI!$1:$1,EconCPI!$4:$4)</f>
        <v>63.62</v>
      </c>
      <c r="U44">
        <f>_xlfn.XLOOKUP(U$1,EconCPI!$1:$1,EconCPI!$4:$4)</f>
        <v>70.709999999999994</v>
      </c>
      <c r="V44">
        <f>_xlfn.XLOOKUP(V$1,EconCPI!$1:$1,EconCPI!$4:$4)</f>
        <v>72.040000000000006</v>
      </c>
      <c r="W44">
        <f>_xlfn.XLOOKUP(W$1,EconCPI!$1:$1,EconCPI!$4:$4)</f>
        <v>71.33</v>
      </c>
      <c r="X44">
        <f>_xlfn.XLOOKUP(X$1,EconCPI!$1:$1,EconCPI!$4:$4)</f>
        <v>49.57</v>
      </c>
      <c r="Y44">
        <f>_xlfn.XLOOKUP(Y$1,EconCPI!$1:$1,EconCPI!$4:$4)</f>
        <v>55.01</v>
      </c>
      <c r="Z44">
        <f>_xlfn.XLOOKUP(Z$1,EconCPI!$1:$1,EconCPI!$4:$4)</f>
        <v>55.74</v>
      </c>
      <c r="AA44">
        <f>_xlfn.XLOOKUP(AA$1,EconCPI!$1:$1,EconCPI!$4:$4)</f>
        <v>67.5</v>
      </c>
      <c r="AB44">
        <f>_xlfn.XLOOKUP(AB$1,EconCPI!$1:$1,EconCPI!$4:$4)</f>
        <v>74.260000000000005</v>
      </c>
      <c r="AC44">
        <f>_xlfn.XLOOKUP(AC$1,EconCPI!$1:$1,EconCPI!$4:$4)</f>
        <v>77.405000000000001</v>
      </c>
      <c r="AD44">
        <f>_xlfn.XLOOKUP(AD$1,EconCPI!$1:$1,EconCPI!$4:$4)</f>
        <v>78.2</v>
      </c>
      <c r="AE44">
        <f>_xlfn.XLOOKUP(AE$1,EconCPI!$1:$1,EconCPI!$4:$4)</f>
        <v>83.572000000000003</v>
      </c>
      <c r="AF44">
        <f>_xlfn.XLOOKUP(AF$1,EconCPI!$1:$1,EconCPI!$4:$4)</f>
        <v>91.22</v>
      </c>
      <c r="AG44">
        <f>_xlfn.XLOOKUP(AG$1,EconCPI!$1:$1,EconCPI!$4:$4)</f>
        <v>82.97</v>
      </c>
      <c r="AH44">
        <f>_xlfn.XLOOKUP(AH$1,EconCPI!$1:$1,EconCPI!$4:$4)</f>
        <v>79.09</v>
      </c>
      <c r="AI44">
        <f>_xlfn.XLOOKUP(AI$1,EconCPI!$1:$1,EconCPI!$4:$4)</f>
        <v>91.4</v>
      </c>
      <c r="AJ44">
        <f>_xlfn.XLOOKUP(AJ$1,EconCPI!$1:$1,EconCPI!$4:$4)</f>
        <v>85.62</v>
      </c>
      <c r="AK44">
        <f>_xlfn.XLOOKUP(AK$1,EconCPI!$1:$1,EconCPI!$4:$4)</f>
        <v>87.89</v>
      </c>
      <c r="AL44">
        <f>_xlfn.XLOOKUP(AL$1,EconCPI!$1:$1,EconCPI!$4:$4)</f>
        <v>91.65</v>
      </c>
      <c r="AM44">
        <f>_xlfn.XLOOKUP(AM$1,EconCPI!$1:$1,EconCPI!$4:$4)</f>
        <v>100.125</v>
      </c>
      <c r="AN44">
        <f>_xlfn.XLOOKUP(AN$1,EconCPI!$1:$1,EconCPI!$4:$4)</f>
        <v>117.39</v>
      </c>
      <c r="AO44">
        <f>_xlfn.XLOOKUP(AO$1,EconCPI!$1:$1,EconCPI!$4:$4)</f>
        <v>112.92</v>
      </c>
    </row>
    <row r="45" spans="1:41" x14ac:dyDescent="0.45">
      <c r="A45" t="s">
        <v>14</v>
      </c>
      <c r="B45" t="s">
        <v>170</v>
      </c>
      <c r="C45" cm="1">
        <f t="array" ref="C45">_xlfn.XLOOKUP($A45&amp;$B45,Financials!$A:$A&amp;Financials!$C:$C,Financials!E:E)</f>
        <v>-1.0617611852886932E-2</v>
      </c>
      <c r="D45" cm="1">
        <f t="array" ref="D45">_xlfn.XLOOKUP($A45&amp;$B45,Financials!$A:$A&amp;Financials!$C:$C,Financials!F:F)</f>
        <v>-1.649336397760154E-3</v>
      </c>
      <c r="E45" cm="1">
        <f t="array" ref="E45">_xlfn.XLOOKUP($A45&amp;$B45,Financials!$A:$A&amp;Financials!$C:$C,Financials!G:G)</f>
        <v>-2.3816245144308952E-3</v>
      </c>
      <c r="F45" cm="1">
        <f t="array" ref="F45">_xlfn.XLOOKUP($A45&amp;$B45,Financials!$A:$A&amp;Financials!$C:$C,Financials!H:H)</f>
        <v>1.1478299912182818E-2</v>
      </c>
      <c r="G45" cm="1">
        <f t="array" ref="G45">_xlfn.XLOOKUP($A45&amp;$B45,Financials!$A:$A&amp;Financials!$C:$C,Financials!I:I)</f>
        <v>-7.8900898453418203E-3</v>
      </c>
      <c r="H45" cm="1">
        <f t="array" ref="H45">_xlfn.XLOOKUP($A45&amp;$B45,Financials!$A:$A&amp;Financials!$C:$C,Financials!J:J)</f>
        <v>-1.6400708106818668E-2</v>
      </c>
      <c r="I45" cm="1">
        <f t="array" ref="I45">_xlfn.XLOOKUP($A45&amp;$B45,Financials!$A:$A&amp;Financials!$C:$C,Financials!K:K)</f>
        <v>-1.3644929348124387E-2</v>
      </c>
      <c r="J45" cm="1">
        <f t="array" ref="J45">_xlfn.XLOOKUP($A45&amp;$B45,Financials!$A:$A&amp;Financials!$C:$C,Financials!L:L)</f>
        <v>1.7768718381758299E-3</v>
      </c>
      <c r="K45" cm="1">
        <f t="array" ref="K45">_xlfn.XLOOKUP($A45&amp;$B45,Financials!$A:$A&amp;Financials!$C:$C,Financials!M:M)</f>
        <v>-1.1357408464128724E-2</v>
      </c>
      <c r="L45" cm="1">
        <f t="array" ref="L45">_xlfn.XLOOKUP($A45&amp;$B45,Financials!$A:$A&amp;Financials!$C:$C,Financials!N:N)</f>
        <v>-1.2263256993071537E-2</v>
      </c>
      <c r="M45" cm="1">
        <f t="array" ref="M45">_xlfn.XLOOKUP($A45&amp;$B45,Financials!$A:$A&amp;Financials!$C:$C,Financials!O:O)</f>
        <v>-1.4883130706306301E-2</v>
      </c>
      <c r="N45" cm="1">
        <f t="array" ref="N45">_xlfn.XLOOKUP($A45&amp;$B45,Financials!$A:$A&amp;Financials!$C:$C,Financials!P:P)</f>
        <v>5.5964409663804959E-3</v>
      </c>
      <c r="O45" cm="1">
        <f t="array" ref="O45">_xlfn.XLOOKUP($A45&amp;$B45,Financials!$A:$A&amp;Financials!$C:$C,Financials!Q:Q)</f>
        <v>-7.9549029321049033E-4</v>
      </c>
      <c r="P45" cm="1">
        <f t="array" ref="P45">_xlfn.XLOOKUP($A45&amp;$B45,Financials!$A:$A&amp;Financials!$C:$C,Financials!R:R)</f>
        <v>5.9034469299636529E-4</v>
      </c>
      <c r="Q45" cm="1">
        <f t="array" ref="Q45">_xlfn.XLOOKUP($A45&amp;$B45,Financials!$A:$A&amp;Financials!$C:$C,Financials!S:S)</f>
        <v>1.047708411324002E-3</v>
      </c>
      <c r="R45" cm="1">
        <f t="array" ref="R45">_xlfn.XLOOKUP($A45&amp;$B45,Financials!$A:$A&amp;Financials!$C:$C,Financials!T:T)</f>
        <v>1.0267728978085533E-2</v>
      </c>
      <c r="S45" cm="1">
        <f t="array" ref="S45">_xlfn.XLOOKUP($A45&amp;$B45,Financials!$A:$A&amp;Financials!$C:$C,Financials!U:U)</f>
        <v>-8.7186986356207995E-3</v>
      </c>
      <c r="T45" cm="1">
        <f t="array" ref="T45">_xlfn.XLOOKUP($A45&amp;$B45,Financials!$A:$A&amp;Financials!$C:$C,Financials!V:V)</f>
        <v>-1.4609332532257603E-2</v>
      </c>
      <c r="U45" cm="1">
        <f t="array" ref="U45">_xlfn.XLOOKUP($A45&amp;$B45,Financials!$A:$A&amp;Financials!$C:$C,Financials!W:W)</f>
        <v>-1.5997723644066458E-2</v>
      </c>
      <c r="V45" cm="1">
        <f t="array" ref="V45">_xlfn.XLOOKUP($A45&amp;$B45,Financials!$A:$A&amp;Financials!$C:$C,Financials!X:X)</f>
        <v>2.1147685800712063E-3</v>
      </c>
      <c r="W45" cm="1">
        <f t="array" ref="W45">_xlfn.XLOOKUP($A45&amp;$B45,Financials!$A:$A&amp;Financials!$C:$C,Financials!Y:Y)</f>
        <v>-1.0956699690515869E-2</v>
      </c>
      <c r="X45" cm="1">
        <f t="array" ref="X45">_xlfn.XLOOKUP($A45&amp;$B45,Financials!$A:$A&amp;Financials!$C:$C,Financials!Z:Z)</f>
        <v>-2.4628927437247851E-2</v>
      </c>
      <c r="Y45" cm="1">
        <f t="array" ref="Y45">_xlfn.XLOOKUP($A45&amp;$B45,Financials!$A:$A&amp;Financials!$C:$C,Financials!AA:AA)</f>
        <v>-2.2136072286962655E-2</v>
      </c>
      <c r="Z45" cm="1">
        <f t="array" ref="Z45">_xlfn.XLOOKUP($A45&amp;$B45,Financials!$A:$A&amp;Financials!$C:$C,Financials!AB:AB)</f>
        <v>-1.4850295836602099E-3</v>
      </c>
      <c r="AA45" cm="1">
        <f t="array" ref="AA45">_xlfn.XLOOKUP($A45&amp;$B45,Financials!$A:$A&amp;Financials!$C:$C,Financials!AC:AC)</f>
        <v>-8.386606119389824E-3</v>
      </c>
      <c r="AB45" cm="1">
        <f t="array" ref="AB45">_xlfn.XLOOKUP($A45&amp;$B45,Financials!$A:$A&amp;Financials!$C:$C,Financials!AD:AD)</f>
        <v>-1.3340011074400325E-2</v>
      </c>
      <c r="AC45" cm="1">
        <f t="array" ref="AC45">_xlfn.XLOOKUP($A45&amp;$B45,Financials!$A:$A&amp;Financials!$C:$C,Financials!AE:AE)</f>
        <v>-5.8407732510385143E-3</v>
      </c>
      <c r="AD45" cm="1">
        <f t="array" ref="AD45">_xlfn.XLOOKUP($A45&amp;$B45,Financials!$A:$A&amp;Financials!$C:$C,Financials!AF:AF)</f>
        <v>4.0679108600634398E-3</v>
      </c>
      <c r="AE45" cm="1">
        <f t="array" ref="AE45">_xlfn.XLOOKUP($A45&amp;$B45,Financials!$A:$A&amp;Financials!$C:$C,Financials!AG:AG)</f>
        <v>6.149879394031884E-3</v>
      </c>
      <c r="AF45" cm="1">
        <f t="array" ref="AF45">_xlfn.XLOOKUP($A45&amp;$B45,Financials!$A:$A&amp;Financials!$C:$C,Financials!AH:AH)</f>
        <v>1.9803076197636858E-2</v>
      </c>
      <c r="AG45" cm="1">
        <f t="array" ref="AG45">_xlfn.XLOOKUP($A45&amp;$B45,Financials!$A:$A&amp;Financials!$C:$C,Financials!AI:AI)</f>
        <v>3.1973158481813514E-2</v>
      </c>
      <c r="AH45" cm="1">
        <f t="array" ref="AH45">_xlfn.XLOOKUP($A45&amp;$B45,Financials!$A:$A&amp;Financials!$C:$C,Financials!AJ:AJ)</f>
        <v>2.3879981829502097E-2</v>
      </c>
      <c r="AI45" cm="1">
        <f t="array" ref="AI45">_xlfn.XLOOKUP($A45&amp;$B45,Financials!$A:$A&amp;Financials!$C:$C,Financials!AK:AK)</f>
        <v>2.3078690877509099E-2</v>
      </c>
      <c r="AJ45" cm="1">
        <f t="array" ref="AJ45">_xlfn.XLOOKUP($A45&amp;$B45,Financials!$A:$A&amp;Financials!$C:$C,Financials!AL:AL)</f>
        <v>2.080584651744433E-2</v>
      </c>
      <c r="AK45" cm="1">
        <f t="array" ref="AK45">_xlfn.XLOOKUP($A45&amp;$B45,Financials!$A:$A&amp;Financials!$C:$C,Financials!AM:AM)</f>
        <v>2.1592533768609066E-2</v>
      </c>
      <c r="AL45" cm="1">
        <f t="array" ref="AL45">_xlfn.XLOOKUP($A45&amp;$B45,Financials!$A:$A&amp;Financials!$C:$C,Financials!AN:AN)</f>
        <v>2.1540014671560886E-2</v>
      </c>
      <c r="AM45" cm="1">
        <f t="array" ref="AM45">_xlfn.XLOOKUP($A45&amp;$B45,Financials!$A:$A&amp;Financials!$C:$C,Financials!AO:AO)</f>
        <v>1.7099210138008854E-2</v>
      </c>
      <c r="AN45" cm="1">
        <f t="array" ref="AN45">_xlfn.XLOOKUP($A45&amp;$B45,Financials!$A:$A&amp;Financials!$C:$C,Financials!AP:AP)</f>
        <v>1.1670926571177692E-2</v>
      </c>
      <c r="AO45" cm="1">
        <f t="array" ref="AO45">_xlfn.XLOOKUP($A45&amp;$B45,Financials!$A:$A&amp;Financials!$C:$C,Financials!AQ:AQ)</f>
        <v>3.754994778335749E-2</v>
      </c>
    </row>
    <row r="46" spans="1:41" x14ac:dyDescent="0.45">
      <c r="A46" t="s">
        <v>14</v>
      </c>
      <c r="B46" t="s">
        <v>171</v>
      </c>
      <c r="C46" cm="1">
        <f t="array" ref="C46">_xlfn.XLOOKUP($A46&amp;$B46,Financials!$A:$A&amp;Financials!$C:$C,Financials!E:E)</f>
        <v>2.0771578141616107E-2</v>
      </c>
      <c r="D46" cm="1">
        <f t="array" ref="D46">_xlfn.XLOOKUP($A46&amp;$B46,Financials!$A:$A&amp;Financials!$C:$C,Financials!F:F)</f>
        <v>2.2700008259792771E-2</v>
      </c>
      <c r="E46" cm="1">
        <f t="array" ref="E46">_xlfn.XLOOKUP($A46&amp;$B46,Financials!$A:$A&amp;Financials!$C:$C,Financials!G:G)</f>
        <v>2.453855196699389E-2</v>
      </c>
      <c r="F46" cm="1">
        <f t="array" ref="F46">_xlfn.XLOOKUP($A46&amp;$B46,Financials!$A:$A&amp;Financials!$C:$C,Financials!H:H)</f>
        <v>2.4999504790328225E-2</v>
      </c>
      <c r="G46" cm="1">
        <f t="array" ref="G46">_xlfn.XLOOKUP($A46&amp;$B46,Financials!$A:$A&amp;Financials!$C:$C,Financials!I:I)</f>
        <v>2.5670282472719744E-2</v>
      </c>
      <c r="H46" cm="1">
        <f t="array" ref="H46">_xlfn.XLOOKUP($A46&amp;$B46,Financials!$A:$A&amp;Financials!$C:$C,Financials!J:J)</f>
        <v>2.5676405227937574E-2</v>
      </c>
      <c r="I46" cm="1">
        <f t="array" ref="I46">_xlfn.XLOOKUP($A46&amp;$B46,Financials!$A:$A&amp;Financials!$C:$C,Financials!K:K)</f>
        <v>2.6795874930628821E-2</v>
      </c>
      <c r="J46" cm="1">
        <f t="array" ref="J46">_xlfn.XLOOKUP($A46&amp;$B46,Financials!$A:$A&amp;Financials!$C:$C,Financials!L:L)</f>
        <v>2.7993703776458552E-2</v>
      </c>
      <c r="K46" cm="1">
        <f t="array" ref="K46">_xlfn.XLOOKUP($A46&amp;$B46,Financials!$A:$A&amp;Financials!$C:$C,Financials!M:M)</f>
        <v>2.8823688022423858E-2</v>
      </c>
      <c r="L46" cm="1">
        <f t="array" ref="L46">_xlfn.XLOOKUP($A46&amp;$B46,Financials!$A:$A&amp;Financials!$C:$C,Financials!N:N)</f>
        <v>2.8484229439200582E-2</v>
      </c>
      <c r="M46" cm="1">
        <f t="array" ref="M46">_xlfn.XLOOKUP($A46&amp;$B46,Financials!$A:$A&amp;Financials!$C:$C,Financials!O:O)</f>
        <v>3.0518881883645849E-2</v>
      </c>
      <c r="N46" cm="1">
        <f t="array" ref="N46">_xlfn.XLOOKUP($A46&amp;$B46,Financials!$A:$A&amp;Financials!$C:$C,Financials!P:P)</f>
        <v>3.4454704519453552E-2</v>
      </c>
      <c r="O46" cm="1">
        <f t="array" ref="O46">_xlfn.XLOOKUP($A46&amp;$B46,Financials!$A:$A&amp;Financials!$C:$C,Financials!Q:Q)</f>
        <v>3.4830421959389013E-2</v>
      </c>
      <c r="P46" cm="1">
        <f t="array" ref="P46">_xlfn.XLOOKUP($A46&amp;$B46,Financials!$A:$A&amp;Financials!$C:$C,Financials!R:R)</f>
        <v>3.5021832995877342E-2</v>
      </c>
      <c r="Q46" cm="1">
        <f t="array" ref="Q46">_xlfn.XLOOKUP($A46&amp;$B46,Financials!$A:$A&amp;Financials!$C:$C,Financials!S:S)</f>
        <v>3.6469246962617961E-2</v>
      </c>
      <c r="R46" cm="1">
        <f t="array" ref="R46">_xlfn.XLOOKUP($A46&amp;$B46,Financials!$A:$A&amp;Financials!$C:$C,Financials!T:T)</f>
        <v>3.7382925315123217E-2</v>
      </c>
      <c r="S46" cm="1">
        <f t="array" ref="S46">_xlfn.XLOOKUP($A46&amp;$B46,Financials!$A:$A&amp;Financials!$C:$C,Financials!U:U)</f>
        <v>3.6459584328242228E-2</v>
      </c>
      <c r="T46" cm="1">
        <f t="array" ref="T46">_xlfn.XLOOKUP($A46&amp;$B46,Financials!$A:$A&amp;Financials!$C:$C,Financials!V:V)</f>
        <v>3.5777186507595912E-2</v>
      </c>
      <c r="U46" cm="1">
        <f t="array" ref="U46">_xlfn.XLOOKUP($A46&amp;$B46,Financials!$A:$A&amp;Financials!$C:$C,Financials!W:W)</f>
        <v>3.6436373819196816E-2</v>
      </c>
      <c r="V46" cm="1">
        <f t="array" ref="V46">_xlfn.XLOOKUP($A46&amp;$B46,Financials!$A:$A&amp;Financials!$C:$C,Financials!X:X)</f>
        <v>3.6797642523802299E-2</v>
      </c>
      <c r="W46" cm="1">
        <f t="array" ref="W46">_xlfn.XLOOKUP($A46&amp;$B46,Financials!$A:$A&amp;Financials!$C:$C,Financials!Y:Y)</f>
        <v>3.6826780449392936E-2</v>
      </c>
      <c r="X46" cm="1">
        <f t="array" ref="X46">_xlfn.XLOOKUP($A46&amp;$B46,Financials!$A:$A&amp;Financials!$C:$C,Financials!Z:Z)</f>
        <v>3.2036723265678885E-2</v>
      </c>
      <c r="Y46" cm="1">
        <f t="array" ref="Y46">_xlfn.XLOOKUP($A46&amp;$B46,Financials!$A:$A&amp;Financials!$C:$C,Financials!AA:AA)</f>
        <v>3.3317646439349313E-2</v>
      </c>
      <c r="Z46" cm="1">
        <f t="array" ref="Z46">_xlfn.XLOOKUP($A46&amp;$B46,Financials!$A:$A&amp;Financials!$C:$C,Financials!AB:AB)</f>
        <v>3.2686596040062847E-2</v>
      </c>
      <c r="AA46" cm="1">
        <f t="array" ref="AA46">_xlfn.XLOOKUP($A46&amp;$B46,Financials!$A:$A&amp;Financials!$C:$C,Financials!AC:AC)</f>
        <v>3.6493695441319106E-2</v>
      </c>
      <c r="AB46" cm="1">
        <f t="array" ref="AB46">_xlfn.XLOOKUP($A46&amp;$B46,Financials!$A:$A&amp;Financials!$C:$C,Financials!AD:AD)</f>
        <v>3.7570928511831581E-2</v>
      </c>
      <c r="AC46" cm="1">
        <f t="array" ref="AC46">_xlfn.XLOOKUP($A46&amp;$B46,Financials!$A:$A&amp;Financials!$C:$C,Financials!AE:AE)</f>
        <v>3.8481334617224007E-2</v>
      </c>
      <c r="AD46" cm="1">
        <f t="array" ref="AD46">_xlfn.XLOOKUP($A46&amp;$B46,Financials!$A:$A&amp;Financials!$C:$C,Financials!AF:AF)</f>
        <v>3.909204741558605E-2</v>
      </c>
      <c r="AE46" cm="1">
        <f t="array" ref="AE46">_xlfn.XLOOKUP($A46&amp;$B46,Financials!$A:$A&amp;Financials!$C:$C,Financials!AG:AG)</f>
        <v>4.1180275742370161E-2</v>
      </c>
      <c r="AF46" cm="1">
        <f t="array" ref="AF46">_xlfn.XLOOKUP($A46&amp;$B46,Financials!$A:$A&amp;Financials!$C:$C,Financials!AH:AH)</f>
        <v>5.0513298610262519E-2</v>
      </c>
      <c r="AG46" cm="1">
        <f t="array" ref="AG46">_xlfn.XLOOKUP($A46&amp;$B46,Financials!$A:$A&amp;Financials!$C:$C,Financials!AI:AI)</f>
        <v>5.0754253743235028E-2</v>
      </c>
      <c r="AH46" cm="1">
        <f t="array" ref="AH46">_xlfn.XLOOKUP($A46&amp;$B46,Financials!$A:$A&amp;Financials!$C:$C,Financials!AJ:AJ)</f>
        <v>4.6027090296634827E-2</v>
      </c>
      <c r="AI46" cm="1">
        <f t="array" ref="AI46">_xlfn.XLOOKUP($A46&amp;$B46,Financials!$A:$A&amp;Financials!$C:$C,Financials!AK:AK)</f>
        <v>4.6115084685782119E-2</v>
      </c>
      <c r="AJ46" cm="1">
        <f t="array" ref="AJ46">_xlfn.XLOOKUP($A46&amp;$B46,Financials!$A:$A&amp;Financials!$C:$C,Financials!AL:AL)</f>
        <v>4.6975207370099699E-2</v>
      </c>
      <c r="AK46" cm="1">
        <f t="array" ref="AK46">_xlfn.XLOOKUP($A46&amp;$B46,Financials!$A:$A&amp;Financials!$C:$C,Financials!AM:AM)</f>
        <v>4.6227985450360658E-2</v>
      </c>
      <c r="AL46" cm="1">
        <f t="array" ref="AL46">_xlfn.XLOOKUP($A46&amp;$B46,Financials!$A:$A&amp;Financials!$C:$C,Financials!AN:AN)</f>
        <v>4.4863358955407051E-2</v>
      </c>
      <c r="AM46" cm="1">
        <f t="array" ref="AM46">_xlfn.XLOOKUP($A46&amp;$B46,Financials!$A:$A&amp;Financials!$C:$C,Financials!AO:AO)</f>
        <v>4.5484918499413766E-2</v>
      </c>
      <c r="AN46" cm="1">
        <f t="array" ref="AN46">_xlfn.XLOOKUP($A46&amp;$B46,Financials!$A:$A&amp;Financials!$C:$C,Financials!AP:AP)</f>
        <v>4.7171684405393766E-2</v>
      </c>
      <c r="AO46" cm="1">
        <f t="array" ref="AO46">_xlfn.XLOOKUP($A46&amp;$B46,Financials!$A:$A&amp;Financials!$C:$C,Financials!AQ:AQ)</f>
        <v>4.4384524611200855E-2</v>
      </c>
    </row>
    <row r="47" spans="1:41" x14ac:dyDescent="0.45">
      <c r="A47" t="s">
        <v>14</v>
      </c>
      <c r="B47" t="s">
        <v>172</v>
      </c>
      <c r="C47" cm="1">
        <f t="array" ref="C47">_xlfn.XLOOKUP($A47&amp;$B47,Financials!$A:$A&amp;Financials!$C:$C,Financials!E:E)</f>
        <v>3.4998176241825196E-3</v>
      </c>
      <c r="D47" cm="1">
        <f t="array" ref="D47">_xlfn.XLOOKUP($A47&amp;$B47,Financials!$A:$A&amp;Financials!$C:$C,Financials!F:F)</f>
        <v>2.6195342787955385E-3</v>
      </c>
      <c r="E47" cm="1">
        <f t="array" ref="E47">_xlfn.XLOOKUP($A47&amp;$B47,Financials!$A:$A&amp;Financials!$C:$C,Financials!G:G)</f>
        <v>2.8839259562613399E-3</v>
      </c>
      <c r="F47" cm="1">
        <f t="array" ref="F47">_xlfn.XLOOKUP($A47&amp;$B47,Financials!$A:$A&amp;Financials!$C:$C,Financials!H:H)</f>
        <v>2.8392021181768362E-3</v>
      </c>
      <c r="G47" cm="1">
        <f t="array" ref="G47">_xlfn.XLOOKUP($A47&amp;$B47,Financials!$A:$A&amp;Financials!$C:$C,Financials!I:I)</f>
        <v>2.2406354504233535E-3</v>
      </c>
      <c r="H47" cm="1">
        <f t="array" ref="H47">_xlfn.XLOOKUP($A47&amp;$B47,Financials!$A:$A&amp;Financials!$C:$C,Financials!J:J)</f>
        <v>1.6861479742369646E-3</v>
      </c>
      <c r="I47" cm="1">
        <f t="array" ref="I47">_xlfn.XLOOKUP($A47&amp;$B47,Financials!$A:$A&amp;Financials!$C:$C,Financials!K:K)</f>
        <v>2.8236355985436627E-3</v>
      </c>
      <c r="J47" cm="1">
        <f t="array" ref="J47">_xlfn.XLOOKUP($A47&amp;$B47,Financials!$A:$A&amp;Financials!$C:$C,Financials!L:L)</f>
        <v>2.289651794347175E-3</v>
      </c>
      <c r="K47" cm="1">
        <f t="array" ref="K47">_xlfn.XLOOKUP($A47&amp;$B47,Financials!$A:$A&amp;Financials!$C:$C,Financials!M:M)</f>
        <v>2.1884582343092559E-3</v>
      </c>
      <c r="L47" cm="1">
        <f t="array" ref="L47">_xlfn.XLOOKUP($A47&amp;$B47,Financials!$A:$A&amp;Financials!$C:$C,Financials!N:N)</f>
        <v>7.4699417910631437E-4</v>
      </c>
      <c r="M47" cm="1">
        <f t="array" ref="M47">_xlfn.XLOOKUP($A47&amp;$B47,Financials!$A:$A&amp;Financials!$C:$C,Financials!O:O)</f>
        <v>3.6790719142256231E-3</v>
      </c>
      <c r="N47" cm="1">
        <f t="array" ref="N47">_xlfn.XLOOKUP($A47&amp;$B47,Financials!$A:$A&amp;Financials!$C:$C,Financials!P:P)</f>
        <v>3.1088668198467556E-3</v>
      </c>
      <c r="O47" cm="1">
        <f t="array" ref="O47">_xlfn.XLOOKUP($A47&amp;$B47,Financials!$A:$A&amp;Financials!$C:$C,Financials!Q:Q)</f>
        <v>2.0405531309172125E-3</v>
      </c>
      <c r="P47" cm="1">
        <f t="array" ref="P47">_xlfn.XLOOKUP($A47&amp;$B47,Financials!$A:$A&amp;Financials!$C:$C,Financials!R:R)</f>
        <v>3.0614983045885882E-4</v>
      </c>
      <c r="Q47" cm="1">
        <f t="array" ref="Q47">_xlfn.XLOOKUP($A47&amp;$B47,Financials!$A:$A&amp;Financials!$C:$C,Financials!S:S)</f>
        <v>2.2339768677650993E-3</v>
      </c>
      <c r="R47" cm="1">
        <f t="array" ref="R47">_xlfn.XLOOKUP($A47&amp;$B47,Financials!$A:$A&amp;Financials!$C:$C,Financials!T:T)</f>
        <v>1.6464681907743799E-3</v>
      </c>
      <c r="S47" cm="1">
        <f t="array" ref="S47">_xlfn.XLOOKUP($A47&amp;$B47,Financials!$A:$A&amp;Financials!$C:$C,Financials!U:U)</f>
        <v>1.3422439493055653E-3</v>
      </c>
      <c r="T47" cm="1">
        <f t="array" ref="T47">_xlfn.XLOOKUP($A47&amp;$B47,Financials!$A:$A&amp;Financials!$C:$C,Financials!V:V)</f>
        <v>1.0036334506337082E-3</v>
      </c>
      <c r="U47" cm="1">
        <f t="array" ref="U47">_xlfn.XLOOKUP($A47&amp;$B47,Financials!$A:$A&amp;Financials!$C:$C,Financials!W:W)</f>
        <v>1.9500330839428833E-3</v>
      </c>
      <c r="V47" cm="1">
        <f t="array" ref="V47">_xlfn.XLOOKUP($A47&amp;$B47,Financials!$A:$A&amp;Financials!$C:$C,Financials!X:X)</f>
        <v>1.5258456843551739E-3</v>
      </c>
      <c r="W47" cm="1">
        <f t="array" ref="W47">_xlfn.XLOOKUP($A47&amp;$B47,Financials!$A:$A&amp;Financials!$C:$C,Financials!Y:Y)</f>
        <v>-3.8456608127163182E-4</v>
      </c>
      <c r="X47" cm="1">
        <f t="array" ref="X47">_xlfn.XLOOKUP($A47&amp;$B47,Financials!$A:$A&amp;Financials!$C:$C,Financials!Z:Z)</f>
        <v>-2.5475563887186513E-3</v>
      </c>
      <c r="Y47" cm="1">
        <f t="array" ref="Y47">_xlfn.XLOOKUP($A47&amp;$B47,Financials!$A:$A&amp;Financials!$C:$C,Financials!AA:AA)</f>
        <v>1.6356055195927111E-3</v>
      </c>
      <c r="Z47" cm="1">
        <f t="array" ref="Z47">_xlfn.XLOOKUP($A47&amp;$B47,Financials!$A:$A&amp;Financials!$C:$C,Financials!AB:AB)</f>
        <v>9.7690922504204227E-4</v>
      </c>
      <c r="AA47" cm="1">
        <f t="array" ref="AA47">_xlfn.XLOOKUP($A47&amp;$B47,Financials!$A:$A&amp;Financials!$C:$C,Financials!AC:AC)</f>
        <v>3.7606912970637508E-3</v>
      </c>
      <c r="AB47" cm="1">
        <f t="array" ref="AB47">_xlfn.XLOOKUP($A47&amp;$B47,Financials!$A:$A&amp;Financials!$C:$C,Financials!AD:AD)</f>
        <v>2.928347766392757E-3</v>
      </c>
      <c r="AC47" cm="1">
        <f t="array" ref="AC47">_xlfn.XLOOKUP($A47&amp;$B47,Financials!$A:$A&amp;Financials!$C:$C,Financials!AE:AE)</f>
        <v>1.9365589299386006E-3</v>
      </c>
      <c r="AD47" cm="1">
        <f t="array" ref="AD47">_xlfn.XLOOKUP($A47&amp;$B47,Financials!$A:$A&amp;Financials!$C:$C,Financials!AF:AF)</f>
        <v>2.6109716270150238E-3</v>
      </c>
      <c r="AE47" cm="1">
        <f t="array" ref="AE47">_xlfn.XLOOKUP($A47&amp;$B47,Financials!$A:$A&amp;Financials!$C:$C,Financials!AG:AG)</f>
        <v>-7.4823532627387921E-4</v>
      </c>
      <c r="AF47" cm="1">
        <f t="array" ref="AF47">_xlfn.XLOOKUP($A47&amp;$B47,Financials!$A:$A&amp;Financials!$C:$C,Financials!AH:AH)</f>
        <v>-1.5253040904314123E-3</v>
      </c>
      <c r="AG47" cm="1">
        <f t="array" ref="AG47">_xlfn.XLOOKUP($A47&amp;$B47,Financials!$A:$A&amp;Financials!$C:$C,Financials!AI:AI)</f>
        <v>-1.8590761276919717E-4</v>
      </c>
      <c r="AH47" cm="1">
        <f t="array" ref="AH47">_xlfn.XLOOKUP($A47&amp;$B47,Financials!$A:$A&amp;Financials!$C:$C,Financials!AJ:AJ)</f>
        <v>-2.0826409338358764E-3</v>
      </c>
      <c r="AI47" cm="1">
        <f t="array" ref="AI47">_xlfn.XLOOKUP($A47&amp;$B47,Financials!$A:$A&amp;Financials!$C:$C,Financials!AK:AK)</f>
        <v>2.6040895626342053E-3</v>
      </c>
      <c r="AJ47" cm="1">
        <f t="array" ref="AJ47">_xlfn.XLOOKUP($A47&amp;$B47,Financials!$A:$A&amp;Financials!$C:$C,Financials!AL:AL)</f>
        <v>8.9057283480375852E-4</v>
      </c>
      <c r="AK47" cm="1">
        <f t="array" ref="AK47">_xlfn.XLOOKUP($A47&amp;$B47,Financials!$A:$A&amp;Financials!$C:$C,Financials!AM:AM)</f>
        <v>-1.5530184042956078E-3</v>
      </c>
      <c r="AL47" cm="1">
        <f t="array" ref="AL47">_xlfn.XLOOKUP($A47&amp;$B47,Financials!$A:$A&amp;Financials!$C:$C,Financials!AN:AN)</f>
        <v>5.778487165157678E-3</v>
      </c>
      <c r="AM47" cm="1">
        <f t="array" ref="AM47">_xlfn.XLOOKUP($A47&amp;$B47,Financials!$A:$A&amp;Financials!$C:$C,Financials!AO:AO)</f>
        <v>1.9150674475733064E-3</v>
      </c>
      <c r="AN47" cm="1">
        <f t="array" ref="AN47">_xlfn.XLOOKUP($A47&amp;$B47,Financials!$A:$A&amp;Financials!$C:$C,Financials!AP:AP)</f>
        <v>1.9784786268379575E-3</v>
      </c>
      <c r="AO47" cm="1">
        <f t="array" ref="AO47">_xlfn.XLOOKUP($A47&amp;$B47,Financials!$A:$A&amp;Financials!$C:$C,Financials!AQ:AQ)</f>
        <v>1.3652613331158736E-3</v>
      </c>
    </row>
    <row r="48" spans="1:41" x14ac:dyDescent="0.45">
      <c r="A48" t="s">
        <v>14</v>
      </c>
      <c r="B48" t="s">
        <v>174</v>
      </c>
      <c r="C48" cm="1">
        <f t="array" ref="C48">_xlfn.XLOOKUP($A48&amp;$B48,Financials!$A:$A&amp;Financials!$C:$C,Financials!E:E)</f>
        <v>6.2171401755434237E-2</v>
      </c>
      <c r="D48" cm="1">
        <f t="array" ref="D48">_xlfn.XLOOKUP($A48&amp;$B48,Financials!$A:$A&amp;Financials!$C:$C,Financials!F:F)</f>
        <v>5.8703096306557533E-2</v>
      </c>
      <c r="E48" cm="1">
        <f t="array" ref="E48">_xlfn.XLOOKUP($A48&amp;$B48,Financials!$A:$A&amp;Financials!$C:$C,Financials!G:G)</f>
        <v>6.009073321372322E-2</v>
      </c>
      <c r="F48" cm="1">
        <f t="array" ref="F48">_xlfn.XLOOKUP($A48&amp;$B48,Financials!$A:$A&amp;Financials!$C:$C,Financials!H:H)</f>
        <v>5.8606353413519878E-2</v>
      </c>
      <c r="G48" cm="1">
        <f t="array" ref="G48">_xlfn.XLOOKUP($A48&amp;$B48,Financials!$A:$A&amp;Financials!$C:$C,Financials!I:I)</f>
        <v>6.8070965691625324E-2</v>
      </c>
      <c r="H48" cm="1">
        <f t="array" ref="H48">_xlfn.XLOOKUP($A48&amp;$B48,Financials!$A:$A&amp;Financials!$C:$C,Financials!J:J)</f>
        <v>7.4432897349564014E-2</v>
      </c>
      <c r="I48" cm="1">
        <f t="array" ref="I48">_xlfn.XLOOKUP($A48&amp;$B48,Financials!$A:$A&amp;Financials!$C:$C,Financials!K:K)</f>
        <v>7.4681704201517651E-2</v>
      </c>
      <c r="J48" cm="1">
        <f t="array" ref="J48">_xlfn.XLOOKUP($A48&amp;$B48,Financials!$A:$A&amp;Financials!$C:$C,Financials!L:L)</f>
        <v>6.2460528491314234E-2</v>
      </c>
      <c r="K48" cm="1">
        <f t="array" ref="K48">_xlfn.XLOOKUP($A48&amp;$B48,Financials!$A:$A&amp;Financials!$C:$C,Financials!M:M)</f>
        <v>6.2599364864450668E-2</v>
      </c>
      <c r="L48" cm="1">
        <f t="array" ref="L48">_xlfn.XLOOKUP($A48&amp;$B48,Financials!$A:$A&amp;Financials!$C:$C,Financials!N:N)</f>
        <v>6.3669088291118531E-2</v>
      </c>
      <c r="M48" cm="1">
        <f t="array" ref="M48">_xlfn.XLOOKUP($A48&amp;$B48,Financials!$A:$A&amp;Financials!$C:$C,Financials!O:O)</f>
        <v>6.5620595769862677E-2</v>
      </c>
      <c r="N48" cm="1">
        <f t="array" ref="N48">_xlfn.XLOOKUP($A48&amp;$B48,Financials!$A:$A&amp;Financials!$C:$C,Financials!P:P)</f>
        <v>7.0099340941970747E-2</v>
      </c>
      <c r="O48" cm="1">
        <f t="array" ref="O48">_xlfn.XLOOKUP($A48&amp;$B48,Financials!$A:$A&amp;Financials!$C:$C,Financials!Q:Q)</f>
        <v>6.7105936704985963E-2</v>
      </c>
      <c r="P48" cm="1">
        <f t="array" ref="P48">_xlfn.XLOOKUP($A48&amp;$B48,Financials!$A:$A&amp;Financials!$C:$C,Financials!R:R)</f>
        <v>6.3002743534024491E-2</v>
      </c>
      <c r="Q48" cm="1">
        <f t="array" ref="Q48">_xlfn.XLOOKUP($A48&amp;$B48,Financials!$A:$A&amp;Financials!$C:$C,Financials!S:S)</f>
        <v>6.0698805929356191E-2</v>
      </c>
      <c r="R48" cm="1">
        <f t="array" ref="R48">_xlfn.XLOOKUP($A48&amp;$B48,Financials!$A:$A&amp;Financials!$C:$C,Financials!T:T)</f>
        <v>6.4005211168505327E-2</v>
      </c>
      <c r="S48" cm="1">
        <f t="array" ref="S48">_xlfn.XLOOKUP($A48&amp;$B48,Financials!$A:$A&amp;Financials!$C:$C,Financials!U:U)</f>
        <v>6.9847356129562124E-2</v>
      </c>
      <c r="T48" cm="1">
        <f t="array" ref="T48">_xlfn.XLOOKUP($A48&amp;$B48,Financials!$A:$A&amp;Financials!$C:$C,Financials!V:V)</f>
        <v>7.6574034831803986E-2</v>
      </c>
      <c r="U48" cm="1">
        <f t="array" ref="U48">_xlfn.XLOOKUP($A48&amp;$B48,Financials!$A:$A&amp;Financials!$C:$C,Financials!W:W)</f>
        <v>8.0938641201398251E-2</v>
      </c>
      <c r="V48" cm="1">
        <f t="array" ref="V48">_xlfn.XLOOKUP($A48&amp;$B48,Financials!$A:$A&amp;Financials!$C:$C,Financials!X:X)</f>
        <v>7.6508735845001341E-2</v>
      </c>
      <c r="W48" cm="1">
        <f t="array" ref="W48">_xlfn.XLOOKUP($A48&amp;$B48,Financials!$A:$A&amp;Financials!$C:$C,Financials!Y:Y)</f>
        <v>7.5152589092341016E-2</v>
      </c>
      <c r="X48" cm="1">
        <f t="array" ref="X48">_xlfn.XLOOKUP($A48&amp;$B48,Financials!$A:$A&amp;Financials!$C:$C,Financials!Z:Z)</f>
        <v>7.8348033111904053E-2</v>
      </c>
      <c r="Y48" cm="1">
        <f t="array" ref="Y48">_xlfn.XLOOKUP($A48&amp;$B48,Financials!$A:$A&amp;Financials!$C:$C,Financials!AA:AA)</f>
        <v>7.9187971099764526E-2</v>
      </c>
      <c r="Z48" cm="1">
        <f t="array" ref="Z48">_xlfn.XLOOKUP($A48&amp;$B48,Financials!$A:$A&amp;Financials!$C:$C,Financials!AB:AB)</f>
        <v>7.8176575221888062E-2</v>
      </c>
      <c r="AA48" cm="1">
        <f t="array" ref="AA48">_xlfn.XLOOKUP($A48&amp;$B48,Financials!$A:$A&amp;Financials!$C:$C,Financials!AC:AC)</f>
        <v>6.927015075945428E-2</v>
      </c>
      <c r="AB48" cm="1">
        <f t="array" ref="AB48">_xlfn.XLOOKUP($A48&amp;$B48,Financials!$A:$A&amp;Financials!$C:$C,Financials!AD:AD)</f>
        <v>7.3812816057915315E-2</v>
      </c>
      <c r="AC48" cm="1">
        <f t="array" ref="AC48">_xlfn.XLOOKUP($A48&amp;$B48,Financials!$A:$A&amp;Financials!$C:$C,Financials!AE:AE)</f>
        <v>7.1904995615058448E-2</v>
      </c>
      <c r="AD48" cm="1">
        <f t="array" ref="AD48">_xlfn.XLOOKUP($A48&amp;$B48,Financials!$A:$A&amp;Financials!$C:$C,Financials!AF:AF)</f>
        <v>7.1554126179749336E-2</v>
      </c>
      <c r="AE48" cm="1">
        <f t="array" ref="AE48">_xlfn.XLOOKUP($A48&amp;$B48,Financials!$A:$A&amp;Financials!$C:$C,Financials!AG:AG)</f>
        <v>5.3610083178543488E-2</v>
      </c>
      <c r="AF48" cm="1">
        <f t="array" ref="AF48">_xlfn.XLOOKUP($A48&amp;$B48,Financials!$A:$A&amp;Financials!$C:$C,Financials!AH:AH)</f>
        <v>4.3376067414550586E-2</v>
      </c>
      <c r="AG48" cm="1">
        <f t="array" ref="AG48">_xlfn.XLOOKUP($A48&amp;$B48,Financials!$A:$A&amp;Financials!$C:$C,Financials!AI:AI)</f>
        <v>2.6007605483699073E-2</v>
      </c>
      <c r="AH48" cm="1">
        <f t="array" ref="AH48">_xlfn.XLOOKUP($A48&amp;$B48,Financials!$A:$A&amp;Financials!$C:$C,Financials!AJ:AJ)</f>
        <v>4.8574820045350096E-2</v>
      </c>
      <c r="AI48" cm="1">
        <f t="array" ref="AI48">_xlfn.XLOOKUP($A48&amp;$B48,Financials!$A:$A&amp;Financials!$C:$C,Financials!AK:AK)</f>
        <v>4.7940226529279484E-2</v>
      </c>
      <c r="AJ48" cm="1">
        <f t="array" ref="AJ48">_xlfn.XLOOKUP($A48&amp;$B48,Financials!$A:$A&amp;Financials!$C:$C,Financials!AL:AL)</f>
        <v>4.4104281057544444E-2</v>
      </c>
      <c r="AK48" cm="1">
        <f t="array" ref="AK48">_xlfn.XLOOKUP($A48&amp;$B48,Financials!$A:$A&amp;Financials!$C:$C,Financials!AM:AM)</f>
        <v>4.1184031349198465E-2</v>
      </c>
      <c r="AL48" cm="1">
        <f t="array" ref="AL48">_xlfn.XLOOKUP($A48&amp;$B48,Financials!$A:$A&amp;Financials!$C:$C,Financials!AN:AN)</f>
        <v>4.3086140458474607E-2</v>
      </c>
      <c r="AM48" cm="1">
        <f t="array" ref="AM48">_xlfn.XLOOKUP($A48&amp;$B48,Financials!$A:$A&amp;Financials!$C:$C,Financials!AO:AO)</f>
        <v>4.2236674138329634E-2</v>
      </c>
      <c r="AN48" cm="1">
        <f t="array" ref="AN48">_xlfn.XLOOKUP($A48&amp;$B48,Financials!$A:$A&amp;Financials!$C:$C,Financials!AP:AP)</f>
        <v>4.3943067417321201E-2</v>
      </c>
      <c r="AO48" cm="1">
        <f t="array" ref="AO48">_xlfn.XLOOKUP($A48&amp;$B48,Financials!$A:$A&amp;Financials!$C:$C,Financials!AQ:AQ)</f>
        <v>4.4763157207658451E-2</v>
      </c>
    </row>
    <row r="49" spans="1:41" x14ac:dyDescent="0.45">
      <c r="A49" t="s">
        <v>14</v>
      </c>
      <c r="B49" t="s">
        <v>58</v>
      </c>
      <c r="C49" cm="1">
        <f t="array" ref="C49">_xlfn.XLOOKUP($A49&amp;$B49,Ratios!$A:$A&amp;Ratios!$B:$B,Ratios!CA:CA)</f>
        <v>4.3499999999999996</v>
      </c>
      <c r="D49" cm="1">
        <f t="array" ref="D49">_xlfn.XLOOKUP($A49&amp;$B49,Ratios!$A:$A&amp;Ratios!$B:$B,Ratios!CB:CB)</f>
        <v>0</v>
      </c>
      <c r="E49" cm="1">
        <f t="array" ref="E49">_xlfn.XLOOKUP($A49&amp;$B49,Ratios!$A:$A&amp;Ratios!$B:$B,Ratios!CC:CC)</f>
        <v>4.5</v>
      </c>
      <c r="F49" cm="1">
        <f t="array" ref="F49">_xlfn.XLOOKUP($A49&amp;$B49,Ratios!$A:$A&amp;Ratios!$B:$B,Ratios!CD:CD)</f>
        <v>4.33</v>
      </c>
      <c r="G49" cm="1">
        <f t="array" ref="G49">_xlfn.XLOOKUP($A49&amp;$B49,Ratios!$A:$A&amp;Ratios!$B:$B,Ratios!CE:CE)</f>
        <v>17.739999999999998</v>
      </c>
      <c r="H49" cm="1">
        <f t="array" ref="H49">_xlfn.XLOOKUP($A49&amp;$B49,Ratios!$A:$A&amp;Ratios!$B:$B,Ratios!CF:CF)</f>
        <v>4.21</v>
      </c>
      <c r="I49" cm="1">
        <f t="array" ref="I49">_xlfn.XLOOKUP($A49&amp;$B49,Ratios!$A:$A&amp;Ratios!$B:$B,Ratios!CG:CG)</f>
        <v>2.59</v>
      </c>
      <c r="J49" cm="1">
        <f t="array" ref="J49">_xlfn.XLOOKUP($A49&amp;$B49,Ratios!$A:$A&amp;Ratios!$B:$B,Ratios!CH:CH)</f>
        <v>5.83</v>
      </c>
      <c r="K49" cm="1">
        <f t="array" ref="K49">_xlfn.XLOOKUP($A49&amp;$B49,Ratios!$A:$A&amp;Ratios!$B:$B,Ratios!CI:CI)</f>
        <v>13.72</v>
      </c>
      <c r="L49" cm="1">
        <f t="array" ref="L49">_xlfn.XLOOKUP($A49&amp;$B49,Ratios!$A:$A&amp;Ratios!$B:$B,Ratios!CJ:CJ)</f>
        <v>6.48</v>
      </c>
      <c r="M49" cm="1">
        <f t="array" ref="M49">_xlfn.XLOOKUP($A49&amp;$B49,Ratios!$A:$A&amp;Ratios!$B:$B,Ratios!CK:CK)</f>
        <v>2.89</v>
      </c>
      <c r="N49" cm="1">
        <f t="array" ref="N49">_xlfn.XLOOKUP($A49&amp;$B49,Ratios!$A:$A&amp;Ratios!$B:$B,Ratios!CL:CL)</f>
        <v>10.210000000000001</v>
      </c>
      <c r="O49" cm="1">
        <f t="array" ref="O49">_xlfn.XLOOKUP($A49&amp;$B49,Ratios!$A:$A&amp;Ratios!$B:$B,Ratios!CM:CM)</f>
        <v>23.18</v>
      </c>
      <c r="P49" cm="1">
        <f t="array" ref="P49">_xlfn.XLOOKUP($A49&amp;$B49,Ratios!$A:$A&amp;Ratios!$B:$B,Ratios!CN:CN)</f>
        <v>6.04</v>
      </c>
      <c r="Q49" cm="1">
        <f t="array" ref="Q49">_xlfn.XLOOKUP($A49&amp;$B49,Ratios!$A:$A&amp;Ratios!$B:$B,Ratios!CO:CO)</f>
        <v>1.76</v>
      </c>
      <c r="R49" cm="1">
        <f t="array" ref="R49">_xlfn.XLOOKUP($A49&amp;$B49,Ratios!$A:$A&amp;Ratios!$B:$B,Ratios!CP:CP)</f>
        <v>6.23</v>
      </c>
      <c r="S49" cm="1">
        <f t="array" ref="S49">_xlfn.XLOOKUP($A49&amp;$B49,Ratios!$A:$A&amp;Ratios!$B:$B,Ratios!CQ:CQ)</f>
        <v>10.99</v>
      </c>
      <c r="T49" cm="1">
        <f t="array" ref="T49">_xlfn.XLOOKUP($A49&amp;$B49,Ratios!$A:$A&amp;Ratios!$B:$B,Ratios!CR:CR)</f>
        <v>4.0199999999999996</v>
      </c>
      <c r="U49" cm="1">
        <f t="array" ref="U49">_xlfn.XLOOKUP($A49&amp;$B49,Ratios!$A:$A&amp;Ratios!$B:$B,Ratios!CS:CS)</f>
        <v>3.22</v>
      </c>
      <c r="V49" cm="1">
        <f t="array" ref="V49">_xlfn.XLOOKUP($A49&amp;$B49,Ratios!$A:$A&amp;Ratios!$B:$B,Ratios!CT:CT)</f>
        <v>5.64</v>
      </c>
      <c r="W49" cm="1">
        <f t="array" ref="W49">_xlfn.XLOOKUP($A49&amp;$B49,Ratios!$A:$A&amp;Ratios!$B:$B,Ratios!CU:CU)</f>
        <v>0.03</v>
      </c>
      <c r="X49" cm="1">
        <f t="array" ref="X49">_xlfn.XLOOKUP($A49&amp;$B49,Ratios!$A:$A&amp;Ratios!$B:$B,Ratios!CV:CV)</f>
        <v>0.03</v>
      </c>
      <c r="Y49" cm="1">
        <f t="array" ref="Y49">_xlfn.XLOOKUP($A49&amp;$B49,Ratios!$A:$A&amp;Ratios!$B:$B,Ratios!CW:CW)</f>
        <v>0.05</v>
      </c>
      <c r="Z49" cm="1">
        <f t="array" ref="Z49">_xlfn.XLOOKUP($A49&amp;$B49,Ratios!$A:$A&amp;Ratios!$B:$B,Ratios!CX:CX)</f>
        <v>4.59</v>
      </c>
      <c r="AA49" cm="1">
        <f t="array" ref="AA49">_xlfn.XLOOKUP($A49&amp;$B49,Ratios!$A:$A&amp;Ratios!$B:$B,Ratios!CY:CY)</f>
        <v>-0.08</v>
      </c>
      <c r="AB49" cm="1">
        <f t="array" ref="AB49">_xlfn.XLOOKUP($A49&amp;$B49,Ratios!$A:$A&amp;Ratios!$B:$B,Ratios!CZ:CZ)</f>
        <v>10.210000000000001</v>
      </c>
      <c r="AC49" cm="1">
        <f t="array" ref="AC49">_xlfn.XLOOKUP($A49&amp;$B49,Ratios!$A:$A&amp;Ratios!$B:$B,Ratios!DA:DA)</f>
        <v>8.4600000000000009</v>
      </c>
      <c r="AD49" cm="1">
        <f t="array" ref="AD49">_xlfn.XLOOKUP($A49&amp;$B49,Ratios!$A:$A&amp;Ratios!$B:$B,Ratios!DB:DB)</f>
        <v>5.87</v>
      </c>
      <c r="AE49" cm="1">
        <f t="array" ref="AE49">_xlfn.XLOOKUP($A49&amp;$B49,Ratios!$A:$A&amp;Ratios!$B:$B,Ratios!DC:DC)</f>
        <v>4.8099999999999996</v>
      </c>
      <c r="AF49" cm="1">
        <f t="array" ref="AF49">_xlfn.XLOOKUP($A49&amp;$B49,Ratios!$A:$A&amp;Ratios!$B:$B,Ratios!DD:DD)</f>
        <v>0.73</v>
      </c>
      <c r="AG49" cm="1">
        <f t="array" ref="AG49">_xlfn.XLOOKUP($A49&amp;$B49,Ratios!$A:$A&amp;Ratios!$B:$B,Ratios!DE:DE)</f>
        <v>-0.38</v>
      </c>
      <c r="AH49" cm="1">
        <f t="array" ref="AH49">_xlfn.XLOOKUP($A49&amp;$B49,Ratios!$A:$A&amp;Ratios!$B:$B,Ratios!DF:DF)</f>
        <v>-1.07</v>
      </c>
      <c r="AI49" cm="1">
        <f t="array" ref="AI49">_xlfn.XLOOKUP($A49&amp;$B49,Ratios!$A:$A&amp;Ratios!$B:$B,Ratios!DG:DG)</f>
        <v>0.06</v>
      </c>
      <c r="AJ49" cm="1">
        <f t="array" ref="AJ49">_xlfn.XLOOKUP($A49&amp;$B49,Ratios!$A:$A&amp;Ratios!$B:$B,Ratios!DH:DH)</f>
        <v>5.09</v>
      </c>
      <c r="AK49" cm="1">
        <f t="array" ref="AK49">_xlfn.XLOOKUP($A49&amp;$B49,Ratios!$A:$A&amp;Ratios!$B:$B,Ratios!DI:DI)</f>
        <v>1.38</v>
      </c>
      <c r="AL49" cm="1">
        <f t="array" ref="AL49">_xlfn.XLOOKUP($A49&amp;$B49,Ratios!$A:$A&amp;Ratios!$B:$B,Ratios!DJ:DJ)</f>
        <v>-2.5099999999999998</v>
      </c>
      <c r="AM49" cm="1">
        <f t="array" ref="AM49">_xlfn.XLOOKUP($A49&amp;$B49,Ratios!$A:$A&amp;Ratios!$B:$B,Ratios!DK:DK)</f>
        <v>-0.28999999999999998</v>
      </c>
      <c r="AN49" cm="1">
        <f t="array" ref="AN49">_xlfn.XLOOKUP($A49&amp;$B49,Ratios!$A:$A&amp;Ratios!$B:$B,Ratios!DL:DL)</f>
        <v>0</v>
      </c>
      <c r="AO49" cm="1">
        <f t="array" ref="AO49">_xlfn.XLOOKUP($A49&amp;$B49,Ratios!$A:$A&amp;Ratios!$B:$B,Ratios!DM:DM)</f>
        <v>0</v>
      </c>
    </row>
    <row r="50" spans="1:41" x14ac:dyDescent="0.45">
      <c r="A50" t="s">
        <v>14</v>
      </c>
      <c r="B50" t="s">
        <v>198</v>
      </c>
      <c r="C50">
        <f>_xlfn.XLOOKUP(C$1,EconCPI!$1:$1,EconCPI!$2:$2)</f>
        <v>8.0000000000000002E-3</v>
      </c>
      <c r="D50">
        <f>_xlfn.XLOOKUP(D$1,EconCPI!$1:$1,EconCPI!$2:$2)</f>
        <v>-1E-4</v>
      </c>
      <c r="E50">
        <f>_xlfn.XLOOKUP(E$1,EconCPI!$1:$1,EconCPI!$2:$2)</f>
        <v>1E-4</v>
      </c>
      <c r="F50">
        <f>_xlfn.XLOOKUP(F$1,EconCPI!$1:$1,EconCPI!$2:$2)</f>
        <v>0</v>
      </c>
      <c r="G50">
        <f>_xlfn.XLOOKUP(G$1,EconCPI!$1:$1,EconCPI!$2:$2)</f>
        <v>7.0000000000000001E-3</v>
      </c>
      <c r="H50">
        <f>_xlfn.XLOOKUP(H$1,EconCPI!$1:$1,EconCPI!$2:$2)</f>
        <v>8.9999999999999993E-3</v>
      </c>
      <c r="I50">
        <f>_xlfn.XLOOKUP(I$1,EconCPI!$1:$1,EconCPI!$2:$2)</f>
        <v>0.01</v>
      </c>
      <c r="J50">
        <f>_xlfn.XLOOKUP(J$1,EconCPI!$1:$1,EconCPI!$2:$2)</f>
        <v>1.4999999999999999E-2</v>
      </c>
      <c r="K50">
        <f>_xlfn.XLOOKUP(K$1,EconCPI!$1:$1,EconCPI!$2:$2)</f>
        <v>2.1000000000000001E-2</v>
      </c>
      <c r="L50">
        <f>_xlfn.XLOOKUP(L$1,EconCPI!$1:$1,EconCPI!$2:$2)</f>
        <v>2.4E-2</v>
      </c>
      <c r="M50">
        <f>_xlfn.XLOOKUP(M$1,EconCPI!$1:$1,EconCPI!$2:$2)</f>
        <v>1.6E-2</v>
      </c>
      <c r="N50">
        <f>_xlfn.XLOOKUP(N$1,EconCPI!$1:$1,EconCPI!$2:$2)</f>
        <v>2.1999999999999999E-2</v>
      </c>
      <c r="O50">
        <f>_xlfn.XLOOKUP(O$1,EconCPI!$1:$1,EconCPI!$2:$2)</f>
        <v>2.1000000000000001E-2</v>
      </c>
      <c r="P50">
        <f>_xlfn.XLOOKUP(P$1,EconCPI!$1:$1,EconCPI!$2:$2)</f>
        <v>2.4E-2</v>
      </c>
      <c r="Q50">
        <f>_xlfn.XLOOKUP(Q$1,EconCPI!$1:$1,EconCPI!$2:$2)</f>
        <v>2.9000000000000001E-2</v>
      </c>
      <c r="R50">
        <f>_xlfn.XLOOKUP(R$1,EconCPI!$1:$1,EconCPI!$2:$2)</f>
        <v>2.3E-2</v>
      </c>
      <c r="S50">
        <f>_xlfn.XLOOKUP(S$1,EconCPI!$1:$1,EconCPI!$2:$2)</f>
        <v>1.9E-2</v>
      </c>
      <c r="T50">
        <f>_xlfn.XLOOKUP(T$1,EconCPI!$1:$1,EconCPI!$2:$2)</f>
        <v>1.9E-2</v>
      </c>
      <c r="U50">
        <f>_xlfn.XLOOKUP(U$1,EconCPI!$1:$1,EconCPI!$2:$2)</f>
        <v>1.6E-2</v>
      </c>
      <c r="V50">
        <f>_xlfn.XLOOKUP(V$1,EconCPI!$1:$1,EconCPI!$2:$2)</f>
        <v>1.7000000000000001E-2</v>
      </c>
      <c r="W50">
        <f>_xlfn.XLOOKUP(W$1,EconCPI!$1:$1,EconCPI!$2:$2)</f>
        <v>2.3E-2</v>
      </c>
      <c r="X50">
        <f>_xlfn.XLOOKUP(X$1,EconCPI!$1:$1,EconCPI!$2:$2)</f>
        <v>1.4999999999999999E-2</v>
      </c>
      <c r="Y50">
        <f>_xlfn.XLOOKUP(Y$1,EconCPI!$1:$1,EconCPI!$2:$2)</f>
        <v>6.0000000000000001E-3</v>
      </c>
      <c r="Z50">
        <f>_xlfn.XLOOKUP(Z$1,EconCPI!$1:$1,EconCPI!$2:$2)</f>
        <v>1.4E-2</v>
      </c>
      <c r="AA50">
        <f>_xlfn.XLOOKUP(AA$1,EconCPI!$1:$1,EconCPI!$2:$2)</f>
        <v>1.4E-2</v>
      </c>
      <c r="AB50">
        <f>_xlfn.XLOOKUP(AB$1,EconCPI!$1:$1,EconCPI!$2:$2)</f>
        <v>2.5999999999999999E-2</v>
      </c>
      <c r="AC50">
        <f>_xlfn.XLOOKUP(AC$1,EconCPI!$1:$1,EconCPI!$2:$2)</f>
        <v>5.3999999999999999E-2</v>
      </c>
      <c r="AD50">
        <f>_xlfn.XLOOKUP(AD$1,EconCPI!$1:$1,EconCPI!$2:$2)</f>
        <v>5.3999999999999999E-2</v>
      </c>
      <c r="AE50">
        <f>_xlfn.XLOOKUP(AE$1,EconCPI!$1:$1,EconCPI!$2:$2)</f>
        <v>7.0000000000000007E-2</v>
      </c>
      <c r="AF50">
        <f>_xlfn.XLOOKUP(AF$1,EconCPI!$1:$1,EconCPI!$2:$2)</f>
        <v>8.5000000000000006E-2</v>
      </c>
      <c r="AG50">
        <f>_xlfn.XLOOKUP(AG$1,EconCPI!$1:$1,EconCPI!$2:$2)</f>
        <v>9.0999999999999998E-2</v>
      </c>
      <c r="AH50">
        <f>_xlfn.XLOOKUP(AH$1,EconCPI!$1:$1,EconCPI!$2:$2)</f>
        <v>8.2000000000000003E-2</v>
      </c>
      <c r="AI50">
        <f>_xlfn.XLOOKUP(AI$1,EconCPI!$1:$1,EconCPI!$2:$2)</f>
        <v>6.5000000000000002E-2</v>
      </c>
      <c r="AJ50">
        <f>_xlfn.XLOOKUP(AJ$1,EconCPI!$1:$1,EconCPI!$2:$2)</f>
        <v>0.05</v>
      </c>
      <c r="AK50">
        <f>_xlfn.XLOOKUP(AK$1,EconCPI!$1:$1,EconCPI!$2:$2)</f>
        <v>0.03</v>
      </c>
      <c r="AL50">
        <f>_xlfn.XLOOKUP(AL$1,EconCPI!$1:$1,EconCPI!$2:$2)</f>
        <v>3.6999999999999998E-2</v>
      </c>
      <c r="AM50">
        <f>_xlfn.XLOOKUP(AM$1,EconCPI!$1:$1,EconCPI!$2:$2)</f>
        <v>3.4000000000000002E-2</v>
      </c>
      <c r="AN50">
        <f>_xlfn.XLOOKUP(AN$1,EconCPI!$1:$1,EconCPI!$2:$2)</f>
        <v>3.5000000000000003E-2</v>
      </c>
      <c r="AO50">
        <f>_xlfn.XLOOKUP(AO$1,EconCPI!$1:$1,EconCPI!$2:$2)</f>
        <v>0.03</v>
      </c>
    </row>
    <row r="51" spans="1:41" x14ac:dyDescent="0.45">
      <c r="A51" t="s">
        <v>14</v>
      </c>
      <c r="B51" t="s">
        <v>272</v>
      </c>
      <c r="C51">
        <f>_xlfn.XLOOKUP(C$1,EconCPI!$1:$1,EconCPI!$4:$4)</f>
        <v>50.01</v>
      </c>
      <c r="D51">
        <f>_xlfn.XLOOKUP(D$1,EconCPI!$1:$1,EconCPI!$4:$4)</f>
        <v>49.49</v>
      </c>
      <c r="E51">
        <f>_xlfn.XLOOKUP(E$1,EconCPI!$1:$1,EconCPI!$4:$4)</f>
        <v>50.531999999999996</v>
      </c>
      <c r="F51">
        <f>_xlfn.XLOOKUP(F$1,EconCPI!$1:$1,EconCPI!$4:$4)</f>
        <v>48.603999999999999</v>
      </c>
      <c r="G51">
        <f>_xlfn.XLOOKUP(G$1,EconCPI!$1:$1,EconCPI!$4:$4)</f>
        <v>51.15</v>
      </c>
      <c r="H51">
        <f>_xlfn.XLOOKUP(H$1,EconCPI!$1:$1,EconCPI!$4:$4)</f>
        <v>49.9</v>
      </c>
      <c r="I51">
        <f>_xlfn.XLOOKUP(I$1,EconCPI!$1:$1,EconCPI!$4:$4)</f>
        <v>50.631999999999998</v>
      </c>
      <c r="J51">
        <f>_xlfn.XLOOKUP(J$1,EconCPI!$1:$1,EconCPI!$4:$4)</f>
        <v>52.88</v>
      </c>
      <c r="K51">
        <f>_xlfn.XLOOKUP(K$1,EconCPI!$1:$1,EconCPI!$4:$4)</f>
        <v>59.33</v>
      </c>
      <c r="L51">
        <f>_xlfn.XLOOKUP(L$1,EconCPI!$1:$1,EconCPI!$4:$4)</f>
        <v>60.618000000000002</v>
      </c>
      <c r="M51">
        <f>_xlfn.XLOOKUP(M$1,EconCPI!$1:$1,EconCPI!$4:$4)</f>
        <v>62.616999999999997</v>
      </c>
      <c r="N51">
        <f>_xlfn.XLOOKUP(N$1,EconCPI!$1:$1,EconCPI!$4:$4)</f>
        <v>63.72</v>
      </c>
      <c r="O51">
        <f>_xlfn.XLOOKUP(O$1,EconCPI!$1:$1,EconCPI!$4:$4)</f>
        <v>66.599999999999994</v>
      </c>
      <c r="P51">
        <f>_xlfn.XLOOKUP(P$1,EconCPI!$1:$1,EconCPI!$4:$4)</f>
        <v>64.540000000000006</v>
      </c>
      <c r="Q51">
        <f>_xlfn.XLOOKUP(Q$1,EconCPI!$1:$1,EconCPI!$4:$4)</f>
        <v>61.49</v>
      </c>
      <c r="R51">
        <f>_xlfn.XLOOKUP(R$1,EconCPI!$1:$1,EconCPI!$4:$4)</f>
        <v>66.33</v>
      </c>
      <c r="S51">
        <f>_xlfn.XLOOKUP(S$1,EconCPI!$1:$1,EconCPI!$4:$4)</f>
        <v>57.72</v>
      </c>
      <c r="T51">
        <f>_xlfn.XLOOKUP(T$1,EconCPI!$1:$1,EconCPI!$4:$4)</f>
        <v>63.62</v>
      </c>
      <c r="U51">
        <f>_xlfn.XLOOKUP(U$1,EconCPI!$1:$1,EconCPI!$4:$4)</f>
        <v>70.709999999999994</v>
      </c>
      <c r="V51">
        <f>_xlfn.XLOOKUP(V$1,EconCPI!$1:$1,EconCPI!$4:$4)</f>
        <v>72.040000000000006</v>
      </c>
      <c r="W51">
        <f>_xlfn.XLOOKUP(W$1,EconCPI!$1:$1,EconCPI!$4:$4)</f>
        <v>71.33</v>
      </c>
      <c r="X51">
        <f>_xlfn.XLOOKUP(X$1,EconCPI!$1:$1,EconCPI!$4:$4)</f>
        <v>49.57</v>
      </c>
      <c r="Y51">
        <f>_xlfn.XLOOKUP(Y$1,EconCPI!$1:$1,EconCPI!$4:$4)</f>
        <v>55.01</v>
      </c>
      <c r="Z51">
        <f>_xlfn.XLOOKUP(Z$1,EconCPI!$1:$1,EconCPI!$4:$4)</f>
        <v>55.74</v>
      </c>
      <c r="AA51">
        <f>_xlfn.XLOOKUP(AA$1,EconCPI!$1:$1,EconCPI!$4:$4)</f>
        <v>67.5</v>
      </c>
      <c r="AB51">
        <f>_xlfn.XLOOKUP(AB$1,EconCPI!$1:$1,EconCPI!$4:$4)</f>
        <v>74.260000000000005</v>
      </c>
      <c r="AC51">
        <f>_xlfn.XLOOKUP(AC$1,EconCPI!$1:$1,EconCPI!$4:$4)</f>
        <v>77.405000000000001</v>
      </c>
      <c r="AD51">
        <f>_xlfn.XLOOKUP(AD$1,EconCPI!$1:$1,EconCPI!$4:$4)</f>
        <v>78.2</v>
      </c>
      <c r="AE51">
        <f>_xlfn.XLOOKUP(AE$1,EconCPI!$1:$1,EconCPI!$4:$4)</f>
        <v>83.572000000000003</v>
      </c>
      <c r="AF51">
        <f>_xlfn.XLOOKUP(AF$1,EconCPI!$1:$1,EconCPI!$4:$4)</f>
        <v>91.22</v>
      </c>
      <c r="AG51">
        <f>_xlfn.XLOOKUP(AG$1,EconCPI!$1:$1,EconCPI!$4:$4)</f>
        <v>82.97</v>
      </c>
      <c r="AH51">
        <f>_xlfn.XLOOKUP(AH$1,EconCPI!$1:$1,EconCPI!$4:$4)</f>
        <v>79.09</v>
      </c>
      <c r="AI51">
        <f>_xlfn.XLOOKUP(AI$1,EconCPI!$1:$1,EconCPI!$4:$4)</f>
        <v>91.4</v>
      </c>
      <c r="AJ51">
        <f>_xlfn.XLOOKUP(AJ$1,EconCPI!$1:$1,EconCPI!$4:$4)</f>
        <v>85.62</v>
      </c>
      <c r="AK51">
        <f>_xlfn.XLOOKUP(AK$1,EconCPI!$1:$1,EconCPI!$4:$4)</f>
        <v>87.89</v>
      </c>
      <c r="AL51">
        <f>_xlfn.XLOOKUP(AL$1,EconCPI!$1:$1,EconCPI!$4:$4)</f>
        <v>91.65</v>
      </c>
      <c r="AM51">
        <f>_xlfn.XLOOKUP(AM$1,EconCPI!$1:$1,EconCPI!$4:$4)</f>
        <v>100.125</v>
      </c>
      <c r="AN51">
        <f>_xlfn.XLOOKUP(AN$1,EconCPI!$1:$1,EconCPI!$4:$4)</f>
        <v>117.39</v>
      </c>
      <c r="AO51">
        <f>_xlfn.XLOOKUP(AO$1,EconCPI!$1:$1,EconCPI!$4:$4)</f>
        <v>112.92</v>
      </c>
    </row>
    <row r="52" spans="1:41" x14ac:dyDescent="0.45">
      <c r="A52" t="s">
        <v>15</v>
      </c>
      <c r="B52" t="s">
        <v>170</v>
      </c>
      <c r="C52" cm="1">
        <f t="array" ref="C52">_xlfn.XLOOKUP($A52&amp;$B52,Financials!$A:$A&amp;Financials!$C:$C,Financials!E:E)</f>
        <v>4.0639127650905139E-2</v>
      </c>
      <c r="D52" cm="1">
        <f t="array" ref="D52">_xlfn.XLOOKUP($A52&amp;$B52,Financials!$A:$A&amp;Financials!$C:$C,Financials!F:F)</f>
        <v>8.2373333593012049E-2</v>
      </c>
      <c r="E52" cm="1">
        <f t="array" ref="E52">_xlfn.XLOOKUP($A52&amp;$B52,Financials!$A:$A&amp;Financials!$C:$C,Financials!G:G)</f>
        <v>8.8310513062637708E-2</v>
      </c>
      <c r="F52" cm="1">
        <f t="array" ref="F52">_xlfn.XLOOKUP($A52&amp;$B52,Financials!$A:$A&amp;Financials!$C:$C,Financials!H:H)</f>
        <v>8.192145725198316E-2</v>
      </c>
      <c r="G52" cm="1">
        <f t="array" ref="G52">_xlfn.XLOOKUP($A52&amp;$B52,Financials!$A:$A&amp;Financials!$C:$C,Financials!I:I)</f>
        <v>4.4707737762516971E-2</v>
      </c>
      <c r="H52" cm="1">
        <f t="array" ref="H52">_xlfn.XLOOKUP($A52&amp;$B52,Financials!$A:$A&amp;Financials!$C:$C,Financials!J:J)</f>
        <v>4.6410306845003933E-2</v>
      </c>
      <c r="I52" cm="1">
        <f t="array" ref="I52">_xlfn.XLOOKUP($A52&amp;$B52,Financials!$A:$A&amp;Financials!$C:$C,Financials!K:K)</f>
        <v>4.415008882728462E-2</v>
      </c>
      <c r="J52" cm="1">
        <f t="array" ref="J52">_xlfn.XLOOKUP($A52&amp;$B52,Financials!$A:$A&amp;Financials!$C:$C,Financials!L:L)</f>
        <v>3.8234407074824638E-2</v>
      </c>
      <c r="K52" cm="1">
        <f t="array" ref="K52">_xlfn.XLOOKUP($A52&amp;$B52,Financials!$A:$A&amp;Financials!$C:$C,Financials!M:M)</f>
        <v>4.6156915556885628E-2</v>
      </c>
      <c r="L52" cm="1">
        <f t="array" ref="L52">_xlfn.XLOOKUP($A52&amp;$B52,Financials!$A:$A&amp;Financials!$C:$C,Financials!N:N)</f>
        <v>4.9621713450407917E-2</v>
      </c>
      <c r="M52" cm="1">
        <f t="array" ref="M52">_xlfn.XLOOKUP($A52&amp;$B52,Financials!$A:$A&amp;Financials!$C:$C,Financials!O:O)</f>
        <v>5.2489066806923217E-2</v>
      </c>
      <c r="N52" cm="1">
        <f t="array" ref="N52">_xlfn.XLOOKUP($A52&amp;$B52,Financials!$A:$A&amp;Financials!$C:$C,Financials!P:P)</f>
        <v>4.9477044606992551E-2</v>
      </c>
      <c r="O52" cm="1">
        <f t="array" ref="O52">_xlfn.XLOOKUP($A52&amp;$B52,Financials!$A:$A&amp;Financials!$C:$C,Financials!Q:Q)</f>
        <v>4.9834272295932666E-2</v>
      </c>
      <c r="P52" cm="1">
        <f t="array" ref="P52">_xlfn.XLOOKUP($A52&amp;$B52,Financials!$A:$A&amp;Financials!$C:$C,Financials!R:R)</f>
        <v>5.5557698985300358E-2</v>
      </c>
      <c r="Q52" cm="1">
        <f t="array" ref="Q52">_xlfn.XLOOKUP($A52&amp;$B52,Financials!$A:$A&amp;Financials!$C:$C,Financials!S:S)</f>
        <v>5.6354626508118968E-2</v>
      </c>
      <c r="R52" cm="1">
        <f t="array" ref="R52">_xlfn.XLOOKUP($A52&amp;$B52,Financials!$A:$A&amp;Financials!$C:$C,Financials!T:T)</f>
        <v>5.1403391129418524E-2</v>
      </c>
      <c r="S52" cm="1">
        <f t="array" ref="S52">_xlfn.XLOOKUP($A52&amp;$B52,Financials!$A:$A&amp;Financials!$C:$C,Financials!U:U)</f>
        <v>5.4598831464123643E-2</v>
      </c>
      <c r="T52" cm="1">
        <f t="array" ref="T52">_xlfn.XLOOKUP($A52&amp;$B52,Financials!$A:$A&amp;Financials!$C:$C,Financials!V:V)</f>
        <v>5.663614493780654E-2</v>
      </c>
      <c r="U52" cm="1">
        <f t="array" ref="U52">_xlfn.XLOOKUP($A52&amp;$B52,Financials!$A:$A&amp;Financials!$C:$C,Financials!W:W)</f>
        <v>6.0420734627712483E-2</v>
      </c>
      <c r="V52" cm="1">
        <f t="array" ref="V52">_xlfn.XLOOKUP($A52&amp;$B52,Financials!$A:$A&amp;Financials!$C:$C,Financials!X:X)</f>
        <v>5.5614517284857723E-2</v>
      </c>
      <c r="W52" cm="1">
        <f t="array" ref="W52">_xlfn.XLOOKUP($A52&amp;$B52,Financials!$A:$A&amp;Financials!$C:$C,Financials!Y:Y)</f>
        <v>5.1851582789996548E-2</v>
      </c>
      <c r="X52" cm="1">
        <f t="array" ref="X52">_xlfn.XLOOKUP($A52&amp;$B52,Financials!$A:$A&amp;Financials!$C:$C,Financials!Z:Z)</f>
        <v>6.0409737197997006E-2</v>
      </c>
      <c r="Y52" cm="1">
        <f t="array" ref="Y52">_xlfn.XLOOKUP($A52&amp;$B52,Financials!$A:$A&amp;Financials!$C:$C,Financials!AA:AA)</f>
        <v>6.0077468081914998E-2</v>
      </c>
      <c r="Z52" cm="1">
        <f t="array" ref="Z52">_xlfn.XLOOKUP($A52&amp;$B52,Financials!$A:$A&amp;Financials!$C:$C,Financials!AB:AB)</f>
        <v>5.2593139950508662E-2</v>
      </c>
      <c r="AA52" cm="1">
        <f t="array" ref="AA52">_xlfn.XLOOKUP($A52&amp;$B52,Financials!$A:$A&amp;Financials!$C:$C,Financials!AC:AC)</f>
        <v>5.0195265664074541E-2</v>
      </c>
      <c r="AB52" cm="1">
        <f t="array" ref="AB52">_xlfn.XLOOKUP($A52&amp;$B52,Financials!$A:$A&amp;Financials!$C:$C,Financials!AD:AD)</f>
        <v>5.2660810718435987E-2</v>
      </c>
      <c r="AC52" cm="1">
        <f t="array" ref="AC52">_xlfn.XLOOKUP($A52&amp;$B52,Financials!$A:$A&amp;Financials!$C:$C,Financials!AE:AE)</f>
        <v>5.3766314013978071E-2</v>
      </c>
      <c r="AD52" cm="1">
        <f t="array" ref="AD52">_xlfn.XLOOKUP($A52&amp;$B52,Financials!$A:$A&amp;Financials!$C:$C,Financials!AF:AF)</f>
        <v>4.8961940582903915E-2</v>
      </c>
      <c r="AE52" cm="1">
        <f t="array" ref="AE52">_xlfn.XLOOKUP($A52&amp;$B52,Financials!$A:$A&amp;Financials!$C:$C,Financials!AG:AG)</f>
        <v>5.0669898560589711E-2</v>
      </c>
      <c r="AF52" cm="1">
        <f t="array" ref="AF52">_xlfn.XLOOKUP($A52&amp;$B52,Financials!$A:$A&amp;Financials!$C:$C,Financials!AH:AH)</f>
        <v>5.3553359417161363E-2</v>
      </c>
      <c r="AG52" cm="1">
        <f t="array" ref="AG52">_xlfn.XLOOKUP($A52&amp;$B52,Financials!$A:$A&amp;Financials!$C:$C,Financials!AI:AI)</f>
        <v>6.1336169555782374E-2</v>
      </c>
      <c r="AH52" cm="1">
        <f t="array" ref="AH52">_xlfn.XLOOKUP($A52&amp;$B52,Financials!$A:$A&amp;Financials!$C:$C,Financials!AJ:AJ)</f>
        <v>6.1644374852384158E-2</v>
      </c>
      <c r="AI52" cm="1">
        <f t="array" ref="AI52">_xlfn.XLOOKUP($A52&amp;$B52,Financials!$A:$A&amp;Financials!$C:$C,Financials!AK:AK)</f>
        <v>6.6489798387445231E-2</v>
      </c>
      <c r="AJ52" cm="1">
        <f t="array" ref="AJ52">_xlfn.XLOOKUP($A52&amp;$B52,Financials!$A:$A&amp;Financials!$C:$C,Financials!AL:AL)</f>
        <v>7.2596998783290526E-2</v>
      </c>
      <c r="AK52" cm="1">
        <f t="array" ref="AK52">_xlfn.XLOOKUP($A52&amp;$B52,Financials!$A:$A&amp;Financials!$C:$C,Financials!AM:AM)</f>
        <v>7.6708715881665043E-2</v>
      </c>
      <c r="AL52" cm="1">
        <f t="array" ref="AL52">_xlfn.XLOOKUP($A52&amp;$B52,Financials!$A:$A&amp;Financials!$C:$C,Financials!AN:AN)</f>
        <v>7.1961708297633958E-2</v>
      </c>
      <c r="AM52" cm="1">
        <f t="array" ref="AM52">_xlfn.XLOOKUP($A52&amp;$B52,Financials!$A:$A&amp;Financials!$C:$C,Financials!AO:AO)</f>
        <v>6.9575640191144483E-2</v>
      </c>
      <c r="AN52" cm="1">
        <f t="array" ref="AN52">_xlfn.XLOOKUP($A52&amp;$B52,Financials!$A:$A&amp;Financials!$C:$C,Financials!AP:AP)</f>
        <v>7.3706930382230598E-2</v>
      </c>
      <c r="AO52" cm="1">
        <f t="array" ref="AO52">_xlfn.XLOOKUP($A52&amp;$B52,Financials!$A:$A&amp;Financials!$C:$C,Financials!AQ:AQ)</f>
        <v>8.0098983103274943E-2</v>
      </c>
    </row>
    <row r="53" spans="1:41" x14ac:dyDescent="0.45">
      <c r="A53" t="s">
        <v>15</v>
      </c>
      <c r="B53" t="s">
        <v>171</v>
      </c>
      <c r="C53" cm="1">
        <f t="array" ref="C53">_xlfn.XLOOKUP($A53&amp;$B53,Financials!$A:$A&amp;Financials!$C:$C,Financials!E:E)</f>
        <v>0.26437261103242204</v>
      </c>
      <c r="D53" cm="1">
        <f t="array" ref="D53">_xlfn.XLOOKUP($A53&amp;$B53,Financials!$A:$A&amp;Financials!$C:$C,Financials!F:F)</f>
        <v>0.27174728067698239</v>
      </c>
      <c r="E53" cm="1">
        <f t="array" ref="E53">_xlfn.XLOOKUP($A53&amp;$B53,Financials!$A:$A&amp;Financials!$C:$C,Financials!G:G)</f>
        <v>0.28057129367327666</v>
      </c>
      <c r="F53" cm="1">
        <f t="array" ref="F53">_xlfn.XLOOKUP($A53&amp;$B53,Financials!$A:$A&amp;Financials!$C:$C,Financials!H:H)</f>
        <v>0.28658309666046422</v>
      </c>
      <c r="G53" cm="1">
        <f t="array" ref="G53">_xlfn.XLOOKUP($A53&amp;$B53,Financials!$A:$A&amp;Financials!$C:$C,Financials!I:I)</f>
        <v>0.29890002395592108</v>
      </c>
      <c r="H53" cm="1">
        <f t="array" ref="H53">_xlfn.XLOOKUP($A53&amp;$B53,Financials!$A:$A&amp;Financials!$C:$C,Financials!J:J)</f>
        <v>0.29950826121164437</v>
      </c>
      <c r="I53" cm="1">
        <f t="array" ref="I53">_xlfn.XLOOKUP($A53&amp;$B53,Financials!$A:$A&amp;Financials!$C:$C,Financials!K:K)</f>
        <v>0.30182730414071801</v>
      </c>
      <c r="J53" cm="1">
        <f t="array" ref="J53">_xlfn.XLOOKUP($A53&amp;$B53,Financials!$A:$A&amp;Financials!$C:$C,Financials!L:L)</f>
        <v>0.30590444316888321</v>
      </c>
      <c r="K53" cm="1">
        <f t="array" ref="K53">_xlfn.XLOOKUP($A53&amp;$B53,Financials!$A:$A&amp;Financials!$C:$C,Financials!M:M)</f>
        <v>0.32117312584168789</v>
      </c>
      <c r="L53" cm="1">
        <f t="array" ref="L53">_xlfn.XLOOKUP($A53&amp;$B53,Financials!$A:$A&amp;Financials!$C:$C,Financials!N:N)</f>
        <v>0.32221519862513087</v>
      </c>
      <c r="M53" cm="1">
        <f t="array" ref="M53">_xlfn.XLOOKUP($A53&amp;$B53,Financials!$A:$A&amp;Financials!$C:$C,Financials!O:O)</f>
        <v>0.32157710701380166</v>
      </c>
      <c r="N53" cm="1">
        <f t="array" ref="N53">_xlfn.XLOOKUP($A53&amp;$B53,Financials!$A:$A&amp;Financials!$C:$C,Financials!P:P)</f>
        <v>0.31741618812972744</v>
      </c>
      <c r="O53" cm="1">
        <f t="array" ref="O53">_xlfn.XLOOKUP($A53&amp;$B53,Financials!$A:$A&amp;Financials!$C:$C,Financials!Q:Q)</f>
        <v>0.32335745967936763</v>
      </c>
      <c r="P53" cm="1">
        <f t="array" ref="P53">_xlfn.XLOOKUP($A53&amp;$B53,Financials!$A:$A&amp;Financials!$C:$C,Financials!R:R)</f>
        <v>0.32776148771171726</v>
      </c>
      <c r="Q53" cm="1">
        <f t="array" ref="Q53">_xlfn.XLOOKUP($A53&amp;$B53,Financials!$A:$A&amp;Financials!$C:$C,Financials!S:S)</f>
        <v>0.33128869912966202</v>
      </c>
      <c r="R53" cm="1">
        <f t="array" ref="R53">_xlfn.XLOOKUP($A53&amp;$B53,Financials!$A:$A&amp;Financials!$C:$C,Financials!T:T)</f>
        <v>0.33335568541047994</v>
      </c>
      <c r="S53" cm="1">
        <f t="array" ref="S53">_xlfn.XLOOKUP($A53&amp;$B53,Financials!$A:$A&amp;Financials!$C:$C,Financials!U:U)</f>
        <v>0.33774332505060778</v>
      </c>
      <c r="T53" cm="1">
        <f t="array" ref="T53">_xlfn.XLOOKUP($A53&amp;$B53,Financials!$A:$A&amp;Financials!$C:$C,Financials!V:V)</f>
        <v>0.33376536187829847</v>
      </c>
      <c r="U53" cm="1">
        <f t="array" ref="U53">_xlfn.XLOOKUP($A53&amp;$B53,Financials!$A:$A&amp;Financials!$C:$C,Financials!W:W)</f>
        <v>0.33282061673359614</v>
      </c>
      <c r="V53" cm="1">
        <f t="array" ref="V53">_xlfn.XLOOKUP($A53&amp;$B53,Financials!$A:$A&amp;Financials!$C:$C,Financials!X:X)</f>
        <v>0.32943278816411314</v>
      </c>
      <c r="W53" cm="1">
        <f t="array" ref="W53">_xlfn.XLOOKUP($A53&amp;$B53,Financials!$A:$A&amp;Financials!$C:$C,Financials!Y:Y)</f>
        <v>0.33578213254390588</v>
      </c>
      <c r="X53" cm="1">
        <f t="array" ref="X53">_xlfn.XLOOKUP($A53&amp;$B53,Financials!$A:$A&amp;Financials!$C:$C,Financials!Z:Z)</f>
        <v>0.34106692496070762</v>
      </c>
      <c r="Y53" cm="1">
        <f t="array" ref="Y53">_xlfn.XLOOKUP($A53&amp;$B53,Financials!$A:$A&amp;Financials!$C:$C,Financials!AA:AA)</f>
        <v>0.32706883012608418</v>
      </c>
      <c r="Z53" cm="1">
        <f t="array" ref="Z53">_xlfn.XLOOKUP($A53&amp;$B53,Financials!$A:$A&amp;Financials!$C:$C,Financials!AB:AB)</f>
        <v>0.32374725048116582</v>
      </c>
      <c r="AA53" cm="1">
        <f t="array" ref="AA53">_xlfn.XLOOKUP($A53&amp;$B53,Financials!$A:$A&amp;Financials!$C:$C,Financials!AC:AC)</f>
        <v>0.33204583604535642</v>
      </c>
      <c r="AB53" cm="1">
        <f t="array" ref="AB53">_xlfn.XLOOKUP($A53&amp;$B53,Financials!$A:$A&amp;Financials!$C:$C,Financials!AD:AD)</f>
        <v>0.33567742155991526</v>
      </c>
      <c r="AC53" cm="1">
        <f t="array" ref="AC53">_xlfn.XLOOKUP($A53&amp;$B53,Financials!$A:$A&amp;Financials!$C:$C,Financials!AE:AE)</f>
        <v>0.33398742474469562</v>
      </c>
      <c r="AD53" cm="1">
        <f t="array" ref="AD53">_xlfn.XLOOKUP($A53&amp;$B53,Financials!$A:$A&amp;Financials!$C:$C,Financials!AF:AF)</f>
        <v>0.33501234404254965</v>
      </c>
      <c r="AE53" cm="1">
        <f t="array" ref="AE53">_xlfn.XLOOKUP($A53&amp;$B53,Financials!$A:$A&amp;Financials!$C:$C,Financials!AG:AG)</f>
        <v>0.34495210266797272</v>
      </c>
      <c r="AF53" cm="1">
        <f t="array" ref="AF53">_xlfn.XLOOKUP($A53&amp;$B53,Financials!$A:$A&amp;Financials!$C:$C,Financials!AH:AH)</f>
        <v>0.35718260928224499</v>
      </c>
      <c r="AG53" cm="1">
        <f t="array" ref="AG53">_xlfn.XLOOKUP($A53&amp;$B53,Financials!$A:$A&amp;Financials!$C:$C,Financials!AI:AI)</f>
        <v>0.36611285992434833</v>
      </c>
      <c r="AH53" cm="1">
        <f t="array" ref="AH53">_xlfn.XLOOKUP($A53&amp;$B53,Financials!$A:$A&amp;Financials!$C:$C,Financials!AJ:AJ)</f>
        <v>0.37542097850713368</v>
      </c>
      <c r="AI53" cm="1">
        <f t="array" ref="AI53">_xlfn.XLOOKUP($A53&amp;$B53,Financials!$A:$A&amp;Financials!$C:$C,Financials!AK:AK)</f>
        <v>0.37605537647882331</v>
      </c>
      <c r="AJ53" cm="1">
        <f t="array" ref="AJ53">_xlfn.XLOOKUP($A53&amp;$B53,Financials!$A:$A&amp;Financials!$C:$C,Financials!AL:AL)</f>
        <v>0.37407901852102204</v>
      </c>
      <c r="AK53" cm="1">
        <f t="array" ref="AK53">_xlfn.XLOOKUP($A53&amp;$B53,Financials!$A:$A&amp;Financials!$C:$C,Financials!AM:AM)</f>
        <v>0.36513979083211001</v>
      </c>
      <c r="AL53" cm="1">
        <f t="array" ref="AL53">_xlfn.XLOOKUP($A53&amp;$B53,Financials!$A:$A&amp;Financials!$C:$C,Financials!AN:AN)</f>
        <v>0.36411718183615632</v>
      </c>
      <c r="AM53" cm="1">
        <f t="array" ref="AM53">_xlfn.XLOOKUP($A53&amp;$B53,Financials!$A:$A&amp;Financials!$C:$C,Financials!AO:AO)</f>
        <v>0.36189652161488511</v>
      </c>
      <c r="AN53" cm="1">
        <f t="array" ref="AN53">_xlfn.XLOOKUP($A53&amp;$B53,Financials!$A:$A&amp;Financials!$C:$C,Financials!AP:AP)</f>
        <v>0.36483007613217172</v>
      </c>
      <c r="AO53" cm="1">
        <f t="array" ref="AO53">_xlfn.XLOOKUP($A53&amp;$B53,Financials!$A:$A&amp;Financials!$C:$C,Financials!AQ:AQ)</f>
        <v>0.36169817886556083</v>
      </c>
    </row>
    <row r="54" spans="1:41" x14ac:dyDescent="0.45">
      <c r="A54" t="s">
        <v>15</v>
      </c>
      <c r="B54" t="s">
        <v>172</v>
      </c>
      <c r="C54" cm="1">
        <f t="array" ref="C54">_xlfn.XLOOKUP($A54&amp;$B54,Financials!$A:$A&amp;Financials!$C:$C,Financials!E:E)</f>
        <v>1.5056559110576457E-2</v>
      </c>
      <c r="D54" cm="1">
        <f t="array" ref="D54">_xlfn.XLOOKUP($A54&amp;$B54,Financials!$A:$A&amp;Financials!$C:$C,Financials!F:F)</f>
        <v>1.2075060131851867E-2</v>
      </c>
      <c r="E54" cm="1">
        <f t="array" ref="E54">_xlfn.XLOOKUP($A54&amp;$B54,Financials!$A:$A&amp;Financials!$C:$C,Financials!G:G)</f>
        <v>1.1488825936418005E-2</v>
      </c>
      <c r="F54" cm="1">
        <f t="array" ref="F54">_xlfn.XLOOKUP($A54&amp;$B54,Financials!$A:$A&amp;Financials!$C:$C,Financials!H:H)</f>
        <v>1.3720497502693173E-2</v>
      </c>
      <c r="G54" cm="1">
        <f t="array" ref="G54">_xlfn.XLOOKUP($A54&amp;$B54,Financials!$A:$A&amp;Financials!$C:$C,Financials!I:I)</f>
        <v>1.3016050467140461E-2</v>
      </c>
      <c r="H54" cm="1">
        <f t="array" ref="H54">_xlfn.XLOOKUP($A54&amp;$B54,Financials!$A:$A&amp;Financials!$C:$C,Financials!J:J)</f>
        <v>9.9134539732494108E-3</v>
      </c>
      <c r="I54" cm="1">
        <f t="array" ref="I54">_xlfn.XLOOKUP($A54&amp;$B54,Financials!$A:$A&amp;Financials!$C:$C,Financials!K:K)</f>
        <v>9.5660152665794657E-3</v>
      </c>
      <c r="J54" cm="1">
        <f t="array" ref="J54">_xlfn.XLOOKUP($A54&amp;$B54,Financials!$A:$A&amp;Financials!$C:$C,Financials!L:L)</f>
        <v>1.00790956054754E-2</v>
      </c>
      <c r="K54" cm="1">
        <f t="array" ref="K54">_xlfn.XLOOKUP($A54&amp;$B54,Financials!$A:$A&amp;Financials!$C:$C,Financials!M:M)</f>
        <v>1.2629058805925483E-2</v>
      </c>
      <c r="L54" cm="1">
        <f t="array" ref="L54">_xlfn.XLOOKUP($A54&amp;$B54,Financials!$A:$A&amp;Financials!$C:$C,Financials!N:N)</f>
        <v>8.3855164648479943E-3</v>
      </c>
      <c r="M54" cm="1">
        <f t="array" ref="M54">_xlfn.XLOOKUP($A54&amp;$B54,Financials!$A:$A&amp;Financials!$C:$C,Financials!O:O)</f>
        <v>8.5907138474125583E-3</v>
      </c>
      <c r="N54" cm="1">
        <f t="array" ref="N54">_xlfn.XLOOKUP($A54&amp;$B54,Financials!$A:$A&amp;Financials!$C:$C,Financials!P:P)</f>
        <v>3.9784874078476863E-3</v>
      </c>
      <c r="O54" cm="1">
        <f t="array" ref="O54">_xlfn.XLOOKUP($A54&amp;$B54,Financials!$A:$A&amp;Financials!$C:$C,Financials!Q:Q)</f>
        <v>9.2092420977358605E-3</v>
      </c>
      <c r="P54" cm="1">
        <f t="array" ref="P54">_xlfn.XLOOKUP($A54&amp;$B54,Financials!$A:$A&amp;Financials!$C:$C,Financials!R:R)</f>
        <v>8.3625911493498978E-3</v>
      </c>
      <c r="Q54" cm="1">
        <f t="array" ref="Q54">_xlfn.XLOOKUP($A54&amp;$B54,Financials!$A:$A&amp;Financials!$C:$C,Financials!S:S)</f>
        <v>6.9646358780174455E-3</v>
      </c>
      <c r="R54" cm="1">
        <f t="array" ref="R54">_xlfn.XLOOKUP($A54&amp;$B54,Financials!$A:$A&amp;Financials!$C:$C,Financials!T:T)</f>
        <v>8.5448797777564894E-3</v>
      </c>
      <c r="S54" cm="1">
        <f t="array" ref="S54">_xlfn.XLOOKUP($A54&amp;$B54,Financials!$A:$A&amp;Financials!$C:$C,Financials!U:U)</f>
        <v>7.9917108785125639E-3</v>
      </c>
      <c r="T54" cm="1">
        <f t="array" ref="T54">_xlfn.XLOOKUP($A54&amp;$B54,Financials!$A:$A&amp;Financials!$C:$C,Financials!V:V)</f>
        <v>9.8371967252857909E-3</v>
      </c>
      <c r="U54" cm="1">
        <f t="array" ref="U54">_xlfn.XLOOKUP($A54&amp;$B54,Financials!$A:$A&amp;Financials!$C:$C,Financials!W:W)</f>
        <v>6.9447002910510997E-3</v>
      </c>
      <c r="V54" cm="1">
        <f t="array" ref="V54">_xlfn.XLOOKUP($A54&amp;$B54,Financials!$A:$A&amp;Financials!$C:$C,Financials!X:X)</f>
        <v>4.6806542030641959E-3</v>
      </c>
      <c r="W54" cm="1">
        <f t="array" ref="W54">_xlfn.XLOOKUP($A54&amp;$B54,Financials!$A:$A&amp;Financials!$C:$C,Financials!Y:Y)</f>
        <v>1.0506529122246236E-2</v>
      </c>
      <c r="X54" cm="1">
        <f t="array" ref="X54">_xlfn.XLOOKUP($A54&amp;$B54,Financials!$A:$A&amp;Financials!$C:$C,Financials!Z:Z)</f>
        <v>8.3336379253627687E-3</v>
      </c>
      <c r="Y54" cm="1">
        <f t="array" ref="Y54">_xlfn.XLOOKUP($A54&amp;$B54,Financials!$A:$A&amp;Financials!$C:$C,Financials!AA:AA)</f>
        <v>8.8705686259883034E-3</v>
      </c>
      <c r="Z54" cm="1">
        <f t="array" ref="Z54">_xlfn.XLOOKUP($A54&amp;$B54,Financials!$A:$A&amp;Financials!$C:$C,Financials!AB:AB)</f>
        <v>9.2194803409403354E-3</v>
      </c>
      <c r="AA54" cm="1">
        <f t="array" ref="AA54">_xlfn.XLOOKUP($A54&amp;$B54,Financials!$A:$A&amp;Financials!$C:$C,Financials!AC:AC)</f>
        <v>1.4550717686958309E-2</v>
      </c>
      <c r="AB54" cm="1">
        <f t="array" ref="AB54">_xlfn.XLOOKUP($A54&amp;$B54,Financials!$A:$A&amp;Financials!$C:$C,Financials!AD:AD)</f>
        <v>8.3139654111695944E-3</v>
      </c>
      <c r="AC54" cm="1">
        <f t="array" ref="AC54">_xlfn.XLOOKUP($A54&amp;$B54,Financials!$A:$A&amp;Financials!$C:$C,Financials!AE:AE)</f>
        <v>1.0137025192261125E-2</v>
      </c>
      <c r="AD54" cm="1">
        <f t="array" ref="AD54">_xlfn.XLOOKUP($A54&amp;$B54,Financials!$A:$A&amp;Financials!$C:$C,Financials!AF:AF)</f>
        <v>7.2324490911802233E-3</v>
      </c>
      <c r="AE54" cm="1">
        <f t="array" ref="AE54">_xlfn.XLOOKUP($A54&amp;$B54,Financials!$A:$A&amp;Financials!$C:$C,Financials!AG:AG)</f>
        <v>1.4427307290023741E-2</v>
      </c>
      <c r="AF54" cm="1">
        <f t="array" ref="AF54">_xlfn.XLOOKUP($A54&amp;$B54,Financials!$A:$A&amp;Financials!$C:$C,Financials!AH:AH)</f>
        <v>1.0700553157042634E-2</v>
      </c>
      <c r="AG54" cm="1">
        <f t="array" ref="AG54">_xlfn.XLOOKUP($A54&amp;$B54,Financials!$A:$A&amp;Financials!$C:$C,Financials!AI:AI)</f>
        <v>6.3900777959806842E-3</v>
      </c>
      <c r="AH54" cm="1">
        <f t="array" ref="AH54">_xlfn.XLOOKUP($A54&amp;$B54,Financials!$A:$A&amp;Financials!$C:$C,Financials!AJ:AJ)</f>
        <v>5.3885248913110037E-3</v>
      </c>
      <c r="AI54" cm="1">
        <f t="array" ref="AI54">_xlfn.XLOOKUP($A54&amp;$B54,Financials!$A:$A&amp;Financials!$C:$C,Financials!AK:AK)</f>
        <v>9.2899055454254784E-3</v>
      </c>
      <c r="AJ54" cm="1">
        <f t="array" ref="AJ54">_xlfn.XLOOKUP($A54&amp;$B54,Financials!$A:$A&amp;Financials!$C:$C,Financials!AL:AL)</f>
        <v>8.5845613086386365E-3</v>
      </c>
      <c r="AK54" cm="1">
        <f t="array" ref="AK54">_xlfn.XLOOKUP($A54&amp;$B54,Financials!$A:$A&amp;Financials!$C:$C,Financials!AM:AM)</f>
        <v>3.649241538321183E-4</v>
      </c>
      <c r="AL54" cm="1">
        <f t="array" ref="AL54">_xlfn.XLOOKUP($A54&amp;$B54,Financials!$A:$A&amp;Financials!$C:$C,Financials!AN:AN)</f>
        <v>4.6958412970407966E-3</v>
      </c>
      <c r="AM54" cm="1">
        <f t="array" ref="AM54">_xlfn.XLOOKUP($A54&amp;$B54,Financials!$A:$A&amp;Financials!$C:$C,Financials!AO:AO)</f>
        <v>1.6804521424375683E-2</v>
      </c>
      <c r="AN54" cm="1">
        <f t="array" ref="AN54">_xlfn.XLOOKUP($A54&amp;$B54,Financials!$A:$A&amp;Financials!$C:$C,Financials!AP:AP)</f>
        <v>1.1521858566831489E-2</v>
      </c>
      <c r="AO54" cm="1">
        <f t="array" ref="AO54">_xlfn.XLOOKUP($A54&amp;$B54,Financials!$A:$A&amp;Financials!$C:$C,Financials!AQ:AQ)</f>
        <v>5.8307234272899511E-3</v>
      </c>
    </row>
    <row r="55" spans="1:41" x14ac:dyDescent="0.45">
      <c r="A55" t="s">
        <v>15</v>
      </c>
      <c r="B55" t="s">
        <v>174</v>
      </c>
      <c r="C55" cm="1">
        <f t="array" ref="C55">_xlfn.XLOOKUP($A55&amp;$B55,Financials!$A:$A&amp;Financials!$C:$C,Financials!E:E)</f>
        <v>0.31742542368548859</v>
      </c>
      <c r="D55" cm="1">
        <f t="array" ref="D55">_xlfn.XLOOKUP($A55&amp;$B55,Financials!$A:$A&amp;Financials!$C:$C,Financials!F:F)</f>
        <v>0.3191896613740301</v>
      </c>
      <c r="E55" cm="1">
        <f t="array" ref="E55">_xlfn.XLOOKUP($A55&amp;$B55,Financials!$A:$A&amp;Financials!$C:$C,Financials!G:G)</f>
        <v>0.31106611815379853</v>
      </c>
      <c r="F55" cm="1">
        <f t="array" ref="F55">_xlfn.XLOOKUP($A55&amp;$B55,Financials!$A:$A&amp;Financials!$C:$C,Financials!H:H)</f>
        <v>0.30781151939751783</v>
      </c>
      <c r="G55" cm="1">
        <f t="array" ref="G55">_xlfn.XLOOKUP($A55&amp;$B55,Financials!$A:$A&amp;Financials!$C:$C,Financials!I:I)</f>
        <v>0.30812420024547565</v>
      </c>
      <c r="H55" cm="1">
        <f t="array" ref="H55">_xlfn.XLOOKUP($A55&amp;$B55,Financials!$A:$A&amp;Financials!$C:$C,Financials!J:J)</f>
        <v>0.31176303635472302</v>
      </c>
      <c r="I55" cm="1">
        <f t="array" ref="I55">_xlfn.XLOOKUP($A55&amp;$B55,Financials!$A:$A&amp;Financials!$C:$C,Financials!K:K)</f>
        <v>0.31793855812278082</v>
      </c>
      <c r="J55" cm="1">
        <f t="array" ref="J55">_xlfn.XLOOKUP($A55&amp;$B55,Financials!$A:$A&amp;Financials!$C:$C,Financials!L:L)</f>
        <v>0.31192883034665853</v>
      </c>
      <c r="K55" cm="1">
        <f t="array" ref="K55">_xlfn.XLOOKUP($A55&amp;$B55,Financials!$A:$A&amp;Financials!$C:$C,Financials!M:M)</f>
        <v>0.3014774615704196</v>
      </c>
      <c r="L55" cm="1">
        <f t="array" ref="L55">_xlfn.XLOOKUP($A55&amp;$B55,Financials!$A:$A&amp;Financials!$C:$C,Financials!N:N)</f>
        <v>0.30414509106834636</v>
      </c>
      <c r="M55" cm="1">
        <f t="array" ref="M55">_xlfn.XLOOKUP($A55&amp;$B55,Financials!$A:$A&amp;Financials!$C:$C,Financials!O:O)</f>
        <v>0.30272423900216977</v>
      </c>
      <c r="N55" cm="1">
        <f t="array" ref="N55">_xlfn.XLOOKUP($A55&amp;$B55,Financials!$A:$A&amp;Financials!$C:$C,Financials!P:P)</f>
        <v>0.29461482134213696</v>
      </c>
      <c r="O55" cm="1">
        <f t="array" ref="O55">_xlfn.XLOOKUP($A55&amp;$B55,Financials!$A:$A&amp;Financials!$C:$C,Financials!Q:Q)</f>
        <v>0.29755993580098306</v>
      </c>
      <c r="P55" cm="1">
        <f t="array" ref="P55">_xlfn.XLOOKUP($A55&amp;$B55,Financials!$A:$A&amp;Financials!$C:$C,Financials!R:R)</f>
        <v>0.28475655848420633</v>
      </c>
      <c r="Q55" cm="1">
        <f t="array" ref="Q55">_xlfn.XLOOKUP($A55&amp;$B55,Financials!$A:$A&amp;Financials!$C:$C,Financials!S:S)</f>
        <v>0.27964153275648951</v>
      </c>
      <c r="R55" cm="1">
        <f t="array" ref="R55">_xlfn.XLOOKUP($A55&amp;$B55,Financials!$A:$A&amp;Financials!$C:$C,Financials!T:T)</f>
        <v>0.27413645795191016</v>
      </c>
      <c r="S55" cm="1">
        <f t="array" ref="S55">_xlfn.XLOOKUP($A55&amp;$B55,Financials!$A:$A&amp;Financials!$C:$C,Financials!U:U)</f>
        <v>0.2814639963609093</v>
      </c>
      <c r="T55" cm="1">
        <f t="array" ref="T55">_xlfn.XLOOKUP($A55&amp;$B55,Financials!$A:$A&amp;Financials!$C:$C,Financials!V:V)</f>
        <v>0.29358550647721515</v>
      </c>
      <c r="U55" cm="1">
        <f t="array" ref="U55">_xlfn.XLOOKUP($A55&amp;$B55,Financials!$A:$A&amp;Financials!$C:$C,Financials!W:W)</f>
        <v>0.30415250267264055</v>
      </c>
      <c r="V55" cm="1">
        <f t="array" ref="V55">_xlfn.XLOOKUP($A55&amp;$B55,Financials!$A:$A&amp;Financials!$C:$C,Financials!X:X)</f>
        <v>0.30256161826216416</v>
      </c>
      <c r="W55" cm="1">
        <f t="array" ref="W55">_xlfn.XLOOKUP($A55&amp;$B55,Financials!$A:$A&amp;Financials!$C:$C,Financials!Y:Y)</f>
        <v>0.30818850307083717</v>
      </c>
      <c r="X55" cm="1">
        <f t="array" ref="X55">_xlfn.XLOOKUP($A55&amp;$B55,Financials!$A:$A&amp;Financials!$C:$C,Financials!Z:Z)</f>
        <v>0.29922119859435842</v>
      </c>
      <c r="Y55" cm="1">
        <f t="array" ref="Y55">_xlfn.XLOOKUP($A55&amp;$B55,Financials!$A:$A&amp;Financials!$C:$C,Financials!AA:AA)</f>
        <v>0.31186193485658725</v>
      </c>
      <c r="Z55" cm="1">
        <f t="array" ref="Z55">_xlfn.XLOOKUP($A55&amp;$B55,Financials!$A:$A&amp;Financials!$C:$C,Financials!AB:AB)</f>
        <v>0.31455356638617493</v>
      </c>
      <c r="AA55" cm="1">
        <f t="array" ref="AA55">_xlfn.XLOOKUP($A55&amp;$B55,Financials!$A:$A&amp;Financials!$C:$C,Financials!AC:AC)</f>
        <v>0.33348560465036603</v>
      </c>
      <c r="AB55" cm="1">
        <f t="array" ref="AB55">_xlfn.XLOOKUP($A55&amp;$B55,Financials!$A:$A&amp;Financials!$C:$C,Financials!AD:AD)</f>
        <v>0.31847729346687248</v>
      </c>
      <c r="AC55" cm="1">
        <f t="array" ref="AC55">_xlfn.XLOOKUP($A55&amp;$B55,Financials!$A:$A&amp;Financials!$C:$C,Financials!AE:AE)</f>
        <v>0.32179949891283954</v>
      </c>
      <c r="AD55" cm="1">
        <f t="array" ref="AD55">_xlfn.XLOOKUP($A55&amp;$B55,Financials!$A:$A&amp;Financials!$C:$C,Financials!AF:AF)</f>
        <v>0.30872148495099316</v>
      </c>
      <c r="AE55" cm="1">
        <f t="array" ref="AE55">_xlfn.XLOOKUP($A55&amp;$B55,Financials!$A:$A&amp;Financials!$C:$C,Financials!AG:AG)</f>
        <v>0.31543257733759922</v>
      </c>
      <c r="AF55" cm="1">
        <f t="array" ref="AF55">_xlfn.XLOOKUP($A55&amp;$B55,Financials!$A:$A&amp;Financials!$C:$C,Financials!AH:AH)</f>
        <v>0.27434693373163838</v>
      </c>
      <c r="AG55" cm="1">
        <f t="array" ref="AG55">_xlfn.XLOOKUP($A55&amp;$B55,Financials!$A:$A&amp;Financials!$C:$C,Financials!AI:AI)</f>
        <v>0.24408566580943947</v>
      </c>
      <c r="AH55" cm="1">
        <f t="array" ref="AH55">_xlfn.XLOOKUP($A55&amp;$B55,Financials!$A:$A&amp;Financials!$C:$C,Financials!AJ:AJ)</f>
        <v>0.2108440753725731</v>
      </c>
      <c r="AI55" cm="1">
        <f t="array" ref="AI55">_xlfn.XLOOKUP($A55&amp;$B55,Financials!$A:$A&amp;Financials!$C:$C,Financials!AK:AK)</f>
        <v>0.22897925804772878</v>
      </c>
      <c r="AJ55" cm="1">
        <f t="array" ref="AJ55">_xlfn.XLOOKUP($A55&amp;$B55,Financials!$A:$A&amp;Financials!$C:$C,Financials!AL:AL)</f>
        <v>0.24188877229800629</v>
      </c>
      <c r="AK55" cm="1">
        <f t="array" ref="AK55">_xlfn.XLOOKUP($A55&amp;$B55,Financials!$A:$A&amp;Financials!$C:$C,Financials!AM:AM)</f>
        <v>0.22138819668145626</v>
      </c>
      <c r="AL55" cm="1">
        <f t="array" ref="AL55">_xlfn.XLOOKUP($A55&amp;$B55,Financials!$A:$A&amp;Financials!$C:$C,Financials!AN:AN)</f>
        <v>0.19701003885371673</v>
      </c>
      <c r="AM55" cm="1">
        <f t="array" ref="AM55">_xlfn.XLOOKUP($A55&amp;$B55,Financials!$A:$A&amp;Financials!$C:$C,Financials!AO:AO)</f>
        <v>0.24660340204043263</v>
      </c>
      <c r="AN55" cm="1">
        <f t="array" ref="AN55">_xlfn.XLOOKUP($A55&amp;$B55,Financials!$A:$A&amp;Financials!$C:$C,Financials!AP:AP)</f>
        <v>0.24438410751259912</v>
      </c>
      <c r="AO55" cm="1">
        <f t="array" ref="AO55">_xlfn.XLOOKUP($A55&amp;$B55,Financials!$A:$A&amp;Financials!$C:$C,Financials!AQ:AQ)</f>
        <v>0.23802092807291317</v>
      </c>
    </row>
    <row r="56" spans="1:41" x14ac:dyDescent="0.45">
      <c r="A56" t="s">
        <v>15</v>
      </c>
      <c r="B56" t="s">
        <v>58</v>
      </c>
      <c r="C56" cm="1">
        <f t="array" ref="C56">_xlfn.XLOOKUP($A56&amp;$B56,Ratios!$A:$A&amp;Ratios!$B:$B,Ratios!CA:CA)</f>
        <v>16.87</v>
      </c>
      <c r="D56" cm="1">
        <f t="array" ref="D56">_xlfn.XLOOKUP($A56&amp;$B56,Ratios!$A:$A&amp;Ratios!$B:$B,Ratios!CB:CB)</f>
        <v>13.48</v>
      </c>
      <c r="E56" cm="1">
        <f t="array" ref="E56">_xlfn.XLOOKUP($A56&amp;$B56,Ratios!$A:$A&amp;Ratios!$B:$B,Ratios!CC:CC)</f>
        <v>12.7</v>
      </c>
      <c r="F56" cm="1">
        <f t="array" ref="F56">_xlfn.XLOOKUP($A56&amp;$B56,Ratios!$A:$A&amp;Ratios!$B:$B,Ratios!CD:CD)</f>
        <v>14.9</v>
      </c>
      <c r="G56" cm="1">
        <f t="array" ref="G56">_xlfn.XLOOKUP($A56&amp;$B56,Ratios!$A:$A&amp;Ratios!$B:$B,Ratios!CE:CE)</f>
        <v>13.73</v>
      </c>
      <c r="H56" cm="1">
        <f t="array" ref="H56">_xlfn.XLOOKUP($A56&amp;$B56,Ratios!$A:$A&amp;Ratios!$B:$B,Ratios!CF:CF)</f>
        <v>11.08</v>
      </c>
      <c r="I56" cm="1">
        <f t="array" ref="I56">_xlfn.XLOOKUP($A56&amp;$B56,Ratios!$A:$A&amp;Ratios!$B:$B,Ratios!CG:CG)</f>
        <v>10.54</v>
      </c>
      <c r="J56" cm="1">
        <f t="array" ref="J56">_xlfn.XLOOKUP($A56&amp;$B56,Ratios!$A:$A&amp;Ratios!$B:$B,Ratios!CH:CH)</f>
        <v>11.64</v>
      </c>
      <c r="K56" cm="1">
        <f t="array" ref="K56">_xlfn.XLOOKUP($A56&amp;$B56,Ratios!$A:$A&amp;Ratios!$B:$B,Ratios!CI:CI)</f>
        <v>15.47</v>
      </c>
      <c r="L56" cm="1">
        <f t="array" ref="L56">_xlfn.XLOOKUP($A56&amp;$B56,Ratios!$A:$A&amp;Ratios!$B:$B,Ratios!CJ:CJ)</f>
        <v>9.5399999999999991</v>
      </c>
      <c r="M56" cm="1">
        <f t="array" ref="M56">_xlfn.XLOOKUP($A56&amp;$B56,Ratios!$A:$A&amp;Ratios!$B:$B,Ratios!CK:CK)</f>
        <v>9.59</v>
      </c>
      <c r="N56" cm="1">
        <f t="array" ref="N56">_xlfn.XLOOKUP($A56&amp;$B56,Ratios!$A:$A&amp;Ratios!$B:$B,Ratios!CL:CL)</f>
        <v>4.37</v>
      </c>
      <c r="O56" cm="1">
        <f t="array" ref="O56">_xlfn.XLOOKUP($A56&amp;$B56,Ratios!$A:$A&amp;Ratios!$B:$B,Ratios!CM:CM)</f>
        <v>10.25</v>
      </c>
      <c r="P56" cm="1">
        <f t="array" ref="P56">_xlfn.XLOOKUP($A56&amp;$B56,Ratios!$A:$A&amp;Ratios!$B:$B,Ratios!CN:CN)</f>
        <v>9.74</v>
      </c>
      <c r="Q56" cm="1">
        <f t="array" ref="Q56">_xlfn.XLOOKUP($A56&amp;$B56,Ratios!$A:$A&amp;Ratios!$B:$B,Ratios!CO:CO)</f>
        <v>8.01</v>
      </c>
      <c r="R56" cm="1">
        <f t="array" ref="R56">_xlfn.XLOOKUP($A56&amp;$B56,Ratios!$A:$A&amp;Ratios!$B:$B,Ratios!CP:CP)</f>
        <v>10.37</v>
      </c>
      <c r="S56" cm="1">
        <f t="array" ref="S56">_xlfn.XLOOKUP($A56&amp;$B56,Ratios!$A:$A&amp;Ratios!$B:$B,Ratios!CQ:CQ)</f>
        <v>9.57</v>
      </c>
      <c r="T56" cm="1">
        <f t="array" ref="T56">_xlfn.XLOOKUP($A56&amp;$B56,Ratios!$A:$A&amp;Ratios!$B:$B,Ratios!CR:CR)</f>
        <v>11.99</v>
      </c>
      <c r="U56" cm="1">
        <f t="array" ref="U56">_xlfn.XLOOKUP($A56&amp;$B56,Ratios!$A:$A&amp;Ratios!$B:$B,Ratios!CS:CS)</f>
        <v>8.4700000000000006</v>
      </c>
      <c r="V56" cm="1">
        <f t="array" ref="V56">_xlfn.XLOOKUP($A56&amp;$B56,Ratios!$A:$A&amp;Ratios!$B:$B,Ratios!CT:CT)</f>
        <v>6.14</v>
      </c>
      <c r="W56" cm="1">
        <f t="array" ref="W56">_xlfn.XLOOKUP($A56&amp;$B56,Ratios!$A:$A&amp;Ratios!$B:$B,Ratios!CU:CU)</f>
        <v>13.94</v>
      </c>
      <c r="X56" cm="1">
        <f t="array" ref="X56">_xlfn.XLOOKUP($A56&amp;$B56,Ratios!$A:$A&amp;Ratios!$B:$B,Ratios!CV:CV)</f>
        <v>9.57</v>
      </c>
      <c r="Y56" cm="1">
        <f t="array" ref="Y56">_xlfn.XLOOKUP($A56&amp;$B56,Ratios!$A:$A&amp;Ratios!$B:$B,Ratios!CW:CW)</f>
        <v>0</v>
      </c>
      <c r="Z56" cm="1">
        <f t="array" ref="Z56">_xlfn.XLOOKUP($A56&amp;$B56,Ratios!$A:$A&amp;Ratios!$B:$B,Ratios!CX:CX)</f>
        <v>12.33</v>
      </c>
      <c r="AA56" cm="1">
        <f t="array" ref="AA56">_xlfn.XLOOKUP($A56&amp;$B56,Ratios!$A:$A&amp;Ratios!$B:$B,Ratios!CY:CY)</f>
        <v>20.47</v>
      </c>
      <c r="AB56" cm="1">
        <f t="array" ref="AB56">_xlfn.XLOOKUP($A56&amp;$B56,Ratios!$A:$A&amp;Ratios!$B:$B,Ratios!CZ:CZ)</f>
        <v>11.87</v>
      </c>
      <c r="AC56" cm="1">
        <f t="array" ref="AC56">_xlfn.XLOOKUP($A56&amp;$B56,Ratios!$A:$A&amp;Ratios!$B:$B,Ratios!DA:DA)</f>
        <v>14.63</v>
      </c>
      <c r="AD56" cm="1">
        <f t="array" ref="AD56">_xlfn.XLOOKUP($A56&amp;$B56,Ratios!$A:$A&amp;Ratios!$B:$B,Ratios!DB:DB)</f>
        <v>10.029999999999999</v>
      </c>
      <c r="AE56" cm="1">
        <f t="array" ref="AE56">_xlfn.XLOOKUP($A56&amp;$B56,Ratios!$A:$A&amp;Ratios!$B:$B,Ratios!DC:DC)</f>
        <v>19.75</v>
      </c>
      <c r="AF56" cm="1">
        <f t="array" ref="AF56">_xlfn.XLOOKUP($A56&amp;$B56,Ratios!$A:$A&amp;Ratios!$B:$B,Ratios!DD:DD)</f>
        <v>14.59</v>
      </c>
      <c r="AG56" cm="1">
        <f t="array" ref="AG56">_xlfn.XLOOKUP($A56&amp;$B56,Ratios!$A:$A&amp;Ratios!$B:$B,Ratios!DE:DE)</f>
        <v>8.4700000000000006</v>
      </c>
      <c r="AH56" cm="1">
        <f t="array" ref="AH56">_xlfn.XLOOKUP($A56&amp;$B56,Ratios!$A:$A&amp;Ratios!$B:$B,Ratios!DF:DF)</f>
        <v>7</v>
      </c>
      <c r="AI56" cm="1">
        <f t="array" ref="AI56">_xlfn.XLOOKUP($A56&amp;$B56,Ratios!$A:$A&amp;Ratios!$B:$B,Ratios!DG:DG)</f>
        <v>12.22</v>
      </c>
      <c r="AJ56" cm="1">
        <f t="array" ref="AJ56">_xlfn.XLOOKUP($A56&amp;$B56,Ratios!$A:$A&amp;Ratios!$B:$B,Ratios!DH:DH)</f>
        <v>11.55</v>
      </c>
      <c r="AK56" cm="1">
        <f t="array" ref="AK56">_xlfn.XLOOKUP($A56&amp;$B56,Ratios!$A:$A&amp;Ratios!$B:$B,Ratios!DI:DI)</f>
        <v>0.48</v>
      </c>
      <c r="AL56" cm="1">
        <f t="array" ref="AL56">_xlfn.XLOOKUP($A56&amp;$B56,Ratios!$A:$A&amp;Ratios!$B:$B,Ratios!DJ:DJ)</f>
        <v>5.82</v>
      </c>
      <c r="AM56" cm="1">
        <f t="array" ref="AM56">_xlfn.XLOOKUP($A56&amp;$B56,Ratios!$A:$A&amp;Ratios!$B:$B,Ratios!DK:DK)</f>
        <v>21.6</v>
      </c>
      <c r="AN56" cm="1">
        <f t="array" ref="AN56">_xlfn.XLOOKUP($A56&amp;$B56,Ratios!$A:$A&amp;Ratios!$B:$B,Ratios!DL:DL)</f>
        <v>14.98</v>
      </c>
      <c r="AO56" cm="1">
        <f t="array" ref="AO56">_xlfn.XLOOKUP($A56&amp;$B56,Ratios!$A:$A&amp;Ratios!$B:$B,Ratios!DM:DM)</f>
        <v>7.69</v>
      </c>
    </row>
    <row r="57" spans="1:41" x14ac:dyDescent="0.45">
      <c r="A57" t="s">
        <v>15</v>
      </c>
      <c r="B57" t="s">
        <v>198</v>
      </c>
      <c r="C57">
        <f>_xlfn.XLOOKUP(C$1,EconCPI!$1:$1,EconCPI!$2:$2)</f>
        <v>8.0000000000000002E-3</v>
      </c>
      <c r="D57">
        <f>_xlfn.XLOOKUP(D$1,EconCPI!$1:$1,EconCPI!$2:$2)</f>
        <v>-1E-4</v>
      </c>
      <c r="E57">
        <f>_xlfn.XLOOKUP(E$1,EconCPI!$1:$1,EconCPI!$2:$2)</f>
        <v>1E-4</v>
      </c>
      <c r="F57">
        <f>_xlfn.XLOOKUP(F$1,EconCPI!$1:$1,EconCPI!$2:$2)</f>
        <v>0</v>
      </c>
      <c r="G57">
        <f>_xlfn.XLOOKUP(G$1,EconCPI!$1:$1,EconCPI!$2:$2)</f>
        <v>7.0000000000000001E-3</v>
      </c>
      <c r="H57">
        <f>_xlfn.XLOOKUP(H$1,EconCPI!$1:$1,EconCPI!$2:$2)</f>
        <v>8.9999999999999993E-3</v>
      </c>
      <c r="I57">
        <f>_xlfn.XLOOKUP(I$1,EconCPI!$1:$1,EconCPI!$2:$2)</f>
        <v>0.01</v>
      </c>
      <c r="J57">
        <f>_xlfn.XLOOKUP(J$1,EconCPI!$1:$1,EconCPI!$2:$2)</f>
        <v>1.4999999999999999E-2</v>
      </c>
      <c r="K57">
        <f>_xlfn.XLOOKUP(K$1,EconCPI!$1:$1,EconCPI!$2:$2)</f>
        <v>2.1000000000000001E-2</v>
      </c>
      <c r="L57">
        <f>_xlfn.XLOOKUP(L$1,EconCPI!$1:$1,EconCPI!$2:$2)</f>
        <v>2.4E-2</v>
      </c>
      <c r="M57">
        <f>_xlfn.XLOOKUP(M$1,EconCPI!$1:$1,EconCPI!$2:$2)</f>
        <v>1.6E-2</v>
      </c>
      <c r="N57">
        <f>_xlfn.XLOOKUP(N$1,EconCPI!$1:$1,EconCPI!$2:$2)</f>
        <v>2.1999999999999999E-2</v>
      </c>
      <c r="O57">
        <f>_xlfn.XLOOKUP(O$1,EconCPI!$1:$1,EconCPI!$2:$2)</f>
        <v>2.1000000000000001E-2</v>
      </c>
      <c r="P57">
        <f>_xlfn.XLOOKUP(P$1,EconCPI!$1:$1,EconCPI!$2:$2)</f>
        <v>2.4E-2</v>
      </c>
      <c r="Q57">
        <f>_xlfn.XLOOKUP(Q$1,EconCPI!$1:$1,EconCPI!$2:$2)</f>
        <v>2.9000000000000001E-2</v>
      </c>
      <c r="R57">
        <f>_xlfn.XLOOKUP(R$1,EconCPI!$1:$1,EconCPI!$2:$2)</f>
        <v>2.3E-2</v>
      </c>
      <c r="S57">
        <f>_xlfn.XLOOKUP(S$1,EconCPI!$1:$1,EconCPI!$2:$2)</f>
        <v>1.9E-2</v>
      </c>
      <c r="T57">
        <f>_xlfn.XLOOKUP(T$1,EconCPI!$1:$1,EconCPI!$2:$2)</f>
        <v>1.9E-2</v>
      </c>
      <c r="U57">
        <f>_xlfn.XLOOKUP(U$1,EconCPI!$1:$1,EconCPI!$2:$2)</f>
        <v>1.6E-2</v>
      </c>
      <c r="V57">
        <f>_xlfn.XLOOKUP(V$1,EconCPI!$1:$1,EconCPI!$2:$2)</f>
        <v>1.7000000000000001E-2</v>
      </c>
      <c r="W57">
        <f>_xlfn.XLOOKUP(W$1,EconCPI!$1:$1,EconCPI!$2:$2)</f>
        <v>2.3E-2</v>
      </c>
      <c r="X57">
        <f>_xlfn.XLOOKUP(X$1,EconCPI!$1:$1,EconCPI!$2:$2)</f>
        <v>1.4999999999999999E-2</v>
      </c>
      <c r="Y57">
        <f>_xlfn.XLOOKUP(Y$1,EconCPI!$1:$1,EconCPI!$2:$2)</f>
        <v>6.0000000000000001E-3</v>
      </c>
      <c r="Z57">
        <f>_xlfn.XLOOKUP(Z$1,EconCPI!$1:$1,EconCPI!$2:$2)</f>
        <v>1.4E-2</v>
      </c>
      <c r="AA57">
        <f>_xlfn.XLOOKUP(AA$1,EconCPI!$1:$1,EconCPI!$2:$2)</f>
        <v>1.4E-2</v>
      </c>
      <c r="AB57">
        <f>_xlfn.XLOOKUP(AB$1,EconCPI!$1:$1,EconCPI!$2:$2)</f>
        <v>2.5999999999999999E-2</v>
      </c>
      <c r="AC57">
        <f>_xlfn.XLOOKUP(AC$1,EconCPI!$1:$1,EconCPI!$2:$2)</f>
        <v>5.3999999999999999E-2</v>
      </c>
      <c r="AD57">
        <f>_xlfn.XLOOKUP(AD$1,EconCPI!$1:$1,EconCPI!$2:$2)</f>
        <v>5.3999999999999999E-2</v>
      </c>
      <c r="AE57">
        <f>_xlfn.XLOOKUP(AE$1,EconCPI!$1:$1,EconCPI!$2:$2)</f>
        <v>7.0000000000000007E-2</v>
      </c>
      <c r="AF57">
        <f>_xlfn.XLOOKUP(AF$1,EconCPI!$1:$1,EconCPI!$2:$2)</f>
        <v>8.5000000000000006E-2</v>
      </c>
      <c r="AG57">
        <f>_xlfn.XLOOKUP(AG$1,EconCPI!$1:$1,EconCPI!$2:$2)</f>
        <v>9.0999999999999998E-2</v>
      </c>
      <c r="AH57">
        <f>_xlfn.XLOOKUP(AH$1,EconCPI!$1:$1,EconCPI!$2:$2)</f>
        <v>8.2000000000000003E-2</v>
      </c>
      <c r="AI57">
        <f>_xlfn.XLOOKUP(AI$1,EconCPI!$1:$1,EconCPI!$2:$2)</f>
        <v>6.5000000000000002E-2</v>
      </c>
      <c r="AJ57">
        <f>_xlfn.XLOOKUP(AJ$1,EconCPI!$1:$1,EconCPI!$2:$2)</f>
        <v>0.05</v>
      </c>
      <c r="AK57">
        <f>_xlfn.XLOOKUP(AK$1,EconCPI!$1:$1,EconCPI!$2:$2)</f>
        <v>0.03</v>
      </c>
      <c r="AL57">
        <f>_xlfn.XLOOKUP(AL$1,EconCPI!$1:$1,EconCPI!$2:$2)</f>
        <v>3.6999999999999998E-2</v>
      </c>
      <c r="AM57">
        <f>_xlfn.XLOOKUP(AM$1,EconCPI!$1:$1,EconCPI!$2:$2)</f>
        <v>3.4000000000000002E-2</v>
      </c>
      <c r="AN57">
        <f>_xlfn.XLOOKUP(AN$1,EconCPI!$1:$1,EconCPI!$2:$2)</f>
        <v>3.5000000000000003E-2</v>
      </c>
      <c r="AO57">
        <f>_xlfn.XLOOKUP(AO$1,EconCPI!$1:$1,EconCPI!$2:$2)</f>
        <v>0.03</v>
      </c>
    </row>
    <row r="58" spans="1:41" x14ac:dyDescent="0.45">
      <c r="A58" t="s">
        <v>15</v>
      </c>
      <c r="B58" t="s">
        <v>272</v>
      </c>
      <c r="C58">
        <f>_xlfn.XLOOKUP(C$1,EconCPI!$1:$1,EconCPI!$4:$4)</f>
        <v>50.01</v>
      </c>
      <c r="D58">
        <f>_xlfn.XLOOKUP(D$1,EconCPI!$1:$1,EconCPI!$4:$4)</f>
        <v>49.49</v>
      </c>
      <c r="E58">
        <f>_xlfn.XLOOKUP(E$1,EconCPI!$1:$1,EconCPI!$4:$4)</f>
        <v>50.531999999999996</v>
      </c>
      <c r="F58">
        <f>_xlfn.XLOOKUP(F$1,EconCPI!$1:$1,EconCPI!$4:$4)</f>
        <v>48.603999999999999</v>
      </c>
      <c r="G58">
        <f>_xlfn.XLOOKUP(G$1,EconCPI!$1:$1,EconCPI!$4:$4)</f>
        <v>51.15</v>
      </c>
      <c r="H58">
        <f>_xlfn.XLOOKUP(H$1,EconCPI!$1:$1,EconCPI!$4:$4)</f>
        <v>49.9</v>
      </c>
      <c r="I58">
        <f>_xlfn.XLOOKUP(I$1,EconCPI!$1:$1,EconCPI!$4:$4)</f>
        <v>50.631999999999998</v>
      </c>
      <c r="J58">
        <f>_xlfn.XLOOKUP(J$1,EconCPI!$1:$1,EconCPI!$4:$4)</f>
        <v>52.88</v>
      </c>
      <c r="K58">
        <f>_xlfn.XLOOKUP(K$1,EconCPI!$1:$1,EconCPI!$4:$4)</f>
        <v>59.33</v>
      </c>
      <c r="L58">
        <f>_xlfn.XLOOKUP(L$1,EconCPI!$1:$1,EconCPI!$4:$4)</f>
        <v>60.618000000000002</v>
      </c>
      <c r="M58">
        <f>_xlfn.XLOOKUP(M$1,EconCPI!$1:$1,EconCPI!$4:$4)</f>
        <v>62.616999999999997</v>
      </c>
      <c r="N58">
        <f>_xlfn.XLOOKUP(N$1,EconCPI!$1:$1,EconCPI!$4:$4)</f>
        <v>63.72</v>
      </c>
      <c r="O58">
        <f>_xlfn.XLOOKUP(O$1,EconCPI!$1:$1,EconCPI!$4:$4)</f>
        <v>66.599999999999994</v>
      </c>
      <c r="P58">
        <f>_xlfn.XLOOKUP(P$1,EconCPI!$1:$1,EconCPI!$4:$4)</f>
        <v>64.540000000000006</v>
      </c>
      <c r="Q58">
        <f>_xlfn.XLOOKUP(Q$1,EconCPI!$1:$1,EconCPI!$4:$4)</f>
        <v>61.49</v>
      </c>
      <c r="R58">
        <f>_xlfn.XLOOKUP(R$1,EconCPI!$1:$1,EconCPI!$4:$4)</f>
        <v>66.33</v>
      </c>
      <c r="S58">
        <f>_xlfn.XLOOKUP(S$1,EconCPI!$1:$1,EconCPI!$4:$4)</f>
        <v>57.72</v>
      </c>
      <c r="T58">
        <f>_xlfn.XLOOKUP(T$1,EconCPI!$1:$1,EconCPI!$4:$4)</f>
        <v>63.62</v>
      </c>
      <c r="U58">
        <f>_xlfn.XLOOKUP(U$1,EconCPI!$1:$1,EconCPI!$4:$4)</f>
        <v>70.709999999999994</v>
      </c>
      <c r="V58">
        <f>_xlfn.XLOOKUP(V$1,EconCPI!$1:$1,EconCPI!$4:$4)</f>
        <v>72.040000000000006</v>
      </c>
      <c r="W58">
        <f>_xlfn.XLOOKUP(W$1,EconCPI!$1:$1,EconCPI!$4:$4)</f>
        <v>71.33</v>
      </c>
      <c r="X58">
        <f>_xlfn.XLOOKUP(X$1,EconCPI!$1:$1,EconCPI!$4:$4)</f>
        <v>49.57</v>
      </c>
      <c r="Y58">
        <f>_xlfn.XLOOKUP(Y$1,EconCPI!$1:$1,EconCPI!$4:$4)</f>
        <v>55.01</v>
      </c>
      <c r="Z58">
        <f>_xlfn.XLOOKUP(Z$1,EconCPI!$1:$1,EconCPI!$4:$4)</f>
        <v>55.74</v>
      </c>
      <c r="AA58">
        <f>_xlfn.XLOOKUP(AA$1,EconCPI!$1:$1,EconCPI!$4:$4)</f>
        <v>67.5</v>
      </c>
      <c r="AB58">
        <f>_xlfn.XLOOKUP(AB$1,EconCPI!$1:$1,EconCPI!$4:$4)</f>
        <v>74.260000000000005</v>
      </c>
      <c r="AC58">
        <f>_xlfn.XLOOKUP(AC$1,EconCPI!$1:$1,EconCPI!$4:$4)</f>
        <v>77.405000000000001</v>
      </c>
      <c r="AD58">
        <f>_xlfn.XLOOKUP(AD$1,EconCPI!$1:$1,EconCPI!$4:$4)</f>
        <v>78.2</v>
      </c>
      <c r="AE58">
        <f>_xlfn.XLOOKUP(AE$1,EconCPI!$1:$1,EconCPI!$4:$4)</f>
        <v>83.572000000000003</v>
      </c>
      <c r="AF58">
        <f>_xlfn.XLOOKUP(AF$1,EconCPI!$1:$1,EconCPI!$4:$4)</f>
        <v>91.22</v>
      </c>
      <c r="AG58">
        <f>_xlfn.XLOOKUP(AG$1,EconCPI!$1:$1,EconCPI!$4:$4)</f>
        <v>82.97</v>
      </c>
      <c r="AH58">
        <f>_xlfn.XLOOKUP(AH$1,EconCPI!$1:$1,EconCPI!$4:$4)</f>
        <v>79.09</v>
      </c>
      <c r="AI58">
        <f>_xlfn.XLOOKUP(AI$1,EconCPI!$1:$1,EconCPI!$4:$4)</f>
        <v>91.4</v>
      </c>
      <c r="AJ58">
        <f>_xlfn.XLOOKUP(AJ$1,EconCPI!$1:$1,EconCPI!$4:$4)</f>
        <v>85.62</v>
      </c>
      <c r="AK58">
        <f>_xlfn.XLOOKUP(AK$1,EconCPI!$1:$1,EconCPI!$4:$4)</f>
        <v>87.89</v>
      </c>
      <c r="AL58">
        <f>_xlfn.XLOOKUP(AL$1,EconCPI!$1:$1,EconCPI!$4:$4)</f>
        <v>91.65</v>
      </c>
      <c r="AM58">
        <f>_xlfn.XLOOKUP(AM$1,EconCPI!$1:$1,EconCPI!$4:$4)</f>
        <v>100.125</v>
      </c>
      <c r="AN58">
        <f>_xlfn.XLOOKUP(AN$1,EconCPI!$1:$1,EconCPI!$4:$4)</f>
        <v>117.39</v>
      </c>
      <c r="AO58">
        <f>_xlfn.XLOOKUP(AO$1,EconCPI!$1:$1,EconCPI!$4:$4)</f>
        <v>112.92</v>
      </c>
    </row>
    <row r="59" spans="1:41" x14ac:dyDescent="0.45">
      <c r="A59" t="s">
        <v>16</v>
      </c>
      <c r="B59" t="s">
        <v>170</v>
      </c>
      <c r="C59" cm="1">
        <f t="array" ref="C59">_xlfn.XLOOKUP($A59&amp;$B59,Financials!$A:$A&amp;Financials!$C:$C,Financials!E:E)</f>
        <v>5.466066437669348E-2</v>
      </c>
      <c r="D59" cm="1">
        <f t="array" ref="D59">_xlfn.XLOOKUP($A59&amp;$B59,Financials!$A:$A&amp;Financials!$C:$C,Financials!F:F)</f>
        <v>5.2079792433661544E-2</v>
      </c>
      <c r="E59" cm="1">
        <f t="array" ref="E59">_xlfn.XLOOKUP($A59&amp;$B59,Financials!$A:$A&amp;Financials!$C:$C,Financials!G:G)</f>
        <v>6.3872216350612854E-2</v>
      </c>
      <c r="F59" cm="1">
        <f t="array" ref="F59">_xlfn.XLOOKUP($A59&amp;$B59,Financials!$A:$A&amp;Financials!$C:$C,Financials!H:H)</f>
        <v>5.7684990587368146E-2</v>
      </c>
      <c r="G59" cm="1">
        <f t="array" ref="G59">_xlfn.XLOOKUP($A59&amp;$B59,Financials!$A:$A&amp;Financials!$C:$C,Financials!I:I)</f>
        <v>5.7203296017647461E-2</v>
      </c>
      <c r="H59" cm="1">
        <f t="array" ref="H59">_xlfn.XLOOKUP($A59&amp;$B59,Financials!$A:$A&amp;Financials!$C:$C,Financials!J:J)</f>
        <v>5.5668815399272438E-2</v>
      </c>
      <c r="I59" cm="1">
        <f t="array" ref="I59">_xlfn.XLOOKUP($A59&amp;$B59,Financials!$A:$A&amp;Financials!$C:$C,Financials!K:K)</f>
        <v>5.3970910102694433E-2</v>
      </c>
      <c r="J59" cm="1">
        <f t="array" ref="J59">_xlfn.XLOOKUP($A59&amp;$B59,Financials!$A:$A&amp;Financials!$C:$C,Financials!L:L)</f>
        <v>5.6439576499121596E-2</v>
      </c>
      <c r="K59" cm="1">
        <f t="array" ref="K59">_xlfn.XLOOKUP($A59&amp;$B59,Financials!$A:$A&amp;Financials!$C:$C,Financials!M:M)</f>
        <v>5.810775010837628E-2</v>
      </c>
      <c r="L59" cm="1">
        <f t="array" ref="L59">_xlfn.XLOOKUP($A59&amp;$B59,Financials!$A:$A&amp;Financials!$C:$C,Financials!N:N)</f>
        <v>5.3620626916878932E-2</v>
      </c>
      <c r="M59" cm="1">
        <f t="array" ref="M59">_xlfn.XLOOKUP($A59&amp;$B59,Financials!$A:$A&amp;Financials!$C:$C,Financials!O:O)</f>
        <v>5.3489460983428112E-2</v>
      </c>
      <c r="N59" cm="1">
        <f t="array" ref="N59">_xlfn.XLOOKUP($A59&amp;$B59,Financials!$A:$A&amp;Financials!$C:$C,Financials!P:P)</f>
        <v>5.3868921607798471E-2</v>
      </c>
      <c r="O59" cm="1">
        <f t="array" ref="O59">_xlfn.XLOOKUP($A59&amp;$B59,Financials!$A:$A&amp;Financials!$C:$C,Financials!Q:Q)</f>
        <v>4.558690430081417E-2</v>
      </c>
      <c r="P59" cm="1">
        <f t="array" ref="P59">_xlfn.XLOOKUP($A59&amp;$B59,Financials!$A:$A&amp;Financials!$C:$C,Financials!R:R)</f>
        <v>5.3898381826450535E-2</v>
      </c>
      <c r="Q59" cm="1">
        <f t="array" ref="Q59">_xlfn.XLOOKUP($A59&amp;$B59,Financials!$A:$A&amp;Financials!$C:$C,Financials!S:S)</f>
        <v>4.7770963450201175E-2</v>
      </c>
      <c r="R59" cm="1">
        <f t="array" ref="R59">_xlfn.XLOOKUP($A59&amp;$B59,Financials!$A:$A&amp;Financials!$C:$C,Financials!T:T)</f>
        <v>5.4516103474230478E-2</v>
      </c>
      <c r="S59" cm="1">
        <f t="array" ref="S59">_xlfn.XLOOKUP($A59&amp;$B59,Financials!$A:$A&amp;Financials!$C:$C,Financials!U:U)</f>
        <v>5.3743617678623692E-2</v>
      </c>
      <c r="T59" cm="1">
        <f t="array" ref="T59">_xlfn.XLOOKUP($A59&amp;$B59,Financials!$A:$A&amp;Financials!$C:$C,Financials!V:V)</f>
        <v>4.9233606669240156E-2</v>
      </c>
      <c r="U59" cm="1">
        <f t="array" ref="U59">_xlfn.XLOOKUP($A59&amp;$B59,Financials!$A:$A&amp;Financials!$C:$C,Financials!W:W)</f>
        <v>4.5556983087259632E-2</v>
      </c>
      <c r="V59" cm="1">
        <f t="array" ref="V59">_xlfn.XLOOKUP($A59&amp;$B59,Financials!$A:$A&amp;Financials!$C:$C,Financials!X:X)</f>
        <v>4.4136410205628404E-2</v>
      </c>
      <c r="W59" cm="1">
        <f t="array" ref="W59">_xlfn.XLOOKUP($A59&amp;$B59,Financials!$A:$A&amp;Financials!$C:$C,Financials!Y:Y)</f>
        <v>4.1770146115521156E-2</v>
      </c>
      <c r="X59" cm="1">
        <f t="array" ref="X59">_xlfn.XLOOKUP($A59&amp;$B59,Financials!$A:$A&amp;Financials!$C:$C,Financials!Z:Z)</f>
        <v>4.311849505462538E-2</v>
      </c>
      <c r="Y59" cm="1">
        <f t="array" ref="Y59">_xlfn.XLOOKUP($A59&amp;$B59,Financials!$A:$A&amp;Financials!$C:$C,Financials!AA:AA)</f>
        <v>-3.7506937273001889E-2</v>
      </c>
      <c r="Z59" cm="1">
        <f t="array" ref="Z59">_xlfn.XLOOKUP($A59&amp;$B59,Financials!$A:$A&amp;Financials!$C:$C,Financials!AB:AB)</f>
        <v>-3.8497652582159626E-2</v>
      </c>
      <c r="AA59" cm="1">
        <f t="array" ref="AA59">_xlfn.XLOOKUP($A59&amp;$B59,Financials!$A:$A&amp;Financials!$C:$C,Financials!AC:AC)</f>
        <v>-3.9290275388290496E-2</v>
      </c>
      <c r="AB59" cm="1">
        <f t="array" ref="AB59">_xlfn.XLOOKUP($A59&amp;$B59,Financials!$A:$A&amp;Financials!$C:$C,Financials!AD:AD)</f>
        <v>-2.4209859853864715E-2</v>
      </c>
      <c r="AC59" cm="1">
        <f t="array" ref="AC59">_xlfn.XLOOKUP($A59&amp;$B59,Financials!$A:$A&amp;Financials!$C:$C,Financials!AE:AE)</f>
        <v>-2.75202674467196E-2</v>
      </c>
      <c r="AD59" cm="1">
        <f t="array" ref="AD59">_xlfn.XLOOKUP($A59&amp;$B59,Financials!$A:$A&amp;Financials!$C:$C,Financials!AF:AF)</f>
        <v>-2.1181909885675858E-2</v>
      </c>
      <c r="AE59" cm="1">
        <f t="array" ref="AE59">_xlfn.XLOOKUP($A59&amp;$B59,Financials!$A:$A&amp;Financials!$C:$C,Financials!AG:AG)</f>
        <v>-3.2049346431543065E-2</v>
      </c>
      <c r="AF59" cm="1">
        <f t="array" ref="AF59">_xlfn.XLOOKUP($A59&amp;$B59,Financials!$A:$A&amp;Financials!$C:$C,Financials!AH:AH)</f>
        <v>-1.2814007703399922E-2</v>
      </c>
      <c r="AG59" cm="1">
        <f t="array" ref="AG59">_xlfn.XLOOKUP($A59&amp;$B59,Financials!$A:$A&amp;Financials!$C:$C,Financials!AI:AI)</f>
        <v>-6.0489332724729004E-4</v>
      </c>
      <c r="AH59" cm="1">
        <f t="array" ref="AH59">_xlfn.XLOOKUP($A59&amp;$B59,Financials!$A:$A&amp;Financials!$C:$C,Financials!AJ:AJ)</f>
        <v>2.1838403463547841E-3</v>
      </c>
      <c r="AI59" cm="1">
        <f t="array" ref="AI59">_xlfn.XLOOKUP($A59&amp;$B59,Financials!$A:$A&amp;Financials!$C:$C,Financials!AK:AK)</f>
        <v>1.0543287606179676E-2</v>
      </c>
      <c r="AJ59" cm="1">
        <f t="array" ref="AJ59">_xlfn.XLOOKUP($A59&amp;$B59,Financials!$A:$A&amp;Financials!$C:$C,Financials!AL:AL)</f>
        <v>3.2555201285063926E-3</v>
      </c>
      <c r="AK59" cm="1">
        <f t="array" ref="AK59">_xlfn.XLOOKUP($A59&amp;$B59,Financials!$A:$A&amp;Financials!$C:$C,Financials!AM:AM)</f>
        <v>5.3170693564782235E-3</v>
      </c>
      <c r="AL59" cm="1">
        <f t="array" ref="AL59">_xlfn.XLOOKUP($A59&amp;$B59,Financials!$A:$A&amp;Financials!$C:$C,Financials!AN:AN)</f>
        <v>6.7456535786670144E-3</v>
      </c>
      <c r="AM59" cm="1">
        <f t="array" ref="AM59">_xlfn.XLOOKUP($A59&amp;$B59,Financials!$A:$A&amp;Financials!$C:$C,Financials!AO:AO)</f>
        <v>4.8395530552228236E-3</v>
      </c>
      <c r="AN59" cm="1">
        <f t="array" ref="AN59">_xlfn.XLOOKUP($A59&amp;$B59,Financials!$A:$A&amp;Financials!$C:$C,Financials!AP:AP)</f>
        <v>-7.2814686439229507E-3</v>
      </c>
      <c r="AO59" cm="1">
        <f t="array" ref="AO59">_xlfn.XLOOKUP($A59&amp;$B59,Financials!$A:$A&amp;Financials!$C:$C,Financials!AQ:AQ)</f>
        <v>9.0213830484245638E-2</v>
      </c>
    </row>
    <row r="60" spans="1:41" x14ac:dyDescent="0.45">
      <c r="A60" t="s">
        <v>16</v>
      </c>
      <c r="B60" t="s">
        <v>171</v>
      </c>
      <c r="C60" cm="1">
        <f t="array" ref="C60">_xlfn.XLOOKUP($A60&amp;$B60,Financials!$A:$A&amp;Financials!$C:$C,Financials!E:E)</f>
        <v>5.7750382578101209E-2</v>
      </c>
      <c r="D60" cm="1">
        <f t="array" ref="D60">_xlfn.XLOOKUP($A60&amp;$B60,Financials!$A:$A&amp;Financials!$C:$C,Financials!F:F)</f>
        <v>6.1595810263471745E-2</v>
      </c>
      <c r="E60" cm="1">
        <f t="array" ref="E60">_xlfn.XLOOKUP($A60&amp;$B60,Financials!$A:$A&amp;Financials!$C:$C,Financials!G:G)</f>
        <v>6.6093841607727258E-2</v>
      </c>
      <c r="F60" cm="1">
        <f t="array" ref="F60">_xlfn.XLOOKUP($A60&amp;$B60,Financials!$A:$A&amp;Financials!$C:$C,Financials!H:H)</f>
        <v>6.5982051256511645E-2</v>
      </c>
      <c r="G60" cm="1">
        <f t="array" ref="G60">_xlfn.XLOOKUP($A60&amp;$B60,Financials!$A:$A&amp;Financials!$C:$C,Financials!I:I)</f>
        <v>6.2279356415117886E-2</v>
      </c>
      <c r="H60" cm="1">
        <f t="array" ref="H60">_xlfn.XLOOKUP($A60&amp;$B60,Financials!$A:$A&amp;Financials!$C:$C,Financials!J:J)</f>
        <v>6.0456226120128805E-2</v>
      </c>
      <c r="I60" cm="1">
        <f t="array" ref="I60">_xlfn.XLOOKUP($A60&amp;$B60,Financials!$A:$A&amp;Financials!$C:$C,Financials!K:K)</f>
        <v>6.2606177341387959E-2</v>
      </c>
      <c r="J60" cm="1">
        <f t="array" ref="J60">_xlfn.XLOOKUP($A60&amp;$B60,Financials!$A:$A&amp;Financials!$C:$C,Financials!L:L)</f>
        <v>6.2337727958209604E-2</v>
      </c>
      <c r="K60" cm="1">
        <f t="array" ref="K60">_xlfn.XLOOKUP($A60&amp;$B60,Financials!$A:$A&amp;Financials!$C:$C,Financials!M:M)</f>
        <v>5.7622063805532808E-2</v>
      </c>
      <c r="L60" cm="1">
        <f t="array" ref="L60">_xlfn.XLOOKUP($A60&amp;$B60,Financials!$A:$A&amp;Financials!$C:$C,Financials!N:N)</f>
        <v>5.916283124267737E-2</v>
      </c>
      <c r="M60" cm="1">
        <f t="array" ref="M60">_xlfn.XLOOKUP($A60&amp;$B60,Financials!$A:$A&amp;Financials!$C:$C,Financials!O:O)</f>
        <v>6.0868973631448567E-2</v>
      </c>
      <c r="N60" cm="1">
        <f t="array" ref="N60">_xlfn.XLOOKUP($A60&amp;$B60,Financials!$A:$A&amp;Financials!$C:$C,Financials!P:P)</f>
        <v>5.6431174004567923E-2</v>
      </c>
      <c r="O60" cm="1">
        <f t="array" ref="O60">_xlfn.XLOOKUP($A60&amp;$B60,Financials!$A:$A&amp;Financials!$C:$C,Financials!Q:Q)</f>
        <v>4.3060318963839127E-2</v>
      </c>
      <c r="P60" cm="1">
        <f t="array" ref="P60">_xlfn.XLOOKUP($A60&amp;$B60,Financials!$A:$A&amp;Financials!$C:$C,Financials!R:R)</f>
        <v>4.5419849622252539E-2</v>
      </c>
      <c r="Q60" cm="1">
        <f t="array" ref="Q60">_xlfn.XLOOKUP($A60&amp;$B60,Financials!$A:$A&amp;Financials!$C:$C,Financials!S:S)</f>
        <v>4.6933653228776906E-2</v>
      </c>
      <c r="R60" cm="1">
        <f t="array" ref="R60">_xlfn.XLOOKUP($A60&amp;$B60,Financials!$A:$A&amp;Financials!$C:$C,Financials!T:T)</f>
        <v>4.3079269500455569E-2</v>
      </c>
      <c r="S60" cm="1">
        <f t="array" ref="S60">_xlfn.XLOOKUP($A60&amp;$B60,Financials!$A:$A&amp;Financials!$C:$C,Financials!U:U)</f>
        <v>4.2448534911704444E-2</v>
      </c>
      <c r="T60" cm="1">
        <f t="array" ref="T60">_xlfn.XLOOKUP($A60&amp;$B60,Financials!$A:$A&amp;Financials!$C:$C,Financials!V:V)</f>
        <v>4.1446847668846334E-2</v>
      </c>
      <c r="U60" cm="1">
        <f t="array" ref="U60">_xlfn.XLOOKUP($A60&amp;$B60,Financials!$A:$A&amp;Financials!$C:$C,Financials!W:W)</f>
        <v>4.2271319951978768E-2</v>
      </c>
      <c r="V60" cm="1">
        <f t="array" ref="V60">_xlfn.XLOOKUP($A60&amp;$B60,Financials!$A:$A&amp;Financials!$C:$C,Financials!X:X)</f>
        <v>4.2731022505246401E-2</v>
      </c>
      <c r="W60" cm="1">
        <f t="array" ref="W60">_xlfn.XLOOKUP($A60&amp;$B60,Financials!$A:$A&amp;Financials!$C:$C,Financials!Y:Y)</f>
        <v>4.396416436853412E-2</v>
      </c>
      <c r="X60" cm="1">
        <f t="array" ref="X60">_xlfn.XLOOKUP($A60&amp;$B60,Financials!$A:$A&amp;Financials!$C:$C,Financials!Z:Z)</f>
        <v>4.7136305847276176E-2</v>
      </c>
      <c r="Y60" cm="1">
        <f t="array" ref="Y60">_xlfn.XLOOKUP($A60&amp;$B60,Financials!$A:$A&amp;Financials!$C:$C,Financials!AA:AA)</f>
        <v>2.783163677492325E-2</v>
      </c>
      <c r="Z60" cm="1">
        <f t="array" ref="Z60">_xlfn.XLOOKUP($A60&amp;$B60,Financials!$A:$A&amp;Financials!$C:$C,Financials!AB:AB)</f>
        <v>2.7437936351194497E-2</v>
      </c>
      <c r="AA60" cm="1">
        <f t="array" ref="AA60">_xlfn.XLOOKUP($A60&amp;$B60,Financials!$A:$A&amp;Financials!$C:$C,Financials!AC:AC)</f>
        <v>2.6435639006208215E-2</v>
      </c>
      <c r="AB60" cm="1">
        <f t="array" ref="AB60">_xlfn.XLOOKUP($A60&amp;$B60,Financials!$A:$A&amp;Financials!$C:$C,Financials!AD:AD)</f>
        <v>3.2719587946405657E-2</v>
      </c>
      <c r="AC60" cm="1">
        <f t="array" ref="AC60">_xlfn.XLOOKUP($A60&amp;$B60,Financials!$A:$A&amp;Financials!$C:$C,Financials!AE:AE)</f>
        <v>3.1650647722524031E-2</v>
      </c>
      <c r="AD60" cm="1">
        <f t="array" ref="AD60">_xlfn.XLOOKUP($A60&amp;$B60,Financials!$A:$A&amp;Financials!$C:$C,Financials!AF:AF)</f>
        <v>3.4162743779421655E-2</v>
      </c>
      <c r="AE60" cm="1">
        <f t="array" ref="AE60">_xlfn.XLOOKUP($A60&amp;$B60,Financials!$A:$A&amp;Financials!$C:$C,Financials!AG:AG)</f>
        <v>3.9900220092868456E-2</v>
      </c>
      <c r="AF60" cm="1">
        <f t="array" ref="AF60">_xlfn.XLOOKUP($A60&amp;$B60,Financials!$A:$A&amp;Financials!$C:$C,Financials!AH:AH)</f>
        <v>4.841041092355361E-2</v>
      </c>
      <c r="AG60" cm="1">
        <f t="array" ref="AG60">_xlfn.XLOOKUP($A60&amp;$B60,Financials!$A:$A&amp;Financials!$C:$C,Financials!AI:AI)</f>
        <v>5.6685555666885615E-2</v>
      </c>
      <c r="AH60" cm="1">
        <f t="array" ref="AH60">_xlfn.XLOOKUP($A60&amp;$B60,Financials!$A:$A&amp;Financials!$C:$C,Financials!AJ:AJ)</f>
        <v>6.3122929941177824E-2</v>
      </c>
      <c r="AI60" cm="1">
        <f t="array" ref="AI60">_xlfn.XLOOKUP($A60&amp;$B60,Financials!$A:$A&amp;Financials!$C:$C,Financials!AK:AK)</f>
        <v>6.6815643741813924E-2</v>
      </c>
      <c r="AJ60" cm="1">
        <f t="array" ref="AJ60">_xlfn.XLOOKUP($A60&amp;$B60,Financials!$A:$A&amp;Financials!$C:$C,Financials!AL:AL)</f>
        <v>6.4644529626723957E-2</v>
      </c>
      <c r="AK60" cm="1">
        <f t="array" ref="AK60">_xlfn.XLOOKUP($A60&amp;$B60,Financials!$A:$A&amp;Financials!$C:$C,Financials!AM:AM)</f>
        <v>6.6865498251845901E-2</v>
      </c>
      <c r="AL60" cm="1">
        <f t="array" ref="AL60">_xlfn.XLOOKUP($A60&amp;$B60,Financials!$A:$A&amp;Financials!$C:$C,Financials!AN:AN)</f>
        <v>7.2267463822166311E-2</v>
      </c>
      <c r="AM60" cm="1">
        <f t="array" ref="AM60">_xlfn.XLOOKUP($A60&amp;$B60,Financials!$A:$A&amp;Financials!$C:$C,Financials!AO:AO)</f>
        <v>6.9563476022888676E-2</v>
      </c>
      <c r="AN60" cm="1">
        <f t="array" ref="AN60">_xlfn.XLOOKUP($A60&amp;$B60,Financials!$A:$A&amp;Financials!$C:$C,Financials!AP:AP)</f>
        <v>7.0693834643397332E-2</v>
      </c>
      <c r="AO60" cm="1">
        <f t="array" ref="AO60">_xlfn.XLOOKUP($A60&amp;$B60,Financials!$A:$A&amp;Financials!$C:$C,Financials!AQ:AQ)</f>
        <v>0.20385371374114003</v>
      </c>
    </row>
    <row r="61" spans="1:41" x14ac:dyDescent="0.45">
      <c r="A61" t="s">
        <v>16</v>
      </c>
      <c r="B61" t="s">
        <v>172</v>
      </c>
      <c r="C61" cm="1">
        <f t="array" ref="C61">_xlfn.XLOOKUP($A61&amp;$B61,Financials!$A:$A&amp;Financials!$C:$C,Financials!E:E)</f>
        <v>2.9675259561543193E-3</v>
      </c>
      <c r="D61" cm="1">
        <f t="array" ref="D61">_xlfn.XLOOKUP($A61&amp;$B61,Financials!$A:$A&amp;Financials!$C:$C,Financials!F:F)</f>
        <v>8.0065142951521121E-3</v>
      </c>
      <c r="E61" cm="1">
        <f t="array" ref="E61">_xlfn.XLOOKUP($A61&amp;$B61,Financials!$A:$A&amp;Financials!$C:$C,Financials!G:G)</f>
        <v>6.1393721800751784E-3</v>
      </c>
      <c r="F61" cm="1">
        <f t="array" ref="F61">_xlfn.XLOOKUP($A61&amp;$B61,Financials!$A:$A&amp;Financials!$C:$C,Financials!H:H)</f>
        <v>1.0976423598314691E-3</v>
      </c>
      <c r="G61" cm="1">
        <f t="array" ref="G61">_xlfn.XLOOKUP($A61&amp;$B61,Financials!$A:$A&amp;Financials!$C:$C,Financials!I:I)</f>
        <v>-4.2307212353222953E-3</v>
      </c>
      <c r="H61" cm="1">
        <f t="array" ref="H61">_xlfn.XLOOKUP($A61&amp;$B61,Financials!$A:$A&amp;Financials!$C:$C,Financials!J:J)</f>
        <v>6.5038774645618234E-4</v>
      </c>
      <c r="I61" cm="1">
        <f t="array" ref="I61">_xlfn.XLOOKUP($A61&amp;$B61,Financials!$A:$A&amp;Financials!$C:$C,Financials!K:K)</f>
        <v>5.95278916976422E-3</v>
      </c>
      <c r="J61" cm="1">
        <f t="array" ref="J61">_xlfn.XLOOKUP($A61&amp;$B61,Financials!$A:$A&amp;Financials!$C:$C,Financials!L:L)</f>
        <v>2.1921300974798276E-3</v>
      </c>
      <c r="K61" cm="1">
        <f t="array" ref="K61">_xlfn.XLOOKUP($A61&amp;$B61,Financials!$A:$A&amp;Financials!$C:$C,Financials!M:M)</f>
        <v>-8.5075381725350421E-3</v>
      </c>
      <c r="L61" cm="1">
        <f t="array" ref="L61">_xlfn.XLOOKUP($A61&amp;$B61,Financials!$A:$A&amp;Financials!$C:$C,Financials!N:N)</f>
        <v>4.5865139694738905E-3</v>
      </c>
      <c r="M61" cm="1">
        <f t="array" ref="M61">_xlfn.XLOOKUP($A61&amp;$B61,Financials!$A:$A&amp;Financials!$C:$C,Financials!O:O)</f>
        <v>4.1079553867640999E-3</v>
      </c>
      <c r="N61" cm="1">
        <f t="array" ref="N61">_xlfn.XLOOKUP($A61&amp;$B61,Financials!$A:$A&amp;Financials!$C:$C,Financials!P:P)</f>
        <v>-4.8104350660838485E-3</v>
      </c>
      <c r="O61" cm="1">
        <f t="array" ref="O61">_xlfn.XLOOKUP($A61&amp;$B61,Financials!$A:$A&amp;Financials!$C:$C,Financials!Q:Q)</f>
        <v>2.1593374285823227E-3</v>
      </c>
      <c r="P61" cm="1">
        <f t="array" ref="P61">_xlfn.XLOOKUP($A61&amp;$B61,Financials!$A:$A&amp;Financials!$C:$C,Financials!R:R)</f>
        <v>3.0512298078907247E-3</v>
      </c>
      <c r="Q61" cm="1">
        <f t="array" ref="Q61">_xlfn.XLOOKUP($A61&amp;$B61,Financials!$A:$A&amp;Financials!$C:$C,Financials!S:S)</f>
        <v>3.5364280265443443E-3</v>
      </c>
      <c r="R61" cm="1">
        <f t="array" ref="R61">_xlfn.XLOOKUP($A61&amp;$B61,Financials!$A:$A&amp;Financials!$C:$C,Financials!T:T)</f>
        <v>-2.3016281741472882E-3</v>
      </c>
      <c r="S61" cm="1">
        <f t="array" ref="S61">_xlfn.XLOOKUP($A61&amp;$B61,Financials!$A:$A&amp;Financials!$C:$C,Financials!U:U)</f>
        <v>-1.8293277830173338E-4</v>
      </c>
      <c r="T61" cm="1">
        <f t="array" ref="T61">_xlfn.XLOOKUP($A61&amp;$B61,Financials!$A:$A&amp;Financials!$C:$C,Financials!V:V)</f>
        <v>3.0082546664015192E-3</v>
      </c>
      <c r="U61" cm="1">
        <f t="array" ref="U61">_xlfn.XLOOKUP($A61&amp;$B61,Financials!$A:$A&amp;Financials!$C:$C,Financials!W:W)</f>
        <v>1.6161850183206994E-3</v>
      </c>
      <c r="V61" cm="1">
        <f t="array" ref="V61">_xlfn.XLOOKUP($A61&amp;$B61,Financials!$A:$A&amp;Financials!$C:$C,Financials!X:X)</f>
        <v>3.6029722616839517E-3</v>
      </c>
      <c r="W61" cm="1">
        <f t="array" ref="W61">_xlfn.XLOOKUP($A61&amp;$B61,Financials!$A:$A&amp;Financials!$C:$C,Financials!Y:Y)</f>
        <v>1.6245638626910244E-3</v>
      </c>
      <c r="X61" cm="1">
        <f t="array" ref="X61">_xlfn.XLOOKUP($A61&amp;$B61,Financials!$A:$A&amp;Financials!$C:$C,Financials!Z:Z)</f>
        <v>6.8249891767895518E-3</v>
      </c>
      <c r="Y61" cm="1">
        <f t="array" ref="Y61">_xlfn.XLOOKUP($A61&amp;$B61,Financials!$A:$A&amp;Financials!$C:$C,Financials!AA:AA)</f>
        <v>-1.399748501900286E-3</v>
      </c>
      <c r="Z61" cm="1">
        <f t="array" ref="Z61">_xlfn.XLOOKUP($A61&amp;$B61,Financials!$A:$A&amp;Financials!$C:$C,Financials!AB:AB)</f>
        <v>1.0619683661625349E-3</v>
      </c>
      <c r="AA61" cm="1">
        <f t="array" ref="AA61">_xlfn.XLOOKUP($A61&amp;$B61,Financials!$A:$A&amp;Financials!$C:$C,Financials!AC:AC)</f>
        <v>-9.5996289734876319E-4</v>
      </c>
      <c r="AB61" cm="1">
        <f t="array" ref="AB61">_xlfn.XLOOKUP($A61&amp;$B61,Financials!$A:$A&amp;Financials!$C:$C,Financials!AD:AD)</f>
        <v>8.8707883434008105E-3</v>
      </c>
      <c r="AC61" cm="1">
        <f t="array" ref="AC61">_xlfn.XLOOKUP($A61&amp;$B61,Financials!$A:$A&amp;Financials!$C:$C,Financials!AE:AE)</f>
        <v>9.5277893857083156E-4</v>
      </c>
      <c r="AD61" cm="1">
        <f t="array" ref="AD61">_xlfn.XLOOKUP($A61&amp;$B61,Financials!$A:$A&amp;Financials!$C:$C,Financials!AF:AF)</f>
        <v>4.3577673167451243E-3</v>
      </c>
      <c r="AE61" cm="1">
        <f t="array" ref="AE61">_xlfn.XLOOKUP($A61&amp;$B61,Financials!$A:$A&amp;Financials!$C:$C,Financials!AG:AG)</f>
        <v>5.0795823603618116E-3</v>
      </c>
      <c r="AF61" cm="1">
        <f t="array" ref="AF61">_xlfn.XLOOKUP($A61&amp;$B61,Financials!$A:$A&amp;Financials!$C:$C,Financials!AH:AH)</f>
        <v>1.0331064858163633E-2</v>
      </c>
      <c r="AG61" cm="1">
        <f t="array" ref="AG61">_xlfn.XLOOKUP($A61&amp;$B61,Financials!$A:$A&amp;Financials!$C:$C,Financials!AI:AI)</f>
        <v>5.2638707977541018E-3</v>
      </c>
      <c r="AH61" cm="1">
        <f t="array" ref="AH61">_xlfn.XLOOKUP($A61&amp;$B61,Financials!$A:$A&amp;Financials!$C:$C,Financials!AJ:AJ)</f>
        <v>8.4924999808770555E-3</v>
      </c>
      <c r="AI61" cm="1">
        <f t="array" ref="AI61">_xlfn.XLOOKUP($A61&amp;$B61,Financials!$A:$A&amp;Financials!$C:$C,Financials!AK:AK)</f>
        <v>2.4242284978974703E-3</v>
      </c>
      <c r="AJ61" cm="1">
        <f t="array" ref="AJ61">_xlfn.XLOOKUP($A61&amp;$B61,Financials!$A:$A&amp;Financials!$C:$C,Financials!AL:AL)</f>
        <v>9.0752049375078037E-4</v>
      </c>
      <c r="AK61" cm="1">
        <f t="array" ref="AK61">_xlfn.XLOOKUP($A61&amp;$B61,Financials!$A:$A&amp;Financials!$C:$C,Financials!AM:AM)</f>
        <v>1.6848556609288488E-3</v>
      </c>
      <c r="AL61" cm="1">
        <f t="array" ref="AL61">_xlfn.XLOOKUP($A61&amp;$B61,Financials!$A:$A&amp;Financials!$C:$C,Financials!AN:AN)</f>
        <v>7.6142667313492647E-3</v>
      </c>
      <c r="AM61" cm="1">
        <f t="array" ref="AM61">_xlfn.XLOOKUP($A61&amp;$B61,Financials!$A:$A&amp;Financials!$C:$C,Financials!AO:AO)</f>
        <v>-1.9488008662985393E-3</v>
      </c>
      <c r="AN61" cm="1">
        <f t="array" ref="AN61">_xlfn.XLOOKUP($A61&amp;$B61,Financials!$A:$A&amp;Financials!$C:$C,Financials!AP:AP)</f>
        <v>1.4335046800252149E-3</v>
      </c>
      <c r="AO61" cm="1">
        <f t="array" ref="AO61">_xlfn.XLOOKUP($A61&amp;$B61,Financials!$A:$A&amp;Financials!$C:$C,Financials!AQ:AQ)</f>
        <v>5.521472392638037E-3</v>
      </c>
    </row>
    <row r="62" spans="1:41" x14ac:dyDescent="0.45">
      <c r="A62" t="s">
        <v>16</v>
      </c>
      <c r="B62" t="s">
        <v>174</v>
      </c>
      <c r="C62" cm="1">
        <f t="array" ref="C62">_xlfn.XLOOKUP($A62&amp;$B62,Financials!$A:$A&amp;Financials!$C:$C,Financials!E:E)</f>
        <v>0.26272259489749183</v>
      </c>
      <c r="D62" cm="1">
        <f t="array" ref="D62">_xlfn.XLOOKUP($A62&amp;$B62,Financials!$A:$A&amp;Financials!$C:$C,Financials!F:F)</f>
        <v>0.26281364136840524</v>
      </c>
      <c r="E62" cm="1">
        <f t="array" ref="E62">_xlfn.XLOOKUP($A62&amp;$B62,Financials!$A:$A&amp;Financials!$C:$C,Financials!G:G)</f>
        <v>0.25815539848770802</v>
      </c>
      <c r="F62" cm="1">
        <f t="array" ref="F62">_xlfn.XLOOKUP($A62&amp;$B62,Financials!$A:$A&amp;Financials!$C:$C,Financials!H:H)</f>
        <v>0.24758304628124642</v>
      </c>
      <c r="G62" cm="1">
        <f t="array" ref="G62">_xlfn.XLOOKUP($A62&amp;$B62,Financials!$A:$A&amp;Financials!$C:$C,Financials!I:I)</f>
        <v>0.22184678038127839</v>
      </c>
      <c r="H62" cm="1">
        <f t="array" ref="H62">_xlfn.XLOOKUP($A62&amp;$B62,Financials!$A:$A&amp;Financials!$C:$C,Financials!J:J)</f>
        <v>0.2153296140160891</v>
      </c>
      <c r="I62" cm="1">
        <f t="array" ref="I62">_xlfn.XLOOKUP($A62&amp;$B62,Financials!$A:$A&amp;Financials!$C:$C,Financials!K:K)</f>
        <v>0.21566081960496603</v>
      </c>
      <c r="J62" cm="1">
        <f t="array" ref="J62">_xlfn.XLOOKUP($A62&amp;$B62,Financials!$A:$A&amp;Financials!$C:$C,Financials!L:L)</f>
        <v>0.20960124869829314</v>
      </c>
      <c r="K62" cm="1">
        <f t="array" ref="K62">_xlfn.XLOOKUP($A62&amp;$B62,Financials!$A:$A&amp;Financials!$C:$C,Financials!M:M)</f>
        <v>0.18238468365424318</v>
      </c>
      <c r="L62" cm="1">
        <f t="array" ref="L62">_xlfn.XLOOKUP($A62&amp;$B62,Financials!$A:$A&amp;Financials!$C:$C,Financials!N:N)</f>
        <v>0.17548267312189333</v>
      </c>
      <c r="M62" cm="1">
        <f t="array" ref="M62">_xlfn.XLOOKUP($A62&amp;$B62,Financials!$A:$A&amp;Financials!$C:$C,Financials!O:O)</f>
        <v>0.17469995628035107</v>
      </c>
      <c r="N62" cm="1">
        <f t="array" ref="N62">_xlfn.XLOOKUP($A62&amp;$B62,Financials!$A:$A&amp;Financials!$C:$C,Financials!P:P)</f>
        <v>0.16977126500659209</v>
      </c>
      <c r="O62" cm="1">
        <f t="array" ref="O62">_xlfn.XLOOKUP($A62&amp;$B62,Financials!$A:$A&amp;Financials!$C:$C,Financials!Q:Q)</f>
        <v>0.15189335010044083</v>
      </c>
      <c r="P62" cm="1">
        <f t="array" ref="P62">_xlfn.XLOOKUP($A62&amp;$B62,Financials!$A:$A&amp;Financials!$C:$C,Financials!R:R)</f>
        <v>0.14538557916041359</v>
      </c>
      <c r="Q62" cm="1">
        <f t="array" ref="Q62">_xlfn.XLOOKUP($A62&amp;$B62,Financials!$A:$A&amp;Financials!$C:$C,Financials!S:S)</f>
        <v>0.14205161919123191</v>
      </c>
      <c r="R62" cm="1">
        <f t="array" ref="R62">_xlfn.XLOOKUP($A62&amp;$B62,Financials!$A:$A&amp;Financials!$C:$C,Financials!T:T)</f>
        <v>0.13277823026680399</v>
      </c>
      <c r="S62" cm="1">
        <f t="array" ref="S62">_xlfn.XLOOKUP($A62&amp;$B62,Financials!$A:$A&amp;Financials!$C:$C,Financials!U:U)</f>
        <v>0.13184333122447806</v>
      </c>
      <c r="T62" cm="1">
        <f t="array" ref="T62">_xlfn.XLOOKUP($A62&amp;$B62,Financials!$A:$A&amp;Financials!$C:$C,Financials!V:V)</f>
        <v>0.13773071386268407</v>
      </c>
      <c r="U62" cm="1">
        <f t="array" ref="U62">_xlfn.XLOOKUP($A62&amp;$B62,Financials!$A:$A&amp;Financials!$C:$C,Financials!W:W)</f>
        <v>0.14491498671530414</v>
      </c>
      <c r="V62" cm="1">
        <f t="array" ref="V62">_xlfn.XLOOKUP($A62&amp;$B62,Financials!$A:$A&amp;Financials!$C:$C,Financials!X:X)</f>
        <v>0.14736375216582873</v>
      </c>
      <c r="W62" cm="1">
        <f t="array" ref="W62">_xlfn.XLOOKUP($A62&amp;$B62,Financials!$A:$A&amp;Financials!$C:$C,Financials!Y:Y)</f>
        <v>0.14733730008718701</v>
      </c>
      <c r="X62" cm="1">
        <f t="array" ref="X62">_xlfn.XLOOKUP($A62&amp;$B62,Financials!$A:$A&amp;Financials!$C:$C,Financials!Z:Z)</f>
        <v>0.13784733212373559</v>
      </c>
      <c r="Y62" cm="1">
        <f t="array" ref="Y62">_xlfn.XLOOKUP($A62&amp;$B62,Financials!$A:$A&amp;Financials!$C:$C,Financials!AA:AA)</f>
        <v>0.12400655388199064</v>
      </c>
      <c r="Z62" cm="1">
        <f t="array" ref="Z62">_xlfn.XLOOKUP($A62&amp;$B62,Financials!$A:$A&amp;Financials!$C:$C,Financials!AB:AB)</f>
        <v>0.12603219129847862</v>
      </c>
      <c r="AA62" cm="1">
        <f t="array" ref="AA62">_xlfn.XLOOKUP($A62&amp;$B62,Financials!$A:$A&amp;Financials!$C:$C,Financials!AC:AC)</f>
        <v>0.1294075280868584</v>
      </c>
      <c r="AB62" cm="1">
        <f t="array" ref="AB62">_xlfn.XLOOKUP($A62&amp;$B62,Financials!$A:$A&amp;Financials!$C:$C,Financials!AD:AD)</f>
        <v>0.12203598103027859</v>
      </c>
      <c r="AC62" cm="1">
        <f t="array" ref="AC62">_xlfn.XLOOKUP($A62&amp;$B62,Financials!$A:$A&amp;Financials!$C:$C,Financials!AE:AE)</f>
        <v>0.12592266374576072</v>
      </c>
      <c r="AD62" cm="1">
        <f t="array" ref="AD62">_xlfn.XLOOKUP($A62&amp;$B62,Financials!$A:$A&amp;Financials!$C:$C,Financials!AF:AF)</f>
        <v>0.12408601866043266</v>
      </c>
      <c r="AE62" cm="1">
        <f t="array" ref="AE62">_xlfn.XLOOKUP($A62&amp;$B62,Financials!$A:$A&amp;Financials!$C:$C,Financials!AG:AG)</f>
        <v>0.13071320182094082</v>
      </c>
      <c r="AF62" cm="1">
        <f t="array" ref="AF62">_xlfn.XLOOKUP($A62&amp;$B62,Financials!$A:$A&amp;Financials!$C:$C,Financials!AH:AH)</f>
        <v>0.11273161172658661</v>
      </c>
      <c r="AG62" cm="1">
        <f t="array" ref="AG62">_xlfn.XLOOKUP($A62&amp;$B62,Financials!$A:$A&amp;Financials!$C:$C,Financials!AI:AI)</f>
        <v>9.5148685060778601E-2</v>
      </c>
      <c r="AH62" cm="1">
        <f t="array" ref="AH62">_xlfn.XLOOKUP($A62&amp;$B62,Financials!$A:$A&amp;Financials!$C:$C,Financials!AJ:AJ)</f>
        <v>8.5076494352926038E-2</v>
      </c>
      <c r="AI62" cm="1">
        <f t="array" ref="AI62">_xlfn.XLOOKUP($A62&amp;$B62,Financials!$A:$A&amp;Financials!$C:$C,Financials!AK:AK)</f>
        <v>9.076098535008166E-2</v>
      </c>
      <c r="AJ62" cm="1">
        <f t="array" ref="AJ62">_xlfn.XLOOKUP($A62&amp;$B62,Financials!$A:$A&amp;Financials!$C:$C,Financials!AL:AL)</f>
        <v>9.4440172866346747E-2</v>
      </c>
      <c r="AK62" cm="1">
        <f t="array" ref="AK62">_xlfn.XLOOKUP($A62&amp;$B62,Financials!$A:$A&amp;Financials!$C:$C,Financials!AM:AM)</f>
        <v>9.4754477251465921E-2</v>
      </c>
      <c r="AL62" cm="1">
        <f t="array" ref="AL62">_xlfn.XLOOKUP($A62&amp;$B62,Financials!$A:$A&amp;Financials!$C:$C,Financials!AN:AN)</f>
        <v>9.0345551402025479E-2</v>
      </c>
      <c r="AM62" cm="1">
        <f t="array" ref="AM62">_xlfn.XLOOKUP($A62&amp;$B62,Financials!$A:$A&amp;Financials!$C:$C,Financials!AO:AO)</f>
        <v>0.10512392291062592</v>
      </c>
      <c r="AN62" cm="1">
        <f t="array" ref="AN62">_xlfn.XLOOKUP($A62&amp;$B62,Financials!$A:$A&amp;Financials!$C:$C,Financials!AP:AP)</f>
        <v>9.9209916547309054E-2</v>
      </c>
      <c r="AO62" cm="1">
        <f t="array" ref="AO62">_xlfn.XLOOKUP($A62&amp;$B62,Financials!$A:$A&amp;Financials!$C:$C,Financials!AQ:AQ)</f>
        <v>0.36036948507069644</v>
      </c>
    </row>
    <row r="63" spans="1:41" x14ac:dyDescent="0.45">
      <c r="A63" t="s">
        <v>16</v>
      </c>
      <c r="B63" t="s">
        <v>58</v>
      </c>
      <c r="C63" cm="1">
        <f t="array" ref="C63">_xlfn.XLOOKUP($A63&amp;$B63,Ratios!$A:$A&amp;Ratios!$B:$B,Ratios!CA:CA)</f>
        <v>2.95</v>
      </c>
      <c r="D63" cm="1">
        <f t="array" ref="D63">_xlfn.XLOOKUP($A63&amp;$B63,Ratios!$A:$A&amp;Ratios!$B:$B,Ratios!CB:CB)</f>
        <v>12.08</v>
      </c>
      <c r="E63" cm="1">
        <f t="array" ref="E63">_xlfn.XLOOKUP($A63&amp;$B63,Ratios!$A:$A&amp;Ratios!$B:$B,Ratios!CC:CC)</f>
        <v>9.16</v>
      </c>
      <c r="F63" cm="1">
        <f t="array" ref="F63">_xlfn.XLOOKUP($A63&amp;$B63,Ratios!$A:$A&amp;Ratios!$B:$B,Ratios!CD:CD)</f>
        <v>0.48</v>
      </c>
      <c r="G63" cm="1">
        <f t="array" ref="G63">_xlfn.XLOOKUP($A63&amp;$B63,Ratios!$A:$A&amp;Ratios!$B:$B,Ratios!CE:CE)</f>
        <v>-8.6199999999999992</v>
      </c>
      <c r="H63" cm="1">
        <f t="array" ref="H63">_xlfn.XLOOKUP($A63&amp;$B63,Ratios!$A:$A&amp;Ratios!$B:$B,Ratios!CF:CF)</f>
        <v>0.21</v>
      </c>
      <c r="I63" cm="1">
        <f t="array" ref="I63">_xlfn.XLOOKUP($A63&amp;$B63,Ratios!$A:$A&amp;Ratios!$B:$B,Ratios!CG:CG)</f>
        <v>9.8699999999999992</v>
      </c>
      <c r="J63" cm="1">
        <f t="array" ref="J63">_xlfn.XLOOKUP($A63&amp;$B63,Ratios!$A:$A&amp;Ratios!$B:$B,Ratios!CH:CH)</f>
        <v>3.33</v>
      </c>
      <c r="K63" cm="1">
        <f t="array" ref="K63">_xlfn.XLOOKUP($A63&amp;$B63,Ratios!$A:$A&amp;Ratios!$B:$B,Ratios!CI:CI)</f>
        <v>-12.2</v>
      </c>
      <c r="L63" cm="1">
        <f t="array" ref="L63">_xlfn.XLOOKUP($A63&amp;$B63,Ratios!$A:$A&amp;Ratios!$B:$B,Ratios!CJ:CJ)</f>
        <v>6.71</v>
      </c>
      <c r="M63" cm="1">
        <f t="array" ref="M63">_xlfn.XLOOKUP($A63&amp;$B63,Ratios!$A:$A&amp;Ratios!$B:$B,Ratios!CK:CK)</f>
        <v>6.78</v>
      </c>
      <c r="N63" cm="1">
        <f t="array" ref="N63">_xlfn.XLOOKUP($A63&amp;$B63,Ratios!$A:$A&amp;Ratios!$B:$B,Ratios!CL:CL)</f>
        <v>-8.76</v>
      </c>
      <c r="O63" cm="1">
        <f t="array" ref="O63">_xlfn.XLOOKUP($A63&amp;$B63,Ratios!$A:$A&amp;Ratios!$B:$B,Ratios!CM:CM)</f>
        <v>4.07</v>
      </c>
      <c r="P63" cm="1">
        <f t="array" ref="P63">_xlfn.XLOOKUP($A63&amp;$B63,Ratios!$A:$A&amp;Ratios!$B:$B,Ratios!CN:CN)</f>
        <v>5.39</v>
      </c>
      <c r="Q63" cm="1">
        <f t="array" ref="Q63">_xlfn.XLOOKUP($A63&amp;$B63,Ratios!$A:$A&amp;Ratios!$B:$B,Ratios!CO:CO)</f>
        <v>5.21</v>
      </c>
      <c r="R63" cm="1">
        <f t="array" ref="R63">_xlfn.XLOOKUP($A63&amp;$B63,Ratios!$A:$A&amp;Ratios!$B:$B,Ratios!CP:CP)</f>
        <v>-3.8</v>
      </c>
      <c r="S63" cm="1">
        <f t="array" ref="S63">_xlfn.XLOOKUP($A63&amp;$B63,Ratios!$A:$A&amp;Ratios!$B:$B,Ratios!CQ:CQ)</f>
        <v>-0.86</v>
      </c>
      <c r="T63" cm="1">
        <f t="array" ref="T63">_xlfn.XLOOKUP($A63&amp;$B63,Ratios!$A:$A&amp;Ratios!$B:$B,Ratios!CR:CR)</f>
        <v>3.5</v>
      </c>
      <c r="U63" cm="1">
        <f t="array" ref="U63">_xlfn.XLOOKUP($A63&amp;$B63,Ratios!$A:$A&amp;Ratios!$B:$B,Ratios!CS:CS)</f>
        <v>5.32</v>
      </c>
      <c r="V63" cm="1">
        <f t="array" ref="V63">_xlfn.XLOOKUP($A63&amp;$B63,Ratios!$A:$A&amp;Ratios!$B:$B,Ratios!CT:CT)</f>
        <v>3.71</v>
      </c>
      <c r="W63" cm="1">
        <f t="array" ref="W63">_xlfn.XLOOKUP($A63&amp;$B63,Ratios!$A:$A&amp;Ratios!$B:$B,Ratios!CU:CU)</f>
        <v>4.18</v>
      </c>
      <c r="X63" cm="1">
        <f t="array" ref="X63">_xlfn.XLOOKUP($A63&amp;$B63,Ratios!$A:$A&amp;Ratios!$B:$B,Ratios!CV:CV)</f>
        <v>8.4700000000000006</v>
      </c>
      <c r="Y63" cm="1">
        <f t="array" ref="Y63">_xlfn.XLOOKUP($A63&amp;$B63,Ratios!$A:$A&amp;Ratios!$B:$B,Ratios!CW:CW)</f>
        <v>-25.92</v>
      </c>
      <c r="Z63" cm="1">
        <f t="array" ref="Z63">_xlfn.XLOOKUP($A63&amp;$B63,Ratios!$A:$A&amp;Ratios!$B:$B,Ratios!CX:CX)</f>
        <v>1.96</v>
      </c>
      <c r="AA63" cm="1">
        <f t="array" ref="AA63">_xlfn.XLOOKUP($A63&amp;$B63,Ratios!$A:$A&amp;Ratios!$B:$B,Ratios!CY:CY)</f>
        <v>-0.66</v>
      </c>
      <c r="AB63" cm="1">
        <f t="array" ref="AB63">_xlfn.XLOOKUP($A63&amp;$B63,Ratios!$A:$A&amp;Ratios!$B:$B,Ratios!CZ:CZ)</f>
        <v>14.67</v>
      </c>
      <c r="AC63" cm="1">
        <f t="array" ref="AC63">_xlfn.XLOOKUP($A63&amp;$B63,Ratios!$A:$A&amp;Ratios!$B:$B,Ratios!DA:DA)</f>
        <v>1.28</v>
      </c>
      <c r="AD63" cm="1">
        <f t="array" ref="AD63">_xlfn.XLOOKUP($A63&amp;$B63,Ratios!$A:$A&amp;Ratios!$B:$B,Ratios!DB:DB)</f>
        <v>7.42</v>
      </c>
      <c r="AE63" cm="1">
        <f t="array" ref="AE63">_xlfn.XLOOKUP($A63&amp;$B63,Ratios!$A:$A&amp;Ratios!$B:$B,Ratios!DC:DC)</f>
        <v>20.97</v>
      </c>
      <c r="AF63" cm="1">
        <f t="array" ref="AF63">_xlfn.XLOOKUP($A63&amp;$B63,Ratios!$A:$A&amp;Ratios!$B:$B,Ratios!DD:DD)</f>
        <v>21.25</v>
      </c>
      <c r="AG63" cm="1">
        <f t="array" ref="AG63">_xlfn.XLOOKUP($A63&amp;$B63,Ratios!$A:$A&amp;Ratios!$B:$B,Ratios!DE:DE)</f>
        <v>14.53</v>
      </c>
      <c r="AH63" cm="1">
        <f t="array" ref="AH63">_xlfn.XLOOKUP($A63&amp;$B63,Ratios!$A:$A&amp;Ratios!$B:$B,Ratios!DF:DF)</f>
        <v>13.64</v>
      </c>
      <c r="AI63" cm="1">
        <f t="array" ref="AI63">_xlfn.XLOOKUP($A63&amp;$B63,Ratios!$A:$A&amp;Ratios!$B:$B,Ratios!DG:DG)</f>
        <v>3.42</v>
      </c>
      <c r="AJ63" cm="1">
        <f t="array" ref="AJ63">_xlfn.XLOOKUP($A63&amp;$B63,Ratios!$A:$A&amp;Ratios!$B:$B,Ratios!DH:DH)</f>
        <v>0.63</v>
      </c>
      <c r="AK63" cm="1">
        <f t="array" ref="AK63">_xlfn.XLOOKUP($A63&amp;$B63,Ratios!$A:$A&amp;Ratios!$B:$B,Ratios!DI:DI)</f>
        <v>12.92</v>
      </c>
      <c r="AL63" cm="1">
        <f t="array" ref="AL63">_xlfn.XLOOKUP($A63&amp;$B63,Ratios!$A:$A&amp;Ratios!$B:$B,Ratios!DJ:DJ)</f>
        <v>11.17</v>
      </c>
      <c r="AM63" cm="1">
        <f t="array" ref="AM63">_xlfn.XLOOKUP($A63&amp;$B63,Ratios!$A:$A&amp;Ratios!$B:$B,Ratios!DK:DK)</f>
        <v>-1.88</v>
      </c>
      <c r="AN63" cm="1">
        <f t="array" ref="AN63">_xlfn.XLOOKUP($A63&amp;$B63,Ratios!$A:$A&amp;Ratios!$B:$B,Ratios!DL:DL)</f>
        <v>7.41</v>
      </c>
      <c r="AO63" cm="1">
        <f t="array" ref="AO63">_xlfn.XLOOKUP($A63&amp;$B63,Ratios!$A:$A&amp;Ratios!$B:$B,Ratios!DM:DM)</f>
        <v>-29.68</v>
      </c>
    </row>
    <row r="64" spans="1:41" x14ac:dyDescent="0.45">
      <c r="A64" t="s">
        <v>16</v>
      </c>
      <c r="B64" t="s">
        <v>198</v>
      </c>
      <c r="C64">
        <f>_xlfn.XLOOKUP(C$1,EconCPI!$1:$1,EconCPI!$2:$2)</f>
        <v>8.0000000000000002E-3</v>
      </c>
      <c r="D64">
        <f>_xlfn.XLOOKUP(D$1,EconCPI!$1:$1,EconCPI!$2:$2)</f>
        <v>-1E-4</v>
      </c>
      <c r="E64">
        <f>_xlfn.XLOOKUP(E$1,EconCPI!$1:$1,EconCPI!$2:$2)</f>
        <v>1E-4</v>
      </c>
      <c r="F64">
        <f>_xlfn.XLOOKUP(F$1,EconCPI!$1:$1,EconCPI!$2:$2)</f>
        <v>0</v>
      </c>
      <c r="G64">
        <f>_xlfn.XLOOKUP(G$1,EconCPI!$1:$1,EconCPI!$2:$2)</f>
        <v>7.0000000000000001E-3</v>
      </c>
      <c r="H64">
        <f>_xlfn.XLOOKUP(H$1,EconCPI!$1:$1,EconCPI!$2:$2)</f>
        <v>8.9999999999999993E-3</v>
      </c>
      <c r="I64">
        <f>_xlfn.XLOOKUP(I$1,EconCPI!$1:$1,EconCPI!$2:$2)</f>
        <v>0.01</v>
      </c>
      <c r="J64">
        <f>_xlfn.XLOOKUP(J$1,EconCPI!$1:$1,EconCPI!$2:$2)</f>
        <v>1.4999999999999999E-2</v>
      </c>
      <c r="K64">
        <f>_xlfn.XLOOKUP(K$1,EconCPI!$1:$1,EconCPI!$2:$2)</f>
        <v>2.1000000000000001E-2</v>
      </c>
      <c r="L64">
        <f>_xlfn.XLOOKUP(L$1,EconCPI!$1:$1,EconCPI!$2:$2)</f>
        <v>2.4E-2</v>
      </c>
      <c r="M64">
        <f>_xlfn.XLOOKUP(M$1,EconCPI!$1:$1,EconCPI!$2:$2)</f>
        <v>1.6E-2</v>
      </c>
      <c r="N64">
        <f>_xlfn.XLOOKUP(N$1,EconCPI!$1:$1,EconCPI!$2:$2)</f>
        <v>2.1999999999999999E-2</v>
      </c>
      <c r="O64">
        <f>_xlfn.XLOOKUP(O$1,EconCPI!$1:$1,EconCPI!$2:$2)</f>
        <v>2.1000000000000001E-2</v>
      </c>
      <c r="P64">
        <f>_xlfn.XLOOKUP(P$1,EconCPI!$1:$1,EconCPI!$2:$2)</f>
        <v>2.4E-2</v>
      </c>
      <c r="Q64">
        <f>_xlfn.XLOOKUP(Q$1,EconCPI!$1:$1,EconCPI!$2:$2)</f>
        <v>2.9000000000000001E-2</v>
      </c>
      <c r="R64">
        <f>_xlfn.XLOOKUP(R$1,EconCPI!$1:$1,EconCPI!$2:$2)</f>
        <v>2.3E-2</v>
      </c>
      <c r="S64">
        <f>_xlfn.XLOOKUP(S$1,EconCPI!$1:$1,EconCPI!$2:$2)</f>
        <v>1.9E-2</v>
      </c>
      <c r="T64">
        <f>_xlfn.XLOOKUP(T$1,EconCPI!$1:$1,EconCPI!$2:$2)</f>
        <v>1.9E-2</v>
      </c>
      <c r="U64">
        <f>_xlfn.XLOOKUP(U$1,EconCPI!$1:$1,EconCPI!$2:$2)</f>
        <v>1.6E-2</v>
      </c>
      <c r="V64">
        <f>_xlfn.XLOOKUP(V$1,EconCPI!$1:$1,EconCPI!$2:$2)</f>
        <v>1.7000000000000001E-2</v>
      </c>
      <c r="W64">
        <f>_xlfn.XLOOKUP(W$1,EconCPI!$1:$1,EconCPI!$2:$2)</f>
        <v>2.3E-2</v>
      </c>
      <c r="X64">
        <f>_xlfn.XLOOKUP(X$1,EconCPI!$1:$1,EconCPI!$2:$2)</f>
        <v>1.4999999999999999E-2</v>
      </c>
      <c r="Y64">
        <f>_xlfn.XLOOKUP(Y$1,EconCPI!$1:$1,EconCPI!$2:$2)</f>
        <v>6.0000000000000001E-3</v>
      </c>
      <c r="Z64">
        <f>_xlfn.XLOOKUP(Z$1,EconCPI!$1:$1,EconCPI!$2:$2)</f>
        <v>1.4E-2</v>
      </c>
      <c r="AA64">
        <f>_xlfn.XLOOKUP(AA$1,EconCPI!$1:$1,EconCPI!$2:$2)</f>
        <v>1.4E-2</v>
      </c>
      <c r="AB64">
        <f>_xlfn.XLOOKUP(AB$1,EconCPI!$1:$1,EconCPI!$2:$2)</f>
        <v>2.5999999999999999E-2</v>
      </c>
      <c r="AC64">
        <f>_xlfn.XLOOKUP(AC$1,EconCPI!$1:$1,EconCPI!$2:$2)</f>
        <v>5.3999999999999999E-2</v>
      </c>
      <c r="AD64">
        <f>_xlfn.XLOOKUP(AD$1,EconCPI!$1:$1,EconCPI!$2:$2)</f>
        <v>5.3999999999999999E-2</v>
      </c>
      <c r="AE64">
        <f>_xlfn.XLOOKUP(AE$1,EconCPI!$1:$1,EconCPI!$2:$2)</f>
        <v>7.0000000000000007E-2</v>
      </c>
      <c r="AF64">
        <f>_xlfn.XLOOKUP(AF$1,EconCPI!$1:$1,EconCPI!$2:$2)</f>
        <v>8.5000000000000006E-2</v>
      </c>
      <c r="AG64">
        <f>_xlfn.XLOOKUP(AG$1,EconCPI!$1:$1,EconCPI!$2:$2)</f>
        <v>9.0999999999999998E-2</v>
      </c>
      <c r="AH64">
        <f>_xlfn.XLOOKUP(AH$1,EconCPI!$1:$1,EconCPI!$2:$2)</f>
        <v>8.2000000000000003E-2</v>
      </c>
      <c r="AI64">
        <f>_xlfn.XLOOKUP(AI$1,EconCPI!$1:$1,EconCPI!$2:$2)</f>
        <v>6.5000000000000002E-2</v>
      </c>
      <c r="AJ64">
        <f>_xlfn.XLOOKUP(AJ$1,EconCPI!$1:$1,EconCPI!$2:$2)</f>
        <v>0.05</v>
      </c>
      <c r="AK64">
        <f>_xlfn.XLOOKUP(AK$1,EconCPI!$1:$1,EconCPI!$2:$2)</f>
        <v>0.03</v>
      </c>
      <c r="AL64">
        <f>_xlfn.XLOOKUP(AL$1,EconCPI!$1:$1,EconCPI!$2:$2)</f>
        <v>3.6999999999999998E-2</v>
      </c>
      <c r="AM64">
        <f>_xlfn.XLOOKUP(AM$1,EconCPI!$1:$1,EconCPI!$2:$2)</f>
        <v>3.4000000000000002E-2</v>
      </c>
      <c r="AN64">
        <f>_xlfn.XLOOKUP(AN$1,EconCPI!$1:$1,EconCPI!$2:$2)</f>
        <v>3.5000000000000003E-2</v>
      </c>
      <c r="AO64">
        <f>_xlfn.XLOOKUP(AO$1,EconCPI!$1:$1,EconCPI!$2:$2)</f>
        <v>0.03</v>
      </c>
    </row>
    <row r="65" spans="1:41" x14ac:dyDescent="0.45">
      <c r="A65" t="s">
        <v>16</v>
      </c>
      <c r="B65" t="s">
        <v>272</v>
      </c>
      <c r="C65">
        <f>_xlfn.XLOOKUP(C$1,EconCPI!$1:$1,EconCPI!$4:$4)</f>
        <v>50.01</v>
      </c>
      <c r="D65">
        <f>_xlfn.XLOOKUP(D$1,EconCPI!$1:$1,EconCPI!$4:$4)</f>
        <v>49.49</v>
      </c>
      <c r="E65">
        <f>_xlfn.XLOOKUP(E$1,EconCPI!$1:$1,EconCPI!$4:$4)</f>
        <v>50.531999999999996</v>
      </c>
      <c r="F65">
        <f>_xlfn.XLOOKUP(F$1,EconCPI!$1:$1,EconCPI!$4:$4)</f>
        <v>48.603999999999999</v>
      </c>
      <c r="G65">
        <f>_xlfn.XLOOKUP(G$1,EconCPI!$1:$1,EconCPI!$4:$4)</f>
        <v>51.15</v>
      </c>
      <c r="H65">
        <f>_xlfn.XLOOKUP(H$1,EconCPI!$1:$1,EconCPI!$4:$4)</f>
        <v>49.9</v>
      </c>
      <c r="I65">
        <f>_xlfn.XLOOKUP(I$1,EconCPI!$1:$1,EconCPI!$4:$4)</f>
        <v>50.631999999999998</v>
      </c>
      <c r="J65">
        <f>_xlfn.XLOOKUP(J$1,EconCPI!$1:$1,EconCPI!$4:$4)</f>
        <v>52.88</v>
      </c>
      <c r="K65">
        <f>_xlfn.XLOOKUP(K$1,EconCPI!$1:$1,EconCPI!$4:$4)</f>
        <v>59.33</v>
      </c>
      <c r="L65">
        <f>_xlfn.XLOOKUP(L$1,EconCPI!$1:$1,EconCPI!$4:$4)</f>
        <v>60.618000000000002</v>
      </c>
      <c r="M65">
        <f>_xlfn.XLOOKUP(M$1,EconCPI!$1:$1,EconCPI!$4:$4)</f>
        <v>62.616999999999997</v>
      </c>
      <c r="N65">
        <f>_xlfn.XLOOKUP(N$1,EconCPI!$1:$1,EconCPI!$4:$4)</f>
        <v>63.72</v>
      </c>
      <c r="O65">
        <f>_xlfn.XLOOKUP(O$1,EconCPI!$1:$1,EconCPI!$4:$4)</f>
        <v>66.599999999999994</v>
      </c>
      <c r="P65">
        <f>_xlfn.XLOOKUP(P$1,EconCPI!$1:$1,EconCPI!$4:$4)</f>
        <v>64.540000000000006</v>
      </c>
      <c r="Q65">
        <f>_xlfn.XLOOKUP(Q$1,EconCPI!$1:$1,EconCPI!$4:$4)</f>
        <v>61.49</v>
      </c>
      <c r="R65">
        <f>_xlfn.XLOOKUP(R$1,EconCPI!$1:$1,EconCPI!$4:$4)</f>
        <v>66.33</v>
      </c>
      <c r="S65">
        <f>_xlfn.XLOOKUP(S$1,EconCPI!$1:$1,EconCPI!$4:$4)</f>
        <v>57.72</v>
      </c>
      <c r="T65">
        <f>_xlfn.XLOOKUP(T$1,EconCPI!$1:$1,EconCPI!$4:$4)</f>
        <v>63.62</v>
      </c>
      <c r="U65">
        <f>_xlfn.XLOOKUP(U$1,EconCPI!$1:$1,EconCPI!$4:$4)</f>
        <v>70.709999999999994</v>
      </c>
      <c r="V65">
        <f>_xlfn.XLOOKUP(V$1,EconCPI!$1:$1,EconCPI!$4:$4)</f>
        <v>72.040000000000006</v>
      </c>
      <c r="W65">
        <f>_xlfn.XLOOKUP(W$1,EconCPI!$1:$1,EconCPI!$4:$4)</f>
        <v>71.33</v>
      </c>
      <c r="X65">
        <f>_xlfn.XLOOKUP(X$1,EconCPI!$1:$1,EconCPI!$4:$4)</f>
        <v>49.57</v>
      </c>
      <c r="Y65">
        <f>_xlfn.XLOOKUP(Y$1,EconCPI!$1:$1,EconCPI!$4:$4)</f>
        <v>55.01</v>
      </c>
      <c r="Z65">
        <f>_xlfn.XLOOKUP(Z$1,EconCPI!$1:$1,EconCPI!$4:$4)</f>
        <v>55.74</v>
      </c>
      <c r="AA65">
        <f>_xlfn.XLOOKUP(AA$1,EconCPI!$1:$1,EconCPI!$4:$4)</f>
        <v>67.5</v>
      </c>
      <c r="AB65">
        <f>_xlfn.XLOOKUP(AB$1,EconCPI!$1:$1,EconCPI!$4:$4)</f>
        <v>74.260000000000005</v>
      </c>
      <c r="AC65">
        <f>_xlfn.XLOOKUP(AC$1,EconCPI!$1:$1,EconCPI!$4:$4)</f>
        <v>77.405000000000001</v>
      </c>
      <c r="AD65">
        <f>_xlfn.XLOOKUP(AD$1,EconCPI!$1:$1,EconCPI!$4:$4)</f>
        <v>78.2</v>
      </c>
      <c r="AE65">
        <f>_xlfn.XLOOKUP(AE$1,EconCPI!$1:$1,EconCPI!$4:$4)</f>
        <v>83.572000000000003</v>
      </c>
      <c r="AF65">
        <f>_xlfn.XLOOKUP(AF$1,EconCPI!$1:$1,EconCPI!$4:$4)</f>
        <v>91.22</v>
      </c>
      <c r="AG65">
        <f>_xlfn.XLOOKUP(AG$1,EconCPI!$1:$1,EconCPI!$4:$4)</f>
        <v>82.97</v>
      </c>
      <c r="AH65">
        <f>_xlfn.XLOOKUP(AH$1,EconCPI!$1:$1,EconCPI!$4:$4)</f>
        <v>79.09</v>
      </c>
      <c r="AI65">
        <f>_xlfn.XLOOKUP(AI$1,EconCPI!$1:$1,EconCPI!$4:$4)</f>
        <v>91.4</v>
      </c>
      <c r="AJ65">
        <f>_xlfn.XLOOKUP(AJ$1,EconCPI!$1:$1,EconCPI!$4:$4)</f>
        <v>85.62</v>
      </c>
      <c r="AK65">
        <f>_xlfn.XLOOKUP(AK$1,EconCPI!$1:$1,EconCPI!$4:$4)</f>
        <v>87.89</v>
      </c>
      <c r="AL65">
        <f>_xlfn.XLOOKUP(AL$1,EconCPI!$1:$1,EconCPI!$4:$4)</f>
        <v>91.65</v>
      </c>
      <c r="AM65">
        <f>_xlfn.XLOOKUP(AM$1,EconCPI!$1:$1,EconCPI!$4:$4)</f>
        <v>100.125</v>
      </c>
      <c r="AN65">
        <f>_xlfn.XLOOKUP(AN$1,EconCPI!$1:$1,EconCPI!$4:$4)</f>
        <v>117.39</v>
      </c>
      <c r="AO65">
        <f>_xlfn.XLOOKUP(AO$1,EconCPI!$1:$1,EconCPI!$4:$4)</f>
        <v>112.92</v>
      </c>
    </row>
    <row r="66" spans="1:41" x14ac:dyDescent="0.45">
      <c r="A66" t="s">
        <v>17</v>
      </c>
      <c r="B66" t="s">
        <v>170</v>
      </c>
      <c r="C66" cm="1">
        <f t="array" ref="C66">_xlfn.XLOOKUP($A66&amp;$B66,Financials!$A:$A&amp;Financials!$C:$C,Financials!E:E)</f>
        <v>0.23994221740700614</v>
      </c>
      <c r="D66" cm="1">
        <f t="array" ref="D66">_xlfn.XLOOKUP($A66&amp;$B66,Financials!$A:$A&amp;Financials!$C:$C,Financials!F:F)</f>
        <v>0.14802128124772246</v>
      </c>
      <c r="E66" cm="1">
        <f t="array" ref="E66">_xlfn.XLOOKUP($A66&amp;$B66,Financials!$A:$A&amp;Financials!$C:$C,Financials!G:G)</f>
        <v>0.18135722720011113</v>
      </c>
      <c r="F66" cm="1">
        <f t="array" ref="F66">_xlfn.XLOOKUP($A66&amp;$B66,Financials!$A:$A&amp;Financials!$C:$C,Financials!H:H)</f>
        <v>0.16443431176973497</v>
      </c>
      <c r="G66" cm="1">
        <f t="array" ref="G66">_xlfn.XLOOKUP($A66&amp;$B66,Financials!$A:$A&amp;Financials!$C:$C,Financials!I:I)</f>
        <v>0.24872586318282966</v>
      </c>
      <c r="H66" cm="1">
        <f t="array" ref="H66">_xlfn.XLOOKUP($A66&amp;$B66,Financials!$A:$A&amp;Financials!$C:$C,Financials!J:J)</f>
        <v>0.18073585311625906</v>
      </c>
      <c r="I66" cm="1">
        <f t="array" ref="I66">_xlfn.XLOOKUP($A66&amp;$B66,Financials!$A:$A&amp;Financials!$C:$C,Financials!K:K)</f>
        <v>0.16262640254882949</v>
      </c>
      <c r="J66" cm="1">
        <f t="array" ref="J66">_xlfn.XLOOKUP($A66&amp;$B66,Financials!$A:$A&amp;Financials!$C:$C,Financials!L:L)</f>
        <v>0.15438620881412485</v>
      </c>
      <c r="K66" cm="1">
        <f t="array" ref="K66">_xlfn.XLOOKUP($A66&amp;$B66,Financials!$A:$A&amp;Financials!$C:$C,Financials!M:M)</f>
        <v>0.33730459334756557</v>
      </c>
      <c r="L66" cm="1">
        <f t="array" ref="L66">_xlfn.XLOOKUP($A66&amp;$B66,Financials!$A:$A&amp;Financials!$C:$C,Financials!N:N)</f>
        <v>0.16243475807589222</v>
      </c>
      <c r="M66" cm="1">
        <f t="array" ref="M66">_xlfn.XLOOKUP($A66&amp;$B66,Financials!$A:$A&amp;Financials!$C:$C,Financials!O:O)</f>
        <v>0.17427122940430925</v>
      </c>
      <c r="N66" cm="1">
        <f t="array" ref="N66">_xlfn.XLOOKUP($A66&amp;$B66,Financials!$A:$A&amp;Financials!$C:$C,Financials!P:P)</f>
        <v>0.15341396057518331</v>
      </c>
      <c r="O66" cm="1">
        <f t="array" ref="O66">_xlfn.XLOOKUP($A66&amp;$B66,Financials!$A:$A&amp;Financials!$C:$C,Financials!Q:Q)</f>
        <v>0.24445415801551743</v>
      </c>
      <c r="P66" cm="1">
        <f t="array" ref="P66">_xlfn.XLOOKUP($A66&amp;$B66,Financials!$A:$A&amp;Financials!$C:$C,Financials!R:R)</f>
        <v>0.15069860279441119</v>
      </c>
      <c r="Q66" cm="1">
        <f t="array" ref="Q66">_xlfn.XLOOKUP($A66&amp;$B66,Financials!$A:$A&amp;Financials!$C:$C,Financials!S:S)</f>
        <v>0.1987248757294143</v>
      </c>
      <c r="R66" cm="1">
        <f t="array" ref="R66">_xlfn.XLOOKUP($A66&amp;$B66,Financials!$A:$A&amp;Financials!$C:$C,Financials!T:T)</f>
        <v>0.20552769181517447</v>
      </c>
      <c r="S66" cm="1">
        <f t="array" ref="S66">_xlfn.XLOOKUP($A66&amp;$B66,Financials!$A:$A&amp;Financials!$C:$C,Financials!U:U)</f>
        <v>0.2672830878400172</v>
      </c>
      <c r="T66" cm="1">
        <f t="array" ref="T66">_xlfn.XLOOKUP($A66&amp;$B66,Financials!$A:$A&amp;Financials!$C:$C,Financials!V:V)</f>
        <v>0.17850108842127085</v>
      </c>
      <c r="U66" cm="1">
        <f t="array" ref="U66">_xlfn.XLOOKUP($A66&amp;$B66,Financials!$A:$A&amp;Financials!$C:$C,Financials!W:W)</f>
        <v>0.19314947492393758</v>
      </c>
      <c r="V66" cm="1">
        <f t="array" ref="V66">_xlfn.XLOOKUP($A66&amp;$B66,Financials!$A:$A&amp;Financials!$C:$C,Financials!X:X)</f>
        <v>0.18207121604760534</v>
      </c>
      <c r="W66" cm="1">
        <f t="array" ref="W66">_xlfn.XLOOKUP($A66&amp;$B66,Financials!$A:$A&amp;Financials!$C:$C,Financials!Y:Y)</f>
        <v>0.20014985482813524</v>
      </c>
      <c r="X66" cm="1">
        <f t="array" ref="X66">_xlfn.XLOOKUP($A66&amp;$B66,Financials!$A:$A&amp;Financials!$C:$C,Financials!Z:Z)</f>
        <v>0.12514700117600941</v>
      </c>
      <c r="Y66" cm="1">
        <f t="array" ref="Y66">_xlfn.XLOOKUP($A66&amp;$B66,Financials!$A:$A&amp;Financials!$C:$C,Financials!AA:AA)</f>
        <v>-1.2353909293556384E-2</v>
      </c>
      <c r="Z66" cm="1">
        <f t="array" ref="Z66">_xlfn.XLOOKUP($A66&amp;$B66,Financials!$A:$A&amp;Financials!$C:$C,Financials!AB:AB)</f>
        <v>-2.4255788313120178E-3</v>
      </c>
      <c r="AA66" cm="1">
        <f t="array" ref="AA66">_xlfn.XLOOKUP($A66&amp;$B66,Financials!$A:$A&amp;Financials!$C:$C,Financials!AC:AC)</f>
        <v>1.4468338123079972E-2</v>
      </c>
      <c r="AB66" cm="1">
        <f t="array" ref="AB66">_xlfn.XLOOKUP($A66&amp;$B66,Financials!$A:$A&amp;Financials!$C:$C,Financials!AD:AD)</f>
        <v>-3.534735574588747E-3</v>
      </c>
      <c r="AC66" cm="1">
        <f t="array" ref="AC66">_xlfn.XLOOKUP($A66&amp;$B66,Financials!$A:$A&amp;Financials!$C:$C,Financials!AE:AE)</f>
        <v>-6.2362435803374906E-4</v>
      </c>
      <c r="AD66" cm="1">
        <f t="array" ref="AD66">_xlfn.XLOOKUP($A66&amp;$B66,Financials!$A:$A&amp;Financials!$C:$C,Financials!AF:AF)</f>
        <v>3.1501042628106518E-2</v>
      </c>
      <c r="AE66" cm="1">
        <f t="array" ref="AE66">_xlfn.XLOOKUP($A66&amp;$B66,Financials!$A:$A&amp;Financials!$C:$C,Financials!AG:AG)</f>
        <v>4.6284396111385732E-2</v>
      </c>
      <c r="AF66" cm="1">
        <f t="array" ref="AF66">_xlfn.XLOOKUP($A66&amp;$B66,Financials!$A:$A&amp;Financials!$C:$C,Financials!AH:AH)</f>
        <v>2.5633862990288711E-3</v>
      </c>
      <c r="AG66" cm="1">
        <f t="array" ref="AG66">_xlfn.XLOOKUP($A66&amp;$B66,Financials!$A:$A&amp;Financials!$C:$C,Financials!AI:AI)</f>
        <v>1.6364527192552672E-2</v>
      </c>
      <c r="AH66" cm="1">
        <f t="array" ref="AH66">_xlfn.XLOOKUP($A66&amp;$B66,Financials!$A:$A&amp;Financials!$C:$C,Financials!AJ:AJ)</f>
        <v>2.7572228299337236E-2</v>
      </c>
      <c r="AI66" cm="1">
        <f t="array" ref="AI66">_xlfn.XLOOKUP($A66&amp;$B66,Financials!$A:$A&amp;Financials!$C:$C,Financials!AK:AK)</f>
        <v>2.948897041892452E-2</v>
      </c>
      <c r="AJ66" cm="1">
        <f t="array" ref="AJ66">_xlfn.XLOOKUP($A66&amp;$B66,Financials!$A:$A&amp;Financials!$C:$C,Financials!AL:AL)</f>
        <v>2.3803370947827834E-2</v>
      </c>
      <c r="AK66" cm="1">
        <f t="array" ref="AK66">_xlfn.XLOOKUP($A66&amp;$B66,Financials!$A:$A&amp;Financials!$C:$C,Financials!AM:AM)</f>
        <v>2.7047013872721546E-2</v>
      </c>
      <c r="AL66" cm="1">
        <f t="array" ref="AL66">_xlfn.XLOOKUP($A66&amp;$B66,Financials!$A:$A&amp;Financials!$C:$C,Financials!AN:AN)</f>
        <v>3.2445069052187782E-2</v>
      </c>
      <c r="AM66" cm="1">
        <f t="array" ref="AM66">_xlfn.XLOOKUP($A66&amp;$B66,Financials!$A:$A&amp;Financials!$C:$C,Financials!AO:AO)</f>
        <v>2.1026124494504677E-2</v>
      </c>
      <c r="AN66" cm="1">
        <f t="array" ref="AN66">_xlfn.XLOOKUP($A66&amp;$B66,Financials!$A:$A&amp;Financials!$C:$C,Financials!AP:AP)</f>
        <v>1.6639840939216059E-2</v>
      </c>
      <c r="AO66" cm="1">
        <f t="array" ref="AO66">_xlfn.XLOOKUP($A66&amp;$B66,Financials!$A:$A&amp;Financials!$C:$C,Financials!AQ:AQ)</f>
        <v>2.9575339998198686E-2</v>
      </c>
    </row>
    <row r="67" spans="1:41" x14ac:dyDescent="0.45">
      <c r="A67" t="s">
        <v>17</v>
      </c>
      <c r="B67" t="s">
        <v>171</v>
      </c>
      <c r="C67" cm="1">
        <f t="array" ref="C67">_xlfn.XLOOKUP($A67&amp;$B67,Financials!$A:$A&amp;Financials!$C:$C,Financials!E:E)</f>
        <v>8.3062477428674605E-2</v>
      </c>
      <c r="D67" cm="1">
        <f t="array" ref="D67">_xlfn.XLOOKUP($A67&amp;$B67,Financials!$A:$A&amp;Financials!$C:$C,Financials!F:F)</f>
        <v>8.6218205670140657E-2</v>
      </c>
      <c r="E67" cm="1">
        <f t="array" ref="E67">_xlfn.XLOOKUP($A67&amp;$B67,Financials!$A:$A&amp;Financials!$C:$C,Financials!G:G)</f>
        <v>9.0296589567270963E-2</v>
      </c>
      <c r="F67" cm="1">
        <f t="array" ref="F67">_xlfn.XLOOKUP($A67&amp;$B67,Financials!$A:$A&amp;Financials!$C:$C,Financials!H:H)</f>
        <v>9.2191507552009125E-2</v>
      </c>
      <c r="G67" cm="1">
        <f t="array" ref="G67">_xlfn.XLOOKUP($A67&amp;$B67,Financials!$A:$A&amp;Financials!$C:$C,Financials!I:I)</f>
        <v>9.8628957002368817E-2</v>
      </c>
      <c r="H67" cm="1">
        <f t="array" ref="H67">_xlfn.XLOOKUP($A67&amp;$B67,Financials!$A:$A&amp;Financials!$C:$C,Financials!J:J)</f>
        <v>9.9691601520476222E-2</v>
      </c>
      <c r="I67" cm="1">
        <f t="array" ref="I67">_xlfn.XLOOKUP($A67&amp;$B67,Financials!$A:$A&amp;Financials!$C:$C,Financials!K:K)</f>
        <v>0.10597035600498685</v>
      </c>
      <c r="J67" cm="1">
        <f t="array" ref="J67">_xlfn.XLOOKUP($A67&amp;$B67,Financials!$A:$A&amp;Financials!$C:$C,Financials!L:L)</f>
        <v>0.113235089670513</v>
      </c>
      <c r="K67" cm="1">
        <f t="array" ref="K67">_xlfn.XLOOKUP($A67&amp;$B67,Financials!$A:$A&amp;Financials!$C:$C,Financials!M:M)</f>
        <v>0.12285655257902349</v>
      </c>
      <c r="L67" cm="1">
        <f t="array" ref="L67">_xlfn.XLOOKUP($A67&amp;$B67,Financials!$A:$A&amp;Financials!$C:$C,Financials!N:N)</f>
        <v>0.12611087600507828</v>
      </c>
      <c r="M67" cm="1">
        <f t="array" ref="M67">_xlfn.XLOOKUP($A67&amp;$B67,Financials!$A:$A&amp;Financials!$C:$C,Financials!O:O)</f>
        <v>0.14195183776932827</v>
      </c>
      <c r="N67" cm="1">
        <f t="array" ref="N67">_xlfn.XLOOKUP($A67&amp;$B67,Financials!$A:$A&amp;Financials!$C:$C,Financials!P:P)</f>
        <v>0.12275021426530806</v>
      </c>
      <c r="O67" cm="1">
        <f t="array" ref="O67">_xlfn.XLOOKUP($A67&amp;$B67,Financials!$A:$A&amp;Financials!$C:$C,Financials!Q:Q)</f>
        <v>2.3713255381925473E-2</v>
      </c>
      <c r="P67" cm="1">
        <f t="array" ref="P67">_xlfn.XLOOKUP($A67&amp;$B67,Financials!$A:$A&amp;Financials!$C:$C,Financials!R:R)</f>
        <v>3.9920159680638723E-2</v>
      </c>
      <c r="Q67" cm="1">
        <f t="array" ref="Q67">_xlfn.XLOOKUP($A67&amp;$B67,Financials!$A:$A&amp;Financials!$C:$C,Financials!S:S)</f>
        <v>5.7164469418629779E-2</v>
      </c>
      <c r="R67" cm="1">
        <f t="array" ref="R67">_xlfn.XLOOKUP($A67&amp;$B67,Financials!$A:$A&amp;Financials!$C:$C,Financials!T:T)</f>
        <v>7.2671006296019636E-2</v>
      </c>
      <c r="S67" cm="1">
        <f t="array" ref="S67">_xlfn.XLOOKUP($A67&amp;$B67,Financials!$A:$A&amp;Financials!$C:$C,Financials!U:U)</f>
        <v>6.8917320718202349E-2</v>
      </c>
      <c r="T67" cm="1">
        <f t="array" ref="T67">_xlfn.XLOOKUP($A67&amp;$B67,Financials!$A:$A&amp;Financials!$C:$C,Financials!V:V)</f>
        <v>7.8988286513942157E-2</v>
      </c>
      <c r="U67" cm="1">
        <f t="array" ref="U67">_xlfn.XLOOKUP($A67&amp;$B67,Financials!$A:$A&amp;Financials!$C:$C,Financials!W:W)</f>
        <v>9.2452645009323778E-2</v>
      </c>
      <c r="V67" cm="1">
        <f t="array" ref="V67">_xlfn.XLOOKUP($A67&amp;$B67,Financials!$A:$A&amp;Financials!$C:$C,Financials!X:X)</f>
        <v>0.1062482004031097</v>
      </c>
      <c r="W67" cm="1">
        <f t="array" ref="W67">_xlfn.XLOOKUP($A67&amp;$B67,Financials!$A:$A&amp;Financials!$C:$C,Financials!Y:Y)</f>
        <v>0.12700196684461929</v>
      </c>
      <c r="X67" cm="1">
        <f t="array" ref="X67">_xlfn.XLOOKUP($A67&amp;$B67,Financials!$A:$A&amp;Financials!$C:$C,Financials!Z:Z)</f>
        <v>0.11799294394355155</v>
      </c>
      <c r="Y67" cm="1">
        <f t="array" ref="Y67">_xlfn.XLOOKUP($A67&amp;$B67,Financials!$A:$A&amp;Financials!$C:$C,Financials!AA:AA)</f>
        <v>2.9520218328784816E-2</v>
      </c>
      <c r="Z67" cm="1">
        <f t="array" ref="Z67">_xlfn.XLOOKUP($A67&amp;$B67,Financials!$A:$A&amp;Financials!$C:$C,Financials!AB:AB)</f>
        <v>3.4038288062543852E-2</v>
      </c>
      <c r="AA67" cm="1">
        <f t="array" ref="AA67">_xlfn.XLOOKUP($A67&amp;$B67,Financials!$A:$A&amp;Financials!$C:$C,Financials!AC:AC)</f>
        <v>4.7448221187196514E-2</v>
      </c>
      <c r="AB67" cm="1">
        <f t="array" ref="AB67">_xlfn.XLOOKUP($A67&amp;$B67,Financials!$A:$A&amp;Financials!$C:$C,Financials!AD:AD)</f>
        <v>5.6186758336732118E-2</v>
      </c>
      <c r="AC67" cm="1">
        <f t="array" ref="AC67">_xlfn.XLOOKUP($A67&amp;$B67,Financials!$A:$A&amp;Financials!$C:$C,Financials!AE:AE)</f>
        <v>6.1316947909024214E-2</v>
      </c>
      <c r="AD67" cm="1">
        <f t="array" ref="AD67">_xlfn.XLOOKUP($A67&amp;$B67,Financials!$A:$A&amp;Financials!$C:$C,Financials!AF:AF)</f>
        <v>6.7702457867569135E-2</v>
      </c>
      <c r="AE67" cm="1">
        <f t="array" ref="AE67">_xlfn.XLOOKUP($A67&amp;$B67,Financials!$A:$A&amp;Financials!$C:$C,Financials!AG:AG)</f>
        <v>7.1988795518207277E-2</v>
      </c>
      <c r="AF67" cm="1">
        <f t="array" ref="AF67">_xlfn.XLOOKUP($A67&amp;$B67,Financials!$A:$A&amp;Financials!$C:$C,Financials!AH:AH)</f>
        <v>7.6277174359564229E-2</v>
      </c>
      <c r="AG67" cm="1">
        <f t="array" ref="AG67">_xlfn.XLOOKUP($A67&amp;$B67,Financials!$A:$A&amp;Financials!$C:$C,Financials!AI:AI)</f>
        <v>8.0042462845010612E-2</v>
      </c>
      <c r="AH67" cm="1">
        <f t="array" ref="AH67">_xlfn.XLOOKUP($A67&amp;$B67,Financials!$A:$A&amp;Financials!$C:$C,Financials!AJ:AJ)</f>
        <v>8.1542371790747054E-2</v>
      </c>
      <c r="AI67" cm="1">
        <f t="array" ref="AI67">_xlfn.XLOOKUP($A67&amp;$B67,Financials!$A:$A&amp;Financials!$C:$C,Financials!AK:AK)</f>
        <v>8.0208157438251229E-2</v>
      </c>
      <c r="AJ67" cm="1">
        <f t="array" ref="AJ67">_xlfn.XLOOKUP($A67&amp;$B67,Financials!$A:$A&amp;Financials!$C:$C,Financials!AL:AL)</f>
        <v>7.241508025382605E-2</v>
      </c>
      <c r="AK67" cm="1">
        <f t="array" ref="AK67">_xlfn.XLOOKUP($A67&amp;$B67,Financials!$A:$A&amp;Financials!$C:$C,Financials!AM:AM)</f>
        <v>7.0390709521918352E-2</v>
      </c>
      <c r="AL67" cm="1">
        <f t="array" ref="AL67">_xlfn.XLOOKUP($A67&amp;$B67,Financials!$A:$A&amp;Financials!$C:$C,Financials!AN:AN)</f>
        <v>7.3565579308667334E-2</v>
      </c>
      <c r="AM67" cm="1">
        <f t="array" ref="AM67">_xlfn.XLOOKUP($A67&amp;$B67,Financials!$A:$A&amp;Financials!$C:$C,Financials!AO:AO)</f>
        <v>6.5050735604237478E-2</v>
      </c>
      <c r="AN67" cm="1">
        <f t="array" ref="AN67">_xlfn.XLOOKUP($A67&amp;$B67,Financials!$A:$A&amp;Financials!$C:$C,Financials!AP:AP)</f>
        <v>6.3446790380609727E-2</v>
      </c>
      <c r="AO67" cm="1">
        <f t="array" ref="AO67">_xlfn.XLOOKUP($A67&amp;$B67,Financials!$A:$A&amp;Financials!$C:$C,Financials!AQ:AQ)</f>
        <v>6.2325497613257681E-2</v>
      </c>
    </row>
    <row r="68" spans="1:41" x14ac:dyDescent="0.45">
      <c r="A68" t="s">
        <v>17</v>
      </c>
      <c r="B68" t="s">
        <v>172</v>
      </c>
      <c r="C68" cm="1">
        <f t="array" ref="C68">_xlfn.XLOOKUP($A68&amp;$B68,Financials!$A:$A&amp;Financials!$C:$C,Financials!E:E)</f>
        <v>2.0512820512820513E-2</v>
      </c>
      <c r="D68" cm="1">
        <f t="array" ref="D68">_xlfn.XLOOKUP($A68&amp;$B68,Financials!$A:$A&amp;Financials!$C:$C,Financials!F:F)</f>
        <v>1.3264339333867795E-2</v>
      </c>
      <c r="E68" cm="1">
        <f t="array" ref="E68">_xlfn.XLOOKUP($A68&amp;$B68,Financials!$A:$A&amp;Financials!$C:$C,Financials!G:G)</f>
        <v>2.0490379940265334E-2</v>
      </c>
      <c r="F68" cm="1">
        <f t="array" ref="F68">_xlfn.XLOOKUP($A68&amp;$B68,Financials!$A:$A&amp;Financials!$C:$C,Financials!H:H)</f>
        <v>1.9378740381875179E-2</v>
      </c>
      <c r="G68" cm="1">
        <f t="array" ref="G68">_xlfn.XLOOKUP($A68&amp;$B68,Financials!$A:$A&amp;Financials!$C:$C,Financials!I:I)</f>
        <v>1.8448065465508579E-2</v>
      </c>
      <c r="H68" cm="1">
        <f t="array" ref="H68">_xlfn.XLOOKUP($A68&amp;$B68,Financials!$A:$A&amp;Financials!$C:$C,Financials!J:J)</f>
        <v>1.1833895144516961E-2</v>
      </c>
      <c r="I68" cm="1">
        <f t="array" ref="I68">_xlfn.XLOOKUP($A68&amp;$B68,Financials!$A:$A&amp;Financials!$C:$C,Financials!K:K)</f>
        <v>1.7557833494943897E-2</v>
      </c>
      <c r="J68" cm="1">
        <f t="array" ref="J68">_xlfn.XLOOKUP($A68&amp;$B68,Financials!$A:$A&amp;Financials!$C:$C,Financials!L:L)</f>
        <v>1.8420686778812735E-2</v>
      </c>
      <c r="K68" cm="1">
        <f t="array" ref="K68">_xlfn.XLOOKUP($A68&amp;$B68,Financials!$A:$A&amp;Financials!$C:$C,Financials!M:M)</f>
        <v>2.3276633840644583E-2</v>
      </c>
      <c r="L68" cm="1">
        <f t="array" ref="L68">_xlfn.XLOOKUP($A68&amp;$B68,Financials!$A:$A&amp;Financials!$C:$C,Financials!N:N)</f>
        <v>1.0297644237551135E-2</v>
      </c>
      <c r="M68" cm="1">
        <f t="array" ref="M68">_xlfn.XLOOKUP($A68&amp;$B68,Financials!$A:$A&amp;Financials!$C:$C,Financials!O:O)</f>
        <v>2.0419659202929166E-2</v>
      </c>
      <c r="N68" cm="1">
        <f t="array" ref="N68">_xlfn.XLOOKUP($A68&amp;$B68,Financials!$A:$A&amp;Financials!$C:$C,Financials!P:P)</f>
        <v>2.4092943529187696E-2</v>
      </c>
      <c r="O68" cm="1">
        <f t="array" ref="O68">_xlfn.XLOOKUP($A68&amp;$B68,Financials!$A:$A&amp;Financials!$C:$C,Financials!Q:Q)</f>
        <v>2.4915309802207408E-2</v>
      </c>
      <c r="P68" cm="1">
        <f t="array" ref="P68">_xlfn.XLOOKUP($A68&amp;$B68,Financials!$A:$A&amp;Financials!$C:$C,Financials!R:R)</f>
        <v>1.4748281215347084E-2</v>
      </c>
      <c r="Q68" cm="1">
        <f t="array" ref="Q68">_xlfn.XLOOKUP($A68&amp;$B68,Financials!$A:$A&amp;Financials!$C:$C,Financials!S:S)</f>
        <v>3.090555435487357E-2</v>
      </c>
      <c r="R68" cm="1">
        <f t="array" ref="R68">_xlfn.XLOOKUP($A68&amp;$B68,Financials!$A:$A&amp;Financials!$C:$C,Financials!T:T)</f>
        <v>3.0519688400384163E-2</v>
      </c>
      <c r="S68" cm="1">
        <f t="array" ref="S68">_xlfn.XLOOKUP($A68&amp;$B68,Financials!$A:$A&amp;Financials!$C:$C,Financials!U:U)</f>
        <v>9.2463176002580364E-3</v>
      </c>
      <c r="T68" cm="1">
        <f t="array" ref="T68">_xlfn.XLOOKUP($A68&amp;$B68,Financials!$A:$A&amp;Financials!$C:$C,Financials!V:V)</f>
        <v>2.8609930548357001E-2</v>
      </c>
      <c r="U68" cm="1">
        <f t="array" ref="U68">_xlfn.XLOOKUP($A68&amp;$B68,Financials!$A:$A&amp;Financials!$C:$C,Financials!W:W)</f>
        <v>3.5822946314653055E-2</v>
      </c>
      <c r="V68" cm="1">
        <f t="array" ref="V68">_xlfn.XLOOKUP($A68&amp;$B68,Financials!$A:$A&amp;Financials!$C:$C,Financials!X:X)</f>
        <v>3.119301276514061E-2</v>
      </c>
      <c r="W68" cm="1">
        <f t="array" ref="W68">_xlfn.XLOOKUP($A68&amp;$B68,Financials!$A:$A&amp;Financials!$C:$C,Financials!Y:Y)</f>
        <v>4.7578907932939965E-2</v>
      </c>
      <c r="X68" cm="1">
        <f t="array" ref="X68">_xlfn.XLOOKUP($A68&amp;$B68,Financials!$A:$A&amp;Financials!$C:$C,Financials!Z:Z)</f>
        <v>-7.2520580164641317E-3</v>
      </c>
      <c r="Y68" cm="1">
        <f t="array" ref="Y68">_xlfn.XLOOKUP($A68&amp;$B68,Financials!$A:$A&amp;Financials!$C:$C,Financials!AA:AA)</f>
        <v>8.7914835107601921E-3</v>
      </c>
      <c r="Z68" cm="1">
        <f t="array" ref="Z68">_xlfn.XLOOKUP($A68&amp;$B68,Financials!$A:$A&amp;Financials!$C:$C,Financials!AB:AB)</f>
        <v>1.1386188232935752E-2</v>
      </c>
      <c r="AA68" cm="1">
        <f t="array" ref="AA68">_xlfn.XLOOKUP($A68&amp;$B68,Financials!$A:$A&amp;Financials!$C:$C,Financials!AC:AC)</f>
        <v>1.89872163313844E-2</v>
      </c>
      <c r="AB68" cm="1">
        <f t="array" ref="AB68">_xlfn.XLOOKUP($A68&amp;$B68,Financials!$A:$A&amp;Financials!$C:$C,Financials!AD:AD)</f>
        <v>1.5245974868418498E-2</v>
      </c>
      <c r="AC68" cm="1">
        <f t="array" ref="AC68">_xlfn.XLOOKUP($A68&amp;$B68,Financials!$A:$A&amp;Financials!$C:$C,Financials!AE:AE)</f>
        <v>1.3591342626559061E-2</v>
      </c>
      <c r="AD68" cm="1">
        <f t="array" ref="AD68">_xlfn.XLOOKUP($A68&amp;$B68,Financials!$A:$A&amp;Financials!$C:$C,Financials!AF:AF)</f>
        <v>1.6288927631354051E-2</v>
      </c>
      <c r="AE68" cm="1">
        <f t="array" ref="AE68">_xlfn.XLOOKUP($A68&amp;$B68,Financials!$A:$A&amp;Financials!$C:$C,Financials!AG:AG)</f>
        <v>1.1830614598780688E-2</v>
      </c>
      <c r="AF68" cm="1">
        <f t="array" ref="AF68">_xlfn.XLOOKUP($A68&amp;$B68,Financials!$A:$A&amp;Financials!$C:$C,Financials!AH:AH)</f>
        <v>1.0779368026685509E-2</v>
      </c>
      <c r="AG68" cm="1">
        <f t="array" ref="AG68">_xlfn.XLOOKUP($A68&amp;$B68,Financials!$A:$A&amp;Financials!$C:$C,Financials!AI:AI)</f>
        <v>9.3581577658010777E-3</v>
      </c>
      <c r="AH68" cm="1">
        <f t="array" ref="AH68">_xlfn.XLOOKUP($A68&amp;$B68,Financials!$A:$A&amp;Financials!$C:$C,Financials!AJ:AJ)</f>
        <v>7.4480406666237696E-3</v>
      </c>
      <c r="AI68" cm="1">
        <f t="array" ref="AI68">_xlfn.XLOOKUP($A68&amp;$B68,Financials!$A:$A&amp;Financials!$C:$C,Financials!AK:AK)</f>
        <v>-4.4517446233670538E-4</v>
      </c>
      <c r="AJ68" cm="1">
        <f t="array" ref="AJ68">_xlfn.XLOOKUP($A68&amp;$B68,Financials!$A:$A&amp;Financials!$C:$C,Financials!AL:AL)</f>
        <v>3.8763028684641226E-4</v>
      </c>
      <c r="AK68" cm="1">
        <f t="array" ref="AK68">_xlfn.XLOOKUP($A68&amp;$B68,Financials!$A:$A&amp;Financials!$C:$C,Financials!AM:AM)</f>
        <v>4.7246682461209791E-3</v>
      </c>
      <c r="AL68" cm="1">
        <f t="array" ref="AL68">_xlfn.XLOOKUP($A68&amp;$B68,Financials!$A:$A&amp;Financials!$C:$C,Financials!AN:AN)</f>
        <v>8.0808626793870443E-3</v>
      </c>
      <c r="AM68" cm="1">
        <f t="array" ref="AM68">_xlfn.XLOOKUP($A68&amp;$B68,Financials!$A:$A&amp;Financials!$C:$C,Financials!AO:AO)</f>
        <v>-9.9238345696777235E-5</v>
      </c>
      <c r="AN68" cm="1">
        <f t="array" ref="AN68">_xlfn.XLOOKUP($A68&amp;$B68,Financials!$A:$A&amp;Financials!$C:$C,Financials!AP:AP)</f>
        <v>4.3670706305623938E-3</v>
      </c>
      <c r="AO68" cm="1">
        <f t="array" ref="AO68">_xlfn.XLOOKUP($A68&amp;$B68,Financials!$A:$A&amp;Financials!$C:$C,Financials!AQ:AQ)</f>
        <v>5.9105647122399355E-3</v>
      </c>
    </row>
    <row r="69" spans="1:41" x14ac:dyDescent="0.45">
      <c r="A69" t="s">
        <v>17</v>
      </c>
      <c r="B69" t="s">
        <v>174</v>
      </c>
      <c r="C69" cm="1">
        <f t="array" ref="C69">_xlfn.XLOOKUP($A69&amp;$B69,Financials!$A:$A&amp;Financials!$C:$C,Financials!E:E)</f>
        <v>0.96188181947002971</v>
      </c>
      <c r="D69" cm="1">
        <f t="array" ref="D69">_xlfn.XLOOKUP($A69&amp;$B69,Financials!$A:$A&amp;Financials!$C:$C,Financials!F:F)</f>
        <v>0.93526093088857543</v>
      </c>
      <c r="E69" cm="1">
        <f t="array" ref="E69">_xlfn.XLOOKUP($A69&amp;$B69,Financials!$A:$A&amp;Financials!$C:$C,Financials!G:G)</f>
        <v>0.97598133406533072</v>
      </c>
      <c r="F69" cm="1">
        <f t="array" ref="F69">_xlfn.XLOOKUP($A69&amp;$B69,Financials!$A:$A&amp;Financials!$C:$C,Financials!H:H)</f>
        <v>0.98052772682376177</v>
      </c>
      <c r="G69" cm="1">
        <f t="array" ref="G69">_xlfn.XLOOKUP($A69&amp;$B69,Financials!$A:$A&amp;Financials!$C:$C,Financials!I:I)</f>
        <v>0.99042720388626948</v>
      </c>
      <c r="H69" cm="1">
        <f t="array" ref="H69">_xlfn.XLOOKUP($A69&amp;$B69,Financials!$A:$A&amp;Financials!$C:$C,Financials!J:J)</f>
        <v>0.98505125284738038</v>
      </c>
      <c r="I69" cm="1">
        <f t="array" ref="I69">_xlfn.XLOOKUP($A69&amp;$B69,Financials!$A:$A&amp;Financials!$C:$C,Financials!K:K)</f>
        <v>0.94451178451178452</v>
      </c>
      <c r="J69" cm="1">
        <f t="array" ref="J69">_xlfn.XLOOKUP($A69&amp;$B69,Financials!$A:$A&amp;Financials!$C:$C,Financials!L:L)</f>
        <v>0.97664193459741688</v>
      </c>
      <c r="K69" cm="1">
        <f t="array" ref="K69">_xlfn.XLOOKUP($A69&amp;$B69,Financials!$A:$A&amp;Financials!$C:$C,Financials!M:M)</f>
        <v>0.99491688418738833</v>
      </c>
      <c r="L69" cm="1">
        <f t="array" ref="L69">_xlfn.XLOOKUP($A69&amp;$B69,Financials!$A:$A&amp;Financials!$C:$C,Financials!N:N)</f>
        <v>1.0417626728110598</v>
      </c>
      <c r="M69" cm="1">
        <f t="array" ref="M69">_xlfn.XLOOKUP($A69&amp;$B69,Financials!$A:$A&amp;Financials!$C:$C,Financials!O:O)</f>
        <v>1.0466926070038911</v>
      </c>
      <c r="N69" cm="1">
        <f t="array" ref="N69">_xlfn.XLOOKUP($A69&amp;$B69,Financials!$A:$A&amp;Financials!$C:$C,Financials!P:P)</f>
        <v>1.1931913116123642</v>
      </c>
      <c r="O69" cm="1">
        <f t="array" ref="O69">_xlfn.XLOOKUP($A69&amp;$B69,Financials!$A:$A&amp;Financials!$C:$C,Financials!Q:Q)</f>
        <v>1.1085253456221198</v>
      </c>
      <c r="P69" cm="1">
        <f t="array" ref="P69">_xlfn.XLOOKUP($A69&amp;$B69,Financials!$A:$A&amp;Financials!$C:$C,Financials!R:R)</f>
        <v>1.1497020262216926</v>
      </c>
      <c r="Q69" cm="1">
        <f t="array" ref="Q69">_xlfn.XLOOKUP($A69&amp;$B69,Financials!$A:$A&amp;Financials!$C:$C,Financials!S:S)</f>
        <v>1.1616444755898154</v>
      </c>
      <c r="R69" cm="1">
        <f t="array" ref="R69">_xlfn.XLOOKUP($A69&amp;$B69,Financials!$A:$A&amp;Financials!$C:$C,Financials!T:T)</f>
        <v>1.1597142198663286</v>
      </c>
      <c r="S69" cm="1">
        <f t="array" ref="S69">_xlfn.XLOOKUP($A69&amp;$B69,Financials!$A:$A&amp;Financials!$C:$C,Financials!U:U)</f>
        <v>1.1485331485331485</v>
      </c>
      <c r="T69" cm="1">
        <f t="array" ref="T69">_xlfn.XLOOKUP($A69&amp;$B69,Financials!$A:$A&amp;Financials!$C:$C,Financials!V:V)</f>
        <v>1.1258263552225649</v>
      </c>
      <c r="U69" cm="1">
        <f t="array" ref="U69">_xlfn.XLOOKUP($A69&amp;$B69,Financials!$A:$A&amp;Financials!$C:$C,Financials!W:W)</f>
        <v>1.0823625587574086</v>
      </c>
      <c r="V69" cm="1">
        <f t="array" ref="V69">_xlfn.XLOOKUP($A69&amp;$B69,Financials!$A:$A&amp;Financials!$C:$C,Financials!X:X)</f>
        <v>1.1031489705288655</v>
      </c>
      <c r="W69" cm="1">
        <f t="array" ref="W69">_xlfn.XLOOKUP($A69&amp;$B69,Financials!$A:$A&amp;Financials!$C:$C,Financials!Y:Y)</f>
        <v>1.1491545893719808</v>
      </c>
      <c r="X69" cm="1">
        <f t="array" ref="X69">_xlfn.XLOOKUP($A69&amp;$B69,Financials!$A:$A&amp;Financials!$C:$C,Financials!Z:Z)</f>
        <v>1.1509274873524451</v>
      </c>
      <c r="Y69" cm="1">
        <f t="array" ref="Y69">_xlfn.XLOOKUP($A69&amp;$B69,Financials!$A:$A&amp;Financials!$C:$C,Financials!AA:AA)</f>
        <v>0.16202672605790647</v>
      </c>
      <c r="Z69" cm="1">
        <f t="array" ref="Z69">_xlfn.XLOOKUP($A69&amp;$B69,Financials!$A:$A&amp;Financials!$C:$C,Financials!AB:AB)</f>
        <v>0.16818490504180034</v>
      </c>
      <c r="AA69" cm="1">
        <f t="array" ref="AA69">_xlfn.XLOOKUP($A69&amp;$B69,Financials!$A:$A&amp;Financials!$C:$C,Financials!AC:AC)</f>
        <v>0.19951025842189096</v>
      </c>
      <c r="AB69" cm="1">
        <f t="array" ref="AB69">_xlfn.XLOOKUP($A69&amp;$B69,Financials!$A:$A&amp;Financials!$C:$C,Financials!AD:AD)</f>
        <v>0.1901393800707302</v>
      </c>
      <c r="AC69" cm="1">
        <f t="array" ref="AC69">_xlfn.XLOOKUP($A69&amp;$B69,Financials!$A:$A&amp;Financials!$C:$C,Financials!AE:AE)</f>
        <v>0.19477559607293127</v>
      </c>
      <c r="AD69" cm="1">
        <f t="array" ref="AD69">_xlfn.XLOOKUP($A69&amp;$B69,Financials!$A:$A&amp;Financials!$C:$C,Financials!AF:AF)</f>
        <v>0.19079215175445738</v>
      </c>
      <c r="AE69" cm="1">
        <f t="array" ref="AE69">_xlfn.XLOOKUP($A69&amp;$B69,Financials!$A:$A&amp;Financials!$C:$C,Financials!AG:AG)</f>
        <v>0.18458805847793414</v>
      </c>
      <c r="AF69" cm="1">
        <f t="array" ref="AF69">_xlfn.XLOOKUP($A69&amp;$B69,Financials!$A:$A&amp;Financials!$C:$C,Financials!AH:AH)</f>
        <v>0.15392783329225052</v>
      </c>
      <c r="AG69" cm="1">
        <f t="array" ref="AG69">_xlfn.XLOOKUP($A69&amp;$B69,Financials!$A:$A&amp;Financials!$C:$C,Financials!AI:AI)</f>
        <v>0.12381616621393436</v>
      </c>
      <c r="AH69" cm="1">
        <f t="array" ref="AH69">_xlfn.XLOOKUP($A69&amp;$B69,Financials!$A:$A&amp;Financials!$C:$C,Financials!AJ:AJ)</f>
        <v>0.10288299476625566</v>
      </c>
      <c r="AI69" cm="1">
        <f t="array" ref="AI69">_xlfn.XLOOKUP($A69&amp;$B69,Financials!$A:$A&amp;Financials!$C:$C,Financials!AK:AK)</f>
        <v>0.11214873493358828</v>
      </c>
      <c r="AJ69" cm="1">
        <f t="array" ref="AJ69">_xlfn.XLOOKUP($A69&amp;$B69,Financials!$A:$A&amp;Financials!$C:$C,Financials!AL:AL)</f>
        <v>0.10551376059422912</v>
      </c>
      <c r="AK69" cm="1">
        <f t="array" ref="AK69">_xlfn.XLOOKUP($A69&amp;$B69,Financials!$A:$A&amp;Financials!$C:$C,Financials!AM:AM)</f>
        <v>0.10064210780176053</v>
      </c>
      <c r="AL69" cm="1">
        <f t="array" ref="AL69">_xlfn.XLOOKUP($A69&amp;$B69,Financials!$A:$A&amp;Financials!$C:$C,Financials!AN:AN)</f>
        <v>9.7659378800913701E-2</v>
      </c>
      <c r="AM69" cm="1">
        <f t="array" ref="AM69">_xlfn.XLOOKUP($A69&amp;$B69,Financials!$A:$A&amp;Financials!$C:$C,Financials!AO:AO)</f>
        <v>0.10197665199442273</v>
      </c>
      <c r="AN69" cm="1">
        <f t="array" ref="AN69">_xlfn.XLOOKUP($A69&amp;$B69,Financials!$A:$A&amp;Financials!$C:$C,Financials!AP:AP)</f>
        <v>0.10223196232666745</v>
      </c>
      <c r="AO69" cm="1">
        <f t="array" ref="AO69">_xlfn.XLOOKUP($A69&amp;$B69,Financials!$A:$A&amp;Financials!$C:$C,Financials!AQ:AQ)</f>
        <v>9.872221466298875E-2</v>
      </c>
    </row>
    <row r="70" spans="1:41" x14ac:dyDescent="0.45">
      <c r="A70" t="s">
        <v>17</v>
      </c>
      <c r="B70" t="s">
        <v>58</v>
      </c>
      <c r="C70" cm="1">
        <f t="array" ref="C70">_xlfn.XLOOKUP($A70&amp;$B70,Ratios!$A:$A&amp;Ratios!$B:$B,Ratios!CA:CA)</f>
        <v>21.16</v>
      </c>
      <c r="D70" cm="1">
        <f t="array" ref="D70">_xlfn.XLOOKUP($A70&amp;$B70,Ratios!$A:$A&amp;Ratios!$B:$B,Ratios!CB:CB)</f>
        <v>5.39</v>
      </c>
      <c r="E70" cm="1">
        <f t="array" ref="E70">_xlfn.XLOOKUP($A70&amp;$B70,Ratios!$A:$A&amp;Ratios!$B:$B,Ratios!CC:CC)</f>
        <v>9.06</v>
      </c>
      <c r="F70" cm="1">
        <f t="array" ref="F70">_xlfn.XLOOKUP($A70&amp;$B70,Ratios!$A:$A&amp;Ratios!$B:$B,Ratios!CD:CD)</f>
        <v>7.26</v>
      </c>
      <c r="G70" cm="1">
        <f t="array" ref="G70">_xlfn.XLOOKUP($A70&amp;$B70,Ratios!$A:$A&amp;Ratios!$B:$B,Ratios!CE:CE)</f>
        <v>0</v>
      </c>
      <c r="H70" cm="1">
        <f t="array" ref="H70">_xlfn.XLOOKUP($A70&amp;$B70,Ratios!$A:$A&amp;Ratios!$B:$B,Ratios!CF:CF)</f>
        <v>4.62</v>
      </c>
      <c r="I70" cm="1">
        <f t="array" ref="I70">_xlfn.XLOOKUP($A70&amp;$B70,Ratios!$A:$A&amp;Ratios!$B:$B,Ratios!CG:CG)</f>
        <v>10.029999999999999</v>
      </c>
      <c r="J70" cm="1">
        <f t="array" ref="J70">_xlfn.XLOOKUP($A70&amp;$B70,Ratios!$A:$A&amp;Ratios!$B:$B,Ratios!CH:CH)</f>
        <v>14.56</v>
      </c>
      <c r="K70" cm="1">
        <f t="array" ref="K70">_xlfn.XLOOKUP($A70&amp;$B70,Ratios!$A:$A&amp;Ratios!$B:$B,Ratios!CI:CI)</f>
        <v>40.11</v>
      </c>
      <c r="L70" cm="1">
        <f t="array" ref="L70">_xlfn.XLOOKUP($A70&amp;$B70,Ratios!$A:$A&amp;Ratios!$B:$B,Ratios!CJ:CJ)</f>
        <v>9.81</v>
      </c>
      <c r="M70" cm="1">
        <f t="array" ref="M70">_xlfn.XLOOKUP($A70&amp;$B70,Ratios!$A:$A&amp;Ratios!$B:$B,Ratios!CK:CK)</f>
        <v>31.54</v>
      </c>
      <c r="N70" cm="1">
        <f t="array" ref="N70">_xlfn.XLOOKUP($A70&amp;$B70,Ratios!$A:$A&amp;Ratios!$B:$B,Ratios!CL:CL)</f>
        <v>26.3</v>
      </c>
      <c r="O70" cm="1">
        <f t="array" ref="O70">_xlfn.XLOOKUP($A70&amp;$B70,Ratios!$A:$A&amp;Ratios!$B:$B,Ratios!CM:CM)</f>
        <v>24.89</v>
      </c>
      <c r="P70" cm="1">
        <f t="array" ref="P70">_xlfn.XLOOKUP($A70&amp;$B70,Ratios!$A:$A&amp;Ratios!$B:$B,Ratios!CN:CN)</f>
        <v>12.64</v>
      </c>
      <c r="Q70" cm="1">
        <f t="array" ref="Q70">_xlfn.XLOOKUP($A70&amp;$B70,Ratios!$A:$A&amp;Ratios!$B:$B,Ratios!CO:CO)</f>
        <v>25.82</v>
      </c>
      <c r="R70" cm="1">
        <f t="array" ref="R70">_xlfn.XLOOKUP($A70&amp;$B70,Ratios!$A:$A&amp;Ratios!$B:$B,Ratios!CP:CP)</f>
        <v>32.89</v>
      </c>
      <c r="S70" cm="1">
        <f t="array" ref="S70">_xlfn.XLOOKUP($A70&amp;$B70,Ratios!$A:$A&amp;Ratios!$B:$B,Ratios!CQ:CQ)</f>
        <v>6</v>
      </c>
      <c r="T70" cm="1">
        <f t="array" ref="T70">_xlfn.XLOOKUP($A70&amp;$B70,Ratios!$A:$A&amp;Ratios!$B:$B,Ratios!CR:CR)</f>
        <v>23.58</v>
      </c>
      <c r="U70" cm="1">
        <f t="array" ref="U70">_xlfn.XLOOKUP($A70&amp;$B70,Ratios!$A:$A&amp;Ratios!$B:$B,Ratios!CS:CS)</f>
        <v>30.33</v>
      </c>
      <c r="V70" cm="1">
        <f t="array" ref="V70">_xlfn.XLOOKUP($A70&amp;$B70,Ratios!$A:$A&amp;Ratios!$B:$B,Ratios!CT:CT)</f>
        <v>26.75</v>
      </c>
      <c r="W70" cm="1">
        <f t="array" ref="W70">_xlfn.XLOOKUP($A70&amp;$B70,Ratios!$A:$A&amp;Ratios!$B:$B,Ratios!CU:CU)</f>
        <v>40.82</v>
      </c>
      <c r="X70" cm="1">
        <f t="array" ref="X70">_xlfn.XLOOKUP($A70&amp;$B70,Ratios!$A:$A&amp;Ratios!$B:$B,Ratios!CV:CV)</f>
        <v>-6.42</v>
      </c>
      <c r="Y70" cm="1">
        <f t="array" ref="Y70">_xlfn.XLOOKUP($A70&amp;$B70,Ratios!$A:$A&amp;Ratios!$B:$B,Ratios!CW:CW)</f>
        <v>19.95</v>
      </c>
      <c r="Z70" cm="1">
        <f t="array" ref="Z70">_xlfn.XLOOKUP($A70&amp;$B70,Ratios!$A:$A&amp;Ratios!$B:$B,Ratios!CX:CX)</f>
        <v>18.62</v>
      </c>
      <c r="AA70" cm="1">
        <f t="array" ref="AA70">_xlfn.XLOOKUP($A70&amp;$B70,Ratios!$A:$A&amp;Ratios!$B:$B,Ratios!CY:CY)</f>
        <v>34.18</v>
      </c>
      <c r="AB70" cm="1">
        <f t="array" ref="AB70">_xlfn.XLOOKUP($A70&amp;$B70,Ratios!$A:$A&amp;Ratios!$B:$B,Ratios!CZ:CZ)</f>
        <v>28.54</v>
      </c>
      <c r="AC70" cm="1">
        <f t="array" ref="AC70">_xlfn.XLOOKUP($A70&amp;$B70,Ratios!$A:$A&amp;Ratios!$B:$B,Ratios!DA:DA)</f>
        <v>27</v>
      </c>
      <c r="AD70" cm="1">
        <f t="array" ref="AD70">_xlfn.XLOOKUP($A70&amp;$B70,Ratios!$A:$A&amp;Ratios!$B:$B,Ratios!DB:DB)</f>
        <v>36</v>
      </c>
      <c r="AE70" cm="1">
        <f t="array" ref="AE70">_xlfn.XLOOKUP($A70&amp;$B70,Ratios!$A:$A&amp;Ratios!$B:$B,Ratios!DC:DC)</f>
        <v>38.61</v>
      </c>
      <c r="AF70" cm="1">
        <f t="array" ref="AF70">_xlfn.XLOOKUP($A70&amp;$B70,Ratios!$A:$A&amp;Ratios!$B:$B,Ratios!DD:DD)</f>
        <v>19.53</v>
      </c>
      <c r="AG70" cm="1">
        <f t="array" ref="AG70">_xlfn.XLOOKUP($A70&amp;$B70,Ratios!$A:$A&amp;Ratios!$B:$B,Ratios!DE:DE)</f>
        <v>24.84</v>
      </c>
      <c r="AH70" cm="1">
        <f t="array" ref="AH70">_xlfn.XLOOKUP($A70&amp;$B70,Ratios!$A:$A&amp;Ratios!$B:$B,Ratios!DF:DF)</f>
        <v>18.79</v>
      </c>
      <c r="AI70" cm="1">
        <f t="array" ref="AI70">_xlfn.XLOOKUP($A70&amp;$B70,Ratios!$A:$A&amp;Ratios!$B:$B,Ratios!DG:DG)</f>
        <v>-1.31</v>
      </c>
      <c r="AJ70" cm="1">
        <f t="array" ref="AJ70">_xlfn.XLOOKUP($A70&amp;$B70,Ratios!$A:$A&amp;Ratios!$B:$B,Ratios!DH:DH)</f>
        <v>-7.0000000000000007E-2</v>
      </c>
      <c r="AK70" cm="1">
        <f t="array" ref="AK70">_xlfn.XLOOKUP($A70&amp;$B70,Ratios!$A:$A&amp;Ratios!$B:$B,Ratios!DI:DI)</f>
        <v>8.19</v>
      </c>
      <c r="AL70" cm="1">
        <f t="array" ref="AL70">_xlfn.XLOOKUP($A70&amp;$B70,Ratios!$A:$A&amp;Ratios!$B:$B,Ratios!DJ:DJ)</f>
        <v>13.89</v>
      </c>
      <c r="AM70" cm="1">
        <f t="array" ref="AM70">_xlfn.XLOOKUP($A70&amp;$B70,Ratios!$A:$A&amp;Ratios!$B:$B,Ratios!DK:DK)</f>
        <v>-1.71</v>
      </c>
      <c r="AN70" cm="1">
        <f t="array" ref="AN70">_xlfn.XLOOKUP($A70&amp;$B70,Ratios!$A:$A&amp;Ratios!$B:$B,Ratios!DL:DL)</f>
        <v>7.35</v>
      </c>
      <c r="AO70" cm="1">
        <f t="array" ref="AO70">_xlfn.XLOOKUP($A70&amp;$B70,Ratios!$A:$A&amp;Ratios!$B:$B,Ratios!DM:DM)</f>
        <v>9.98</v>
      </c>
    </row>
    <row r="71" spans="1:41" x14ac:dyDescent="0.45">
      <c r="A71" t="s">
        <v>17</v>
      </c>
      <c r="B71" t="s">
        <v>198</v>
      </c>
      <c r="C71">
        <f>_xlfn.XLOOKUP(C$1,EconCPI!$1:$1,EconCPI!$2:$2)</f>
        <v>8.0000000000000002E-3</v>
      </c>
      <c r="D71">
        <f>_xlfn.XLOOKUP(D$1,EconCPI!$1:$1,EconCPI!$2:$2)</f>
        <v>-1E-4</v>
      </c>
      <c r="E71">
        <f>_xlfn.XLOOKUP(E$1,EconCPI!$1:$1,EconCPI!$2:$2)</f>
        <v>1E-4</v>
      </c>
      <c r="F71">
        <f>_xlfn.XLOOKUP(F$1,EconCPI!$1:$1,EconCPI!$2:$2)</f>
        <v>0</v>
      </c>
      <c r="G71">
        <f>_xlfn.XLOOKUP(G$1,EconCPI!$1:$1,EconCPI!$2:$2)</f>
        <v>7.0000000000000001E-3</v>
      </c>
      <c r="H71">
        <f>_xlfn.XLOOKUP(H$1,EconCPI!$1:$1,EconCPI!$2:$2)</f>
        <v>8.9999999999999993E-3</v>
      </c>
      <c r="I71">
        <f>_xlfn.XLOOKUP(I$1,EconCPI!$1:$1,EconCPI!$2:$2)</f>
        <v>0.01</v>
      </c>
      <c r="J71">
        <f>_xlfn.XLOOKUP(J$1,EconCPI!$1:$1,EconCPI!$2:$2)</f>
        <v>1.4999999999999999E-2</v>
      </c>
      <c r="K71">
        <f>_xlfn.XLOOKUP(K$1,EconCPI!$1:$1,EconCPI!$2:$2)</f>
        <v>2.1000000000000001E-2</v>
      </c>
      <c r="L71">
        <f>_xlfn.XLOOKUP(L$1,EconCPI!$1:$1,EconCPI!$2:$2)</f>
        <v>2.4E-2</v>
      </c>
      <c r="M71">
        <f>_xlfn.XLOOKUP(M$1,EconCPI!$1:$1,EconCPI!$2:$2)</f>
        <v>1.6E-2</v>
      </c>
      <c r="N71">
        <f>_xlfn.XLOOKUP(N$1,EconCPI!$1:$1,EconCPI!$2:$2)</f>
        <v>2.1999999999999999E-2</v>
      </c>
      <c r="O71">
        <f>_xlfn.XLOOKUP(O$1,EconCPI!$1:$1,EconCPI!$2:$2)</f>
        <v>2.1000000000000001E-2</v>
      </c>
      <c r="P71">
        <f>_xlfn.XLOOKUP(P$1,EconCPI!$1:$1,EconCPI!$2:$2)</f>
        <v>2.4E-2</v>
      </c>
      <c r="Q71">
        <f>_xlfn.XLOOKUP(Q$1,EconCPI!$1:$1,EconCPI!$2:$2)</f>
        <v>2.9000000000000001E-2</v>
      </c>
      <c r="R71">
        <f>_xlfn.XLOOKUP(R$1,EconCPI!$1:$1,EconCPI!$2:$2)</f>
        <v>2.3E-2</v>
      </c>
      <c r="S71">
        <f>_xlfn.XLOOKUP(S$1,EconCPI!$1:$1,EconCPI!$2:$2)</f>
        <v>1.9E-2</v>
      </c>
      <c r="T71">
        <f>_xlfn.XLOOKUP(T$1,EconCPI!$1:$1,EconCPI!$2:$2)</f>
        <v>1.9E-2</v>
      </c>
      <c r="U71">
        <f>_xlfn.XLOOKUP(U$1,EconCPI!$1:$1,EconCPI!$2:$2)</f>
        <v>1.6E-2</v>
      </c>
      <c r="V71">
        <f>_xlfn.XLOOKUP(V$1,EconCPI!$1:$1,EconCPI!$2:$2)</f>
        <v>1.7000000000000001E-2</v>
      </c>
      <c r="W71">
        <f>_xlfn.XLOOKUP(W$1,EconCPI!$1:$1,EconCPI!$2:$2)</f>
        <v>2.3E-2</v>
      </c>
      <c r="X71">
        <f>_xlfn.XLOOKUP(X$1,EconCPI!$1:$1,EconCPI!$2:$2)</f>
        <v>1.4999999999999999E-2</v>
      </c>
      <c r="Y71">
        <f>_xlfn.XLOOKUP(Y$1,EconCPI!$1:$1,EconCPI!$2:$2)</f>
        <v>6.0000000000000001E-3</v>
      </c>
      <c r="Z71">
        <f>_xlfn.XLOOKUP(Z$1,EconCPI!$1:$1,EconCPI!$2:$2)</f>
        <v>1.4E-2</v>
      </c>
      <c r="AA71">
        <f>_xlfn.XLOOKUP(AA$1,EconCPI!$1:$1,EconCPI!$2:$2)</f>
        <v>1.4E-2</v>
      </c>
      <c r="AB71">
        <f>_xlfn.XLOOKUP(AB$1,EconCPI!$1:$1,EconCPI!$2:$2)</f>
        <v>2.5999999999999999E-2</v>
      </c>
      <c r="AC71">
        <f>_xlfn.XLOOKUP(AC$1,EconCPI!$1:$1,EconCPI!$2:$2)</f>
        <v>5.3999999999999999E-2</v>
      </c>
      <c r="AD71">
        <f>_xlfn.XLOOKUP(AD$1,EconCPI!$1:$1,EconCPI!$2:$2)</f>
        <v>5.3999999999999999E-2</v>
      </c>
      <c r="AE71">
        <f>_xlfn.XLOOKUP(AE$1,EconCPI!$1:$1,EconCPI!$2:$2)</f>
        <v>7.0000000000000007E-2</v>
      </c>
      <c r="AF71">
        <f>_xlfn.XLOOKUP(AF$1,EconCPI!$1:$1,EconCPI!$2:$2)</f>
        <v>8.5000000000000006E-2</v>
      </c>
      <c r="AG71">
        <f>_xlfn.XLOOKUP(AG$1,EconCPI!$1:$1,EconCPI!$2:$2)</f>
        <v>9.0999999999999998E-2</v>
      </c>
      <c r="AH71">
        <f>_xlfn.XLOOKUP(AH$1,EconCPI!$1:$1,EconCPI!$2:$2)</f>
        <v>8.2000000000000003E-2</v>
      </c>
      <c r="AI71">
        <f>_xlfn.XLOOKUP(AI$1,EconCPI!$1:$1,EconCPI!$2:$2)</f>
        <v>6.5000000000000002E-2</v>
      </c>
      <c r="AJ71">
        <f>_xlfn.XLOOKUP(AJ$1,EconCPI!$1:$1,EconCPI!$2:$2)</f>
        <v>0.05</v>
      </c>
      <c r="AK71">
        <f>_xlfn.XLOOKUP(AK$1,EconCPI!$1:$1,EconCPI!$2:$2)</f>
        <v>0.03</v>
      </c>
      <c r="AL71">
        <f>_xlfn.XLOOKUP(AL$1,EconCPI!$1:$1,EconCPI!$2:$2)</f>
        <v>3.6999999999999998E-2</v>
      </c>
      <c r="AM71">
        <f>_xlfn.XLOOKUP(AM$1,EconCPI!$1:$1,EconCPI!$2:$2)</f>
        <v>3.4000000000000002E-2</v>
      </c>
      <c r="AN71">
        <f>_xlfn.XLOOKUP(AN$1,EconCPI!$1:$1,EconCPI!$2:$2)</f>
        <v>3.5000000000000003E-2</v>
      </c>
      <c r="AO71">
        <f>_xlfn.XLOOKUP(AO$1,EconCPI!$1:$1,EconCPI!$2:$2)</f>
        <v>0.03</v>
      </c>
    </row>
    <row r="72" spans="1:41" x14ac:dyDescent="0.45">
      <c r="A72" t="s">
        <v>17</v>
      </c>
      <c r="B72" t="s">
        <v>272</v>
      </c>
      <c r="C72">
        <f>_xlfn.XLOOKUP(C$1,EconCPI!$1:$1,EconCPI!$4:$4)</f>
        <v>50.01</v>
      </c>
      <c r="D72">
        <f>_xlfn.XLOOKUP(D$1,EconCPI!$1:$1,EconCPI!$4:$4)</f>
        <v>49.49</v>
      </c>
      <c r="E72">
        <f>_xlfn.XLOOKUP(E$1,EconCPI!$1:$1,EconCPI!$4:$4)</f>
        <v>50.531999999999996</v>
      </c>
      <c r="F72">
        <f>_xlfn.XLOOKUP(F$1,EconCPI!$1:$1,EconCPI!$4:$4)</f>
        <v>48.603999999999999</v>
      </c>
      <c r="G72">
        <f>_xlfn.XLOOKUP(G$1,EconCPI!$1:$1,EconCPI!$4:$4)</f>
        <v>51.15</v>
      </c>
      <c r="H72">
        <f>_xlfn.XLOOKUP(H$1,EconCPI!$1:$1,EconCPI!$4:$4)</f>
        <v>49.9</v>
      </c>
      <c r="I72">
        <f>_xlfn.XLOOKUP(I$1,EconCPI!$1:$1,EconCPI!$4:$4)</f>
        <v>50.631999999999998</v>
      </c>
      <c r="J72">
        <f>_xlfn.XLOOKUP(J$1,EconCPI!$1:$1,EconCPI!$4:$4)</f>
        <v>52.88</v>
      </c>
      <c r="K72">
        <f>_xlfn.XLOOKUP(K$1,EconCPI!$1:$1,EconCPI!$4:$4)</f>
        <v>59.33</v>
      </c>
      <c r="L72">
        <f>_xlfn.XLOOKUP(L$1,EconCPI!$1:$1,EconCPI!$4:$4)</f>
        <v>60.618000000000002</v>
      </c>
      <c r="M72">
        <f>_xlfn.XLOOKUP(M$1,EconCPI!$1:$1,EconCPI!$4:$4)</f>
        <v>62.616999999999997</v>
      </c>
      <c r="N72">
        <f>_xlfn.XLOOKUP(N$1,EconCPI!$1:$1,EconCPI!$4:$4)</f>
        <v>63.72</v>
      </c>
      <c r="O72">
        <f>_xlfn.XLOOKUP(O$1,EconCPI!$1:$1,EconCPI!$4:$4)</f>
        <v>66.599999999999994</v>
      </c>
      <c r="P72">
        <f>_xlfn.XLOOKUP(P$1,EconCPI!$1:$1,EconCPI!$4:$4)</f>
        <v>64.540000000000006</v>
      </c>
      <c r="Q72">
        <f>_xlfn.XLOOKUP(Q$1,EconCPI!$1:$1,EconCPI!$4:$4)</f>
        <v>61.49</v>
      </c>
      <c r="R72">
        <f>_xlfn.XLOOKUP(R$1,EconCPI!$1:$1,EconCPI!$4:$4)</f>
        <v>66.33</v>
      </c>
      <c r="S72">
        <f>_xlfn.XLOOKUP(S$1,EconCPI!$1:$1,EconCPI!$4:$4)</f>
        <v>57.72</v>
      </c>
      <c r="T72">
        <f>_xlfn.XLOOKUP(T$1,EconCPI!$1:$1,EconCPI!$4:$4)</f>
        <v>63.62</v>
      </c>
      <c r="U72">
        <f>_xlfn.XLOOKUP(U$1,EconCPI!$1:$1,EconCPI!$4:$4)</f>
        <v>70.709999999999994</v>
      </c>
      <c r="V72">
        <f>_xlfn.XLOOKUP(V$1,EconCPI!$1:$1,EconCPI!$4:$4)</f>
        <v>72.040000000000006</v>
      </c>
      <c r="W72">
        <f>_xlfn.XLOOKUP(W$1,EconCPI!$1:$1,EconCPI!$4:$4)</f>
        <v>71.33</v>
      </c>
      <c r="X72">
        <f>_xlfn.XLOOKUP(X$1,EconCPI!$1:$1,EconCPI!$4:$4)</f>
        <v>49.57</v>
      </c>
      <c r="Y72">
        <f>_xlfn.XLOOKUP(Y$1,EconCPI!$1:$1,EconCPI!$4:$4)</f>
        <v>55.01</v>
      </c>
      <c r="Z72">
        <f>_xlfn.XLOOKUP(Z$1,EconCPI!$1:$1,EconCPI!$4:$4)</f>
        <v>55.74</v>
      </c>
      <c r="AA72">
        <f>_xlfn.XLOOKUP(AA$1,EconCPI!$1:$1,EconCPI!$4:$4)</f>
        <v>67.5</v>
      </c>
      <c r="AB72">
        <f>_xlfn.XLOOKUP(AB$1,EconCPI!$1:$1,EconCPI!$4:$4)</f>
        <v>74.260000000000005</v>
      </c>
      <c r="AC72">
        <f>_xlfn.XLOOKUP(AC$1,EconCPI!$1:$1,EconCPI!$4:$4)</f>
        <v>77.405000000000001</v>
      </c>
      <c r="AD72">
        <f>_xlfn.XLOOKUP(AD$1,EconCPI!$1:$1,EconCPI!$4:$4)</f>
        <v>78.2</v>
      </c>
      <c r="AE72">
        <f>_xlfn.XLOOKUP(AE$1,EconCPI!$1:$1,EconCPI!$4:$4)</f>
        <v>83.572000000000003</v>
      </c>
      <c r="AF72">
        <f>_xlfn.XLOOKUP(AF$1,EconCPI!$1:$1,EconCPI!$4:$4)</f>
        <v>91.22</v>
      </c>
      <c r="AG72">
        <f>_xlfn.XLOOKUP(AG$1,EconCPI!$1:$1,EconCPI!$4:$4)</f>
        <v>82.97</v>
      </c>
      <c r="AH72">
        <f>_xlfn.XLOOKUP(AH$1,EconCPI!$1:$1,EconCPI!$4:$4)</f>
        <v>79.09</v>
      </c>
      <c r="AI72">
        <f>_xlfn.XLOOKUP(AI$1,EconCPI!$1:$1,EconCPI!$4:$4)</f>
        <v>91.4</v>
      </c>
      <c r="AJ72">
        <f>_xlfn.XLOOKUP(AJ$1,EconCPI!$1:$1,EconCPI!$4:$4)</f>
        <v>85.62</v>
      </c>
      <c r="AK72">
        <f>_xlfn.XLOOKUP(AK$1,EconCPI!$1:$1,EconCPI!$4:$4)</f>
        <v>87.89</v>
      </c>
      <c r="AL72">
        <f>_xlfn.XLOOKUP(AL$1,EconCPI!$1:$1,EconCPI!$4:$4)</f>
        <v>91.65</v>
      </c>
      <c r="AM72">
        <f>_xlfn.XLOOKUP(AM$1,EconCPI!$1:$1,EconCPI!$4:$4)</f>
        <v>100.125</v>
      </c>
      <c r="AN72">
        <f>_xlfn.XLOOKUP(AN$1,EconCPI!$1:$1,EconCPI!$4:$4)</f>
        <v>117.39</v>
      </c>
      <c r="AO72">
        <f>_xlfn.XLOOKUP(AO$1,EconCPI!$1:$1,EconCPI!$4:$4)</f>
        <v>112.92</v>
      </c>
    </row>
    <row r="73" spans="1:41" x14ac:dyDescent="0.45">
      <c r="A73" t="s">
        <v>18</v>
      </c>
      <c r="B73" t="s">
        <v>170</v>
      </c>
      <c r="C73" cm="1">
        <f t="array" ref="C73">_xlfn.XLOOKUP($A73&amp;$B73,Financials!$A:$A&amp;Financials!$C:$C,Financials!E:E)</f>
        <v>0.1705753968253968</v>
      </c>
      <c r="D73" cm="1">
        <f t="array" ref="D73">_xlfn.XLOOKUP($A73&amp;$B73,Financials!$A:$A&amp;Financials!$C:$C,Financials!F:F)</f>
        <v>0.17569160099790124</v>
      </c>
      <c r="E73" cm="1">
        <f t="array" ref="E73">_xlfn.XLOOKUP($A73&amp;$B73,Financials!$A:$A&amp;Financials!$C:$C,Financials!G:G)</f>
        <v>0.17590278325317354</v>
      </c>
      <c r="F73" cm="1">
        <f t="array" ref="F73">_xlfn.XLOOKUP($A73&amp;$B73,Financials!$A:$A&amp;Financials!$C:$C,Financials!H:H)</f>
        <v>0.18382932253196729</v>
      </c>
      <c r="G73" cm="1">
        <f t="array" ref="G73">_xlfn.XLOOKUP($A73&amp;$B73,Financials!$A:$A&amp;Financials!$C:$C,Financials!I:I)</f>
        <v>0.19229921007257708</v>
      </c>
      <c r="H73" cm="1">
        <f t="array" ref="H73">_xlfn.XLOOKUP($A73&amp;$B73,Financials!$A:$A&amp;Financials!$C:$C,Financials!J:J)</f>
        <v>0.19025228732723379</v>
      </c>
      <c r="I73" cm="1">
        <f t="array" ref="I73">_xlfn.XLOOKUP($A73&amp;$B73,Financials!$A:$A&amp;Financials!$C:$C,Financials!K:K)</f>
        <v>0.17343066524908868</v>
      </c>
      <c r="J73" cm="1">
        <f t="array" ref="J73">_xlfn.XLOOKUP($A73&amp;$B73,Financials!$A:$A&amp;Financials!$C:$C,Financials!L:L)</f>
        <v>0.17140433267686711</v>
      </c>
      <c r="K73" cm="1">
        <f t="array" ref="K73">_xlfn.XLOOKUP($A73&amp;$B73,Financials!$A:$A&amp;Financials!$C:$C,Financials!M:M)</f>
        <v>0.15181835748792272</v>
      </c>
      <c r="L73" cm="1">
        <f t="array" ref="L73">_xlfn.XLOOKUP($A73&amp;$B73,Financials!$A:$A&amp;Financials!$C:$C,Financials!N:N)</f>
        <v>0.16469603424112725</v>
      </c>
      <c r="M73" cm="1">
        <f t="array" ref="M73">_xlfn.XLOOKUP($A73&amp;$B73,Financials!$A:$A&amp;Financials!$C:$C,Financials!O:O)</f>
        <v>0.18415285078851598</v>
      </c>
      <c r="N73" cm="1">
        <f t="array" ref="N73">_xlfn.XLOOKUP($A73&amp;$B73,Financials!$A:$A&amp;Financials!$C:$C,Financials!P:P)</f>
        <v>0.16842701356990075</v>
      </c>
      <c r="O73" cm="1">
        <f t="array" ref="O73">_xlfn.XLOOKUP($A73&amp;$B73,Financials!$A:$A&amp;Financials!$C:$C,Financials!Q:Q)</f>
        <v>0.17212802926383172</v>
      </c>
      <c r="P73" cm="1">
        <f t="array" ref="P73">_xlfn.XLOOKUP($A73&amp;$B73,Financials!$A:$A&amp;Financials!$C:$C,Financials!R:R)</f>
        <v>0.17864936408446419</v>
      </c>
      <c r="Q73" cm="1">
        <f t="array" ref="Q73">_xlfn.XLOOKUP($A73&amp;$B73,Financials!$A:$A&amp;Financials!$C:$C,Financials!S:S)</f>
        <v>0.17939182482630012</v>
      </c>
      <c r="R73" cm="1">
        <f t="array" ref="R73">_xlfn.XLOOKUP($A73&amp;$B73,Financials!$A:$A&amp;Financials!$C:$C,Financials!T:T)</f>
        <v>0.18625213499028212</v>
      </c>
      <c r="S73" cm="1">
        <f t="array" ref="S73">_xlfn.XLOOKUP($A73&amp;$B73,Financials!$A:$A&amp;Financials!$C:$C,Financials!U:U)</f>
        <v>0.17787876058367863</v>
      </c>
      <c r="T73" cm="1">
        <f t="array" ref="T73">_xlfn.XLOOKUP($A73&amp;$B73,Financials!$A:$A&amp;Financials!$C:$C,Financials!V:V)</f>
        <v>0.18867691510493134</v>
      </c>
      <c r="U73" cm="1">
        <f t="array" ref="U73">_xlfn.XLOOKUP($A73&amp;$B73,Financials!$A:$A&amp;Financials!$C:$C,Financials!W:W)</f>
        <v>0.18723271649003348</v>
      </c>
      <c r="V73" cm="1">
        <f t="array" ref="V73">_xlfn.XLOOKUP($A73&amp;$B73,Financials!$A:$A&amp;Financials!$C:$C,Financials!X:X)</f>
        <v>0.1942536991035749</v>
      </c>
      <c r="W73" cm="1">
        <f t="array" ref="W73">_xlfn.XLOOKUP($A73&amp;$B73,Financials!$A:$A&amp;Financials!$C:$C,Financials!Y:Y)</f>
        <v>0.20215322623685755</v>
      </c>
      <c r="X73" cm="1">
        <f t="array" ref="X73">_xlfn.XLOOKUP($A73&amp;$B73,Financials!$A:$A&amp;Financials!$C:$C,Financials!Z:Z)</f>
        <v>0.23407750561735416</v>
      </c>
      <c r="Y73" cm="1">
        <f t="array" ref="Y73">_xlfn.XLOOKUP($A73&amp;$B73,Financials!$A:$A&amp;Financials!$C:$C,Financials!AA:AA)</f>
        <v>0.25615439746083751</v>
      </c>
      <c r="Z73" cm="1">
        <f t="array" ref="Z73">_xlfn.XLOOKUP($A73&amp;$B73,Financials!$A:$A&amp;Financials!$C:$C,Financials!AB:AB)</f>
        <v>0.233075927308937</v>
      </c>
      <c r="AA73" cm="1">
        <f t="array" ref="AA73">_xlfn.XLOOKUP($A73&amp;$B73,Financials!$A:$A&amp;Financials!$C:$C,Financials!AC:AC)</f>
        <v>0.23137137377127787</v>
      </c>
      <c r="AB73" cm="1">
        <f t="array" ref="AB73">_xlfn.XLOOKUP($A73&amp;$B73,Financials!$A:$A&amp;Financials!$C:$C,Financials!AD:AD)</f>
        <v>0.20798736147573357</v>
      </c>
      <c r="AC73" cm="1">
        <f t="array" ref="AC73">_xlfn.XLOOKUP($A73&amp;$B73,Financials!$A:$A&amp;Financials!$C:$C,Financials!AE:AE)</f>
        <v>0.20711471889925948</v>
      </c>
      <c r="AD73" cm="1">
        <f t="array" ref="AD73">_xlfn.XLOOKUP($A73&amp;$B73,Financials!$A:$A&amp;Financials!$C:$C,Financials!AF:AF)</f>
        <v>0.20388298783621725</v>
      </c>
      <c r="AE73" cm="1">
        <f t="array" ref="AE73">_xlfn.XLOOKUP($A73&amp;$B73,Financials!$A:$A&amp;Financials!$C:$C,Financials!AG:AG)</f>
        <v>0.21462363595106962</v>
      </c>
      <c r="AF73" cm="1">
        <f t="array" ref="AF73">_xlfn.XLOOKUP($A73&amp;$B73,Financials!$A:$A&amp;Financials!$C:$C,Financials!AH:AH)</f>
        <v>0.21915606818413802</v>
      </c>
      <c r="AG73" cm="1">
        <f t="array" ref="AG73">_xlfn.XLOOKUP($A73&amp;$B73,Financials!$A:$A&amp;Financials!$C:$C,Financials!AI:AI)</f>
        <v>0.2318710242559493</v>
      </c>
      <c r="AH73" cm="1">
        <f t="array" ref="AH73">_xlfn.XLOOKUP($A73&amp;$B73,Financials!$A:$A&amp;Financials!$C:$C,Financials!AJ:AJ)</f>
        <v>0.22686561615827841</v>
      </c>
      <c r="AI73" cm="1">
        <f t="array" ref="AI73">_xlfn.XLOOKUP($A73&amp;$B73,Financials!$A:$A&amp;Financials!$C:$C,Financials!AK:AK)</f>
        <v>0.2374180072703902</v>
      </c>
      <c r="AJ73" cm="1">
        <f t="array" ref="AJ73">_xlfn.XLOOKUP($A73&amp;$B73,Financials!$A:$A&amp;Financials!$C:$C,Financials!AL:AL)</f>
        <v>0.22286659338070747</v>
      </c>
      <c r="AK73" cm="1">
        <f t="array" ref="AK73">_xlfn.XLOOKUP($A73&amp;$B73,Financials!$A:$A&amp;Financials!$C:$C,Financials!AM:AM)</f>
        <v>0.23829238847156214</v>
      </c>
      <c r="AL73" cm="1">
        <f t="array" ref="AL73">_xlfn.XLOOKUP($A73&amp;$B73,Financials!$A:$A&amp;Financials!$C:$C,Financials!AN:AN)</f>
        <v>0.23312195491857668</v>
      </c>
      <c r="AM73" cm="1">
        <f t="array" ref="AM73">_xlfn.XLOOKUP($A73&amp;$B73,Financials!$A:$A&amp;Financials!$C:$C,Financials!AO:AO)</f>
        <v>0.20975293390982086</v>
      </c>
      <c r="AN73" cm="1">
        <f t="array" ref="AN73">_xlfn.XLOOKUP($A73&amp;$B73,Financials!$A:$A&amp;Financials!$C:$C,Financials!AP:AP)</f>
        <v>0.20304123171455504</v>
      </c>
      <c r="AO73" cm="1">
        <f t="array" ref="AO73">_xlfn.XLOOKUP($A73&amp;$B73,Financials!$A:$A&amp;Financials!$C:$C,Financials!AQ:AQ)</f>
        <v>0.21970256238486016</v>
      </c>
    </row>
    <row r="74" spans="1:41" x14ac:dyDescent="0.45">
      <c r="A74" t="s">
        <v>18</v>
      </c>
      <c r="B74" t="s">
        <v>171</v>
      </c>
      <c r="C74" cm="1">
        <f t="array" ref="C74">_xlfn.XLOOKUP($A74&amp;$B74,Financials!$A:$A&amp;Financials!$C:$C,Financials!E:E)</f>
        <v>0.10246031746031746</v>
      </c>
      <c r="D74" cm="1">
        <f t="array" ref="D74">_xlfn.XLOOKUP($A74&amp;$B74,Financials!$A:$A&amp;Financials!$C:$C,Financials!F:F)</f>
        <v>0.10905634974062488</v>
      </c>
      <c r="E74" cm="1">
        <f t="array" ref="E74">_xlfn.XLOOKUP($A74&amp;$B74,Financials!$A:$A&amp;Financials!$C:$C,Financials!G:G)</f>
        <v>0.112079161081763</v>
      </c>
      <c r="F74" cm="1">
        <f t="array" ref="F74">_xlfn.XLOOKUP($A74&amp;$B74,Financials!$A:$A&amp;Financials!$C:$C,Financials!H:H)</f>
        <v>0.11686919228020014</v>
      </c>
      <c r="G74" cm="1">
        <f t="array" ref="G74">_xlfn.XLOOKUP($A74&amp;$B74,Financials!$A:$A&amp;Financials!$C:$C,Financials!I:I)</f>
        <v>0.12578692008500741</v>
      </c>
      <c r="H74" cm="1">
        <f t="array" ref="H74">_xlfn.XLOOKUP($A74&amp;$B74,Financials!$A:$A&amp;Financials!$C:$C,Financials!J:J)</f>
        <v>0.12820712478100058</v>
      </c>
      <c r="I74" cm="1">
        <f t="array" ref="I74">_xlfn.XLOOKUP($A74&amp;$B74,Financials!$A:$A&amp;Financials!$C:$C,Financials!K:K)</f>
        <v>0.12739216281895505</v>
      </c>
      <c r="J74" cm="1">
        <f t="array" ref="J74">_xlfn.XLOOKUP($A74&amp;$B74,Financials!$A:$A&amp;Financials!$C:$C,Financials!L:L)</f>
        <v>0.13005605211331617</v>
      </c>
      <c r="K74" cm="1">
        <f t="array" ref="K74">_xlfn.XLOOKUP($A74&amp;$B74,Financials!$A:$A&amp;Financials!$C:$C,Financials!M:M)</f>
        <v>0.13627053140096618</v>
      </c>
      <c r="L74" cm="1">
        <f t="array" ref="L74">_xlfn.XLOOKUP($A74&amp;$B74,Financials!$A:$A&amp;Financials!$C:$C,Financials!N:N)</f>
        <v>0.13476762243854398</v>
      </c>
      <c r="M74" cm="1">
        <f t="array" ref="M74">_xlfn.XLOOKUP($A74&amp;$B74,Financials!$A:$A&amp;Financials!$C:$C,Financials!O:O)</f>
        <v>0.13476454802779106</v>
      </c>
      <c r="N74" cm="1">
        <f t="array" ref="N74">_xlfn.XLOOKUP($A74&amp;$B74,Financials!$A:$A&amp;Financials!$C:$C,Financials!P:P)</f>
        <v>0.11848241523195063</v>
      </c>
      <c r="O74" cm="1">
        <f t="array" ref="O74">_xlfn.XLOOKUP($A74&amp;$B74,Financials!$A:$A&amp;Financials!$C:$C,Financials!Q:Q)</f>
        <v>0.11513488797439415</v>
      </c>
      <c r="P74" cm="1">
        <f t="array" ref="P74">_xlfn.XLOOKUP($A74&amp;$B74,Financials!$A:$A&amp;Financials!$C:$C,Financials!R:R)</f>
        <v>0.18036877015760969</v>
      </c>
      <c r="Q74" cm="1">
        <f t="array" ref="Q74">_xlfn.XLOOKUP($A74&amp;$B74,Financials!$A:$A&amp;Financials!$C:$C,Financials!S:S)</f>
        <v>0.1860017445183024</v>
      </c>
      <c r="R74" cm="1">
        <f t="array" ref="R74">_xlfn.XLOOKUP($A74&amp;$B74,Financials!$A:$A&amp;Financials!$C:$C,Financials!T:T)</f>
        <v>0.19368042876494493</v>
      </c>
      <c r="S74" cm="1">
        <f t="array" ref="S74">_xlfn.XLOOKUP($A74&amp;$B74,Financials!$A:$A&amp;Financials!$C:$C,Financials!U:U)</f>
        <v>0.17360235393022277</v>
      </c>
      <c r="T74" cm="1">
        <f t="array" ref="T74">_xlfn.XLOOKUP($A74&amp;$B74,Financials!$A:$A&amp;Financials!$C:$C,Financials!V:V)</f>
        <v>0.18248553415666294</v>
      </c>
      <c r="U74" cm="1">
        <f t="array" ref="U74">_xlfn.XLOOKUP($A74&amp;$B74,Financials!$A:$A&amp;Financials!$C:$C,Financials!W:W)</f>
        <v>0.18691999341057602</v>
      </c>
      <c r="V74" cm="1">
        <f t="array" ref="V74">_xlfn.XLOOKUP($A74&amp;$B74,Financials!$A:$A&amp;Financials!$C:$C,Financials!X:X)</f>
        <v>0.18870828383194729</v>
      </c>
      <c r="W74" cm="1">
        <f t="array" ref="W74">_xlfn.XLOOKUP($A74&amp;$B74,Financials!$A:$A&amp;Financials!$C:$C,Financials!Y:Y)</f>
        <v>0.198991300635107</v>
      </c>
      <c r="X74" cm="1">
        <f t="array" ref="X74">_xlfn.XLOOKUP($A74&amp;$B74,Financials!$A:$A&amp;Financials!$C:$C,Financials!Z:Z)</f>
        <v>0.16752198396626813</v>
      </c>
      <c r="Y74" cm="1">
        <f t="array" ref="Y74">_xlfn.XLOOKUP($A74&amp;$B74,Financials!$A:$A&amp;Financials!$C:$C,Financials!AA:AA)</f>
        <v>0.17784375959864851</v>
      </c>
      <c r="Z74" cm="1">
        <f t="array" ref="Z74">_xlfn.XLOOKUP($A74&amp;$B74,Financials!$A:$A&amp;Financials!$C:$C,Financials!AB:AB)</f>
        <v>0.18364451082897684</v>
      </c>
      <c r="AA74" cm="1">
        <f t="array" ref="AA74">_xlfn.XLOOKUP($A74&amp;$B74,Financials!$A:$A&amp;Financials!$C:$C,Financials!AC:AC)</f>
        <v>0.19647566530807958</v>
      </c>
      <c r="AB74" cm="1">
        <f t="array" ref="AB74">_xlfn.XLOOKUP($A74&amp;$B74,Financials!$A:$A&amp;Financials!$C:$C,Financials!AD:AD)</f>
        <v>0.20340124991287781</v>
      </c>
      <c r="AC74" cm="1">
        <f t="array" ref="AC74">_xlfn.XLOOKUP($A74&amp;$B74,Financials!$A:$A&amp;Financials!$C:$C,Financials!AE:AE)</f>
        <v>0.2082292625213619</v>
      </c>
      <c r="AD74" cm="1">
        <f t="array" ref="AD74">_xlfn.XLOOKUP($A74&amp;$B74,Financials!$A:$A&amp;Financials!$C:$C,Financials!AF:AF)</f>
        <v>0.20665581634401234</v>
      </c>
      <c r="AE74" cm="1">
        <f t="array" ref="AE74">_xlfn.XLOOKUP($A74&amp;$B74,Financials!$A:$A&amp;Financials!$C:$C,Financials!AG:AG)</f>
        <v>0.21550425975204737</v>
      </c>
      <c r="AF74" cm="1">
        <f t="array" ref="AF74">_xlfn.XLOOKUP($A74&amp;$B74,Financials!$A:$A&amp;Financials!$C:$C,Financials!AH:AH)</f>
        <v>0.20981933244870879</v>
      </c>
      <c r="AG74" cm="1">
        <f t="array" ref="AG74">_xlfn.XLOOKUP($A74&amp;$B74,Financials!$A:$A&amp;Financials!$C:$C,Financials!AI:AI)</f>
        <v>0.19375560514735021</v>
      </c>
      <c r="AH74" cm="1">
        <f t="array" ref="AH74">_xlfn.XLOOKUP($A74&amp;$B74,Financials!$A:$A&amp;Financials!$C:$C,Financials!AJ:AJ)</f>
        <v>0.19115672951818427</v>
      </c>
      <c r="AI74" cm="1">
        <f t="array" ref="AI74">_xlfn.XLOOKUP($A74&amp;$B74,Financials!$A:$A&amp;Financials!$C:$C,Financials!AK:AK)</f>
        <v>0.19748548934546403</v>
      </c>
      <c r="AJ74" cm="1">
        <f t="array" ref="AJ74">_xlfn.XLOOKUP($A74&amp;$B74,Financials!$A:$A&amp;Financials!$C:$C,Financials!AL:AL)</f>
        <v>0.20130736916493266</v>
      </c>
      <c r="AK74" cm="1">
        <f t="array" ref="AK74">_xlfn.XLOOKUP($A74&amp;$B74,Financials!$A:$A&amp;Financials!$C:$C,Financials!AM:AM)</f>
        <v>0.20732408401042465</v>
      </c>
      <c r="AL74" cm="1">
        <f t="array" ref="AL74">_xlfn.XLOOKUP($A74&amp;$B74,Financials!$A:$A&amp;Financials!$C:$C,Financials!AN:AN)</f>
        <v>0.20434510606836148</v>
      </c>
      <c r="AM74" cm="1">
        <f t="array" ref="AM74">_xlfn.XLOOKUP($A74&amp;$B74,Financials!$A:$A&amp;Financials!$C:$C,Financials!AO:AO)</f>
        <v>0.20624568542673399</v>
      </c>
      <c r="AN74" cm="1">
        <f t="array" ref="AN74">_xlfn.XLOOKUP($A74&amp;$B74,Financials!$A:$A&amp;Financials!$C:$C,Financials!AP:AP)</f>
        <v>0.21270467478965191</v>
      </c>
      <c r="AO74" cm="1">
        <f t="array" ref="AO74">_xlfn.XLOOKUP($A74&amp;$B74,Financials!$A:$A&amp;Financials!$C:$C,Financials!AQ:AQ)</f>
        <v>0.20649807402445153</v>
      </c>
    </row>
    <row r="75" spans="1:41" x14ac:dyDescent="0.45">
      <c r="A75" t="s">
        <v>18</v>
      </c>
      <c r="B75" t="s">
        <v>172</v>
      </c>
      <c r="C75" cm="1">
        <f t="array" ref="C75">_xlfn.XLOOKUP($A75&amp;$B75,Financials!$A:$A&amp;Financials!$C:$C,Financials!E:E)</f>
        <v>8.277777777777778E-3</v>
      </c>
      <c r="D75" cm="1">
        <f t="array" ref="D75">_xlfn.XLOOKUP($A75&amp;$B75,Financials!$A:$A&amp;Financials!$C:$C,Financials!F:F)</f>
        <v>1.0645467865204133E-2</v>
      </c>
      <c r="E75" cm="1">
        <f t="array" ref="E75">_xlfn.XLOOKUP($A75&amp;$B75,Financials!$A:$A&amp;Financials!$C:$C,Financials!G:G)</f>
        <v>5.1080186075849561E-3</v>
      </c>
      <c r="F75" cm="1">
        <f t="array" ref="F75">_xlfn.XLOOKUP($A75&amp;$B75,Financials!$A:$A&amp;Financials!$C:$C,Financials!H:H)</f>
        <v>7.2571678182829008E-3</v>
      </c>
      <c r="G75" cm="1">
        <f t="array" ref="G75">_xlfn.XLOOKUP($A75&amp;$B75,Financials!$A:$A&amp;Financials!$C:$C,Financials!I:I)</f>
        <v>1.179397730462328E-2</v>
      </c>
      <c r="H75" cm="1">
        <f t="array" ref="H75">_xlfn.XLOOKUP($A75&amp;$B75,Financials!$A:$A&amp;Financials!$C:$C,Financials!J:J)</f>
        <v>9.545649211602102E-3</v>
      </c>
      <c r="I75" cm="1">
        <f t="array" ref="I75">_xlfn.XLOOKUP($A75&amp;$B75,Financials!$A:$A&amp;Financials!$C:$C,Financials!K:K)</f>
        <v>7.3545716889428922E-3</v>
      </c>
      <c r="J75" cm="1">
        <f t="array" ref="J75">_xlfn.XLOOKUP($A75&amp;$B75,Financials!$A:$A&amp;Financials!$C:$C,Financials!L:L)</f>
        <v>5.7805635509771249E-3</v>
      </c>
      <c r="K75" cm="1">
        <f t="array" ref="K75">_xlfn.XLOOKUP($A75&amp;$B75,Financials!$A:$A&amp;Financials!$C:$C,Financials!M:M)</f>
        <v>8.9329468599033818E-3</v>
      </c>
      <c r="L75" cm="1">
        <f t="array" ref="L75">_xlfn.XLOOKUP($A75&amp;$B75,Financials!$A:$A&amp;Financials!$C:$C,Financials!N:N)</f>
        <v>4.8236809211772277E-3</v>
      </c>
      <c r="M75" cm="1">
        <f t="array" ref="M75">_xlfn.XLOOKUP($A75&amp;$B75,Financials!$A:$A&amp;Financials!$C:$C,Financials!O:O)</f>
        <v>8.8394662353416913E-3</v>
      </c>
      <c r="N75" cm="1">
        <f t="array" ref="N75">_xlfn.XLOOKUP($A75&amp;$B75,Financials!$A:$A&amp;Financials!$C:$C,Financials!P:P)</f>
        <v>-1.1568077422069499E-2</v>
      </c>
      <c r="O75" cm="1">
        <f t="array" ref="O75">_xlfn.XLOOKUP($A75&amp;$B75,Financials!$A:$A&amp;Financials!$C:$C,Financials!Q:Q)</f>
        <v>5.4473403444596858E-3</v>
      </c>
      <c r="P75" cm="1">
        <f t="array" ref="P75">_xlfn.XLOOKUP($A75&amp;$B75,Financials!$A:$A&amp;Financials!$C:$C,Financials!R:R)</f>
        <v>3.1950952351974685E-3</v>
      </c>
      <c r="Q75" cm="1">
        <f t="array" ref="Q75">_xlfn.XLOOKUP($A75&amp;$B75,Financials!$A:$A&amp;Financials!$C:$C,Financials!S:S)</f>
        <v>9.8111107769122026E-3</v>
      </c>
      <c r="R75" cm="1">
        <f t="array" ref="R75">_xlfn.XLOOKUP($A75&amp;$B75,Financials!$A:$A&amp;Financials!$C:$C,Financials!T:T)</f>
        <v>1.6361682077860887E-2</v>
      </c>
      <c r="S75" cm="1">
        <f t="array" ref="S75">_xlfn.XLOOKUP($A75&amp;$B75,Financials!$A:$A&amp;Financials!$C:$C,Financials!U:U)</f>
        <v>-2.2453611961808683E-2</v>
      </c>
      <c r="T75" cm="1">
        <f t="array" ref="T75">_xlfn.XLOOKUP($A75&amp;$B75,Financials!$A:$A&amp;Financials!$C:$C,Financials!V:V)</f>
        <v>2.2881365690762014E-2</v>
      </c>
      <c r="U75" cm="1">
        <f t="array" ref="U75">_xlfn.XLOOKUP($A75&amp;$B75,Financials!$A:$A&amp;Financials!$C:$C,Financials!W:W)</f>
        <v>1.8298006699247707E-2</v>
      </c>
      <c r="V75" cm="1">
        <f t="array" ref="V75">_xlfn.XLOOKUP($A75&amp;$B75,Financials!$A:$A&amp;Financials!$C:$C,Financials!X:X)</f>
        <v>7.0809482665514633E-3</v>
      </c>
      <c r="W75" cm="1">
        <f t="array" ref="W75">_xlfn.XLOOKUP($A75&amp;$B75,Financials!$A:$A&amp;Financials!$C:$C,Financials!Y:Y)</f>
        <v>2.0115813630784012E-2</v>
      </c>
      <c r="X75" cm="1">
        <f t="array" ref="X75">_xlfn.XLOOKUP($A75&amp;$B75,Financials!$A:$A&amp;Financials!$C:$C,Financials!Z:Z)</f>
        <v>-5.0070737052345417E-2</v>
      </c>
      <c r="Y75" cm="1">
        <f t="array" ref="Y75">_xlfn.XLOOKUP($A75&amp;$B75,Financials!$A:$A&amp;Financials!$C:$C,Financials!AA:AA)</f>
        <v>3.1790723866079659E-2</v>
      </c>
      <c r="Z75" cm="1">
        <f t="array" ref="Z75">_xlfn.XLOOKUP($A75&amp;$B75,Financials!$A:$A&amp;Financials!$C:$C,Financials!AB:AB)</f>
        <v>1.7236494896689072E-2</v>
      </c>
      <c r="AA75" cm="1">
        <f t="array" ref="AA75">_xlfn.XLOOKUP($A75&amp;$B75,Financials!$A:$A&amp;Financials!$C:$C,Financials!AC:AC)</f>
        <v>2.7451450491488852E-2</v>
      </c>
      <c r="AB75" cm="1">
        <f t="array" ref="AB75">_xlfn.XLOOKUP($A75&amp;$B75,Financials!$A:$A&amp;Financials!$C:$C,Financials!AD:AD)</f>
        <v>1.7316636851520573E-2</v>
      </c>
      <c r="AC75" cm="1">
        <f t="array" ref="AC75">_xlfn.XLOOKUP($A75&amp;$B75,Financials!$A:$A&amp;Financials!$C:$C,Financials!AE:AE)</f>
        <v>2.3640506550983743E-2</v>
      </c>
      <c r="AD75" cm="1">
        <f t="array" ref="AD75">_xlfn.XLOOKUP($A75&amp;$B75,Financials!$A:$A&amp;Financials!$C:$C,Financials!AF:AF)</f>
        <v>5.1758180572211753E-3</v>
      </c>
      <c r="AE75" cm="1">
        <f t="array" ref="AE75">_xlfn.XLOOKUP($A75&amp;$B75,Financials!$A:$A&amp;Financials!$C:$C,Financials!AG:AG)</f>
        <v>2.4279555253006579E-2</v>
      </c>
      <c r="AF75" cm="1">
        <f t="array" ref="AF75">_xlfn.XLOOKUP($A75&amp;$B75,Financials!$A:$A&amp;Financials!$C:$C,Financials!AH:AH)</f>
        <v>-8.2188425028069812E-4</v>
      </c>
      <c r="AG75" cm="1">
        <f t="array" ref="AG75">_xlfn.XLOOKUP($A75&amp;$B75,Financials!$A:$A&amp;Financials!$C:$C,Financials!AI:AI)</f>
        <v>-2.4547938348593239E-2</v>
      </c>
      <c r="AH75" cm="1">
        <f t="array" ref="AH75">_xlfn.XLOOKUP($A75&amp;$B75,Financials!$A:$A&amp;Financials!$C:$C,Financials!AJ:AJ)</f>
        <v>1.3822515024472853E-3</v>
      </c>
      <c r="AI75" cm="1">
        <f t="array" ref="AI75">_xlfn.XLOOKUP($A75&amp;$B75,Financials!$A:$A&amp;Financials!$C:$C,Financials!AK:AK)</f>
        <v>2.2835452190154846E-2</v>
      </c>
      <c r="AJ75" cm="1">
        <f t="array" ref="AJ75">_xlfn.XLOOKUP($A75&amp;$B75,Financials!$A:$A&amp;Financials!$C:$C,Financials!AL:AL)</f>
        <v>1.4799183385026107E-2</v>
      </c>
      <c r="AK75" cm="1">
        <f t="array" ref="AK75">_xlfn.XLOOKUP($A75&amp;$B75,Financials!$A:$A&amp;Financials!$C:$C,Financials!AM:AM)</f>
        <v>1.8589222750268281E-2</v>
      </c>
      <c r="AL75" cm="1">
        <f t="array" ref="AL75">_xlfn.XLOOKUP($A75&amp;$B75,Financials!$A:$A&amp;Financials!$C:$C,Financials!AN:AN)</f>
        <v>1.3803105272137861E-3</v>
      </c>
      <c r="AM75" cm="1">
        <f t="array" ref="AM75">_xlfn.XLOOKUP($A75&amp;$B75,Financials!$A:$A&amp;Financials!$C:$C,Financials!AO:AO)</f>
        <v>2.0564618682556407E-2</v>
      </c>
      <c r="AN75" cm="1">
        <f t="array" ref="AN75">_xlfn.XLOOKUP($A75&amp;$B75,Financials!$A:$A&amp;Financials!$C:$C,Financials!AP:AP)</f>
        <v>2.3321579443494049E-2</v>
      </c>
      <c r="AO75" cm="1">
        <f t="array" ref="AO75">_xlfn.XLOOKUP($A75&amp;$B75,Financials!$A:$A&amp;Financials!$C:$C,Financials!AQ:AQ)</f>
        <v>6.8661865684140014E-3</v>
      </c>
    </row>
    <row r="76" spans="1:41" x14ac:dyDescent="0.45">
      <c r="A76" t="s">
        <v>18</v>
      </c>
      <c r="B76" t="s">
        <v>174</v>
      </c>
      <c r="C76" cm="1">
        <f t="array" ref="C76">_xlfn.XLOOKUP($A76&amp;$B76,Financials!$A:$A&amp;Financials!$C:$C,Financials!E:E)</f>
        <v>0.43696185208416488</v>
      </c>
      <c r="D76" cm="1">
        <f t="array" ref="D76">_xlfn.XLOOKUP($A76&amp;$B76,Financials!$A:$A&amp;Financials!$C:$C,Financials!F:F)</f>
        <v>0.45799896079903007</v>
      </c>
      <c r="E76" cm="1">
        <f t="array" ref="E76">_xlfn.XLOOKUP($A76&amp;$B76,Financials!$A:$A&amp;Financials!$C:$C,Financials!G:G)</f>
        <v>0.44420405374629923</v>
      </c>
      <c r="F76" cm="1">
        <f t="array" ref="F76">_xlfn.XLOOKUP($A76&amp;$B76,Financials!$A:$A&amp;Financials!$C:$C,Financials!H:H)</f>
        <v>0.4449417570436679</v>
      </c>
      <c r="G76" cm="1">
        <f t="array" ref="G76">_xlfn.XLOOKUP($A76&amp;$B76,Financials!$A:$A&amp;Financials!$C:$C,Financials!I:I)</f>
        <v>0.46395867574548016</v>
      </c>
      <c r="H76" cm="1">
        <f t="array" ref="H76">_xlfn.XLOOKUP($A76&amp;$B76,Financials!$A:$A&amp;Financials!$C:$C,Financials!J:J)</f>
        <v>0.47861378159000634</v>
      </c>
      <c r="I76" cm="1">
        <f t="array" ref="I76">_xlfn.XLOOKUP($A76&amp;$B76,Financials!$A:$A&amp;Financials!$C:$C,Financials!K:K)</f>
        <v>0.47755834829443444</v>
      </c>
      <c r="J76" cm="1">
        <f t="array" ref="J76">_xlfn.XLOOKUP($A76&amp;$B76,Financials!$A:$A&amp;Financials!$C:$C,Financials!L:L)</f>
        <v>0.48345412663632786</v>
      </c>
      <c r="K76" cm="1">
        <f t="array" ref="K76">_xlfn.XLOOKUP($A76&amp;$B76,Financials!$A:$A&amp;Financials!$C:$C,Financials!M:M)</f>
        <v>0.49273104880581514</v>
      </c>
      <c r="L76" cm="1">
        <f t="array" ref="L76">_xlfn.XLOOKUP($A76&amp;$B76,Financials!$A:$A&amp;Financials!$C:$C,Financials!N:N)</f>
        <v>0.49481909291659587</v>
      </c>
      <c r="M76" cm="1">
        <f t="array" ref="M76">_xlfn.XLOOKUP($A76&amp;$B76,Financials!$A:$A&amp;Financials!$C:$C,Financials!O:O)</f>
        <v>0.49763268002642591</v>
      </c>
      <c r="N76" cm="1">
        <f t="array" ref="N76">_xlfn.XLOOKUP($A76&amp;$B76,Financials!$A:$A&amp;Financials!$C:$C,Financials!P:P)</f>
        <v>0.46559432653270982</v>
      </c>
      <c r="O76" cm="1">
        <f t="array" ref="O76">_xlfn.XLOOKUP($A76&amp;$B76,Financials!$A:$A&amp;Financials!$C:$C,Financials!Q:Q)</f>
        <v>0.41785884081773783</v>
      </c>
      <c r="P76" cm="1">
        <f t="array" ref="P76">_xlfn.XLOOKUP($A76&amp;$B76,Financials!$A:$A&amp;Financials!$C:$C,Financials!R:R)</f>
        <v>0.40517315091919626</v>
      </c>
      <c r="Q76" cm="1">
        <f t="array" ref="Q76">_xlfn.XLOOKUP($A76&amp;$B76,Financials!$A:$A&amp;Financials!$C:$C,Financials!S:S)</f>
        <v>0.40793597018717709</v>
      </c>
      <c r="R76" cm="1">
        <f t="array" ref="R76">_xlfn.XLOOKUP($A76&amp;$B76,Financials!$A:$A&amp;Financials!$C:$C,Financials!T:T)</f>
        <v>0.41379741038344642</v>
      </c>
      <c r="S76" cm="1">
        <f t="array" ref="S76">_xlfn.XLOOKUP($A76&amp;$B76,Financials!$A:$A&amp;Financials!$C:$C,Financials!U:U)</f>
        <v>0.38590213049267641</v>
      </c>
      <c r="T76" cm="1">
        <f t="array" ref="T76">_xlfn.XLOOKUP($A76&amp;$B76,Financials!$A:$A&amp;Financials!$C:$C,Financials!V:V)</f>
        <v>0.40234154218813079</v>
      </c>
      <c r="U76" cm="1">
        <f t="array" ref="U76">_xlfn.XLOOKUP($A76&amp;$B76,Financials!$A:$A&amp;Financials!$C:$C,Financials!W:W)</f>
        <v>0.40855474339637238</v>
      </c>
      <c r="V76" cm="1">
        <f t="array" ref="V76">_xlfn.XLOOKUP($A76&amp;$B76,Financials!$A:$A&amp;Financials!$C:$C,Financials!X:X)</f>
        <v>0.41164811709101995</v>
      </c>
      <c r="W76" cm="1">
        <f t="array" ref="W76">_xlfn.XLOOKUP($A76&amp;$B76,Financials!$A:$A&amp;Financials!$C:$C,Financials!Y:Y)</f>
        <v>0.42932336562666867</v>
      </c>
      <c r="X76" cm="1">
        <f t="array" ref="X76">_xlfn.XLOOKUP($A76&amp;$B76,Financials!$A:$A&amp;Financials!$C:$C,Financials!Z:Z)</f>
        <v>0.37796720308856696</v>
      </c>
      <c r="Y76" cm="1">
        <f t="array" ref="Y76">_xlfn.XLOOKUP($A76&amp;$B76,Financials!$A:$A&amp;Financials!$C:$C,Financials!AA:AA)</f>
        <v>0.42360529096673105</v>
      </c>
      <c r="Z76" cm="1">
        <f t="array" ref="Z76">_xlfn.XLOOKUP($A76&amp;$B76,Financials!$A:$A&amp;Financials!$C:$C,Financials!AB:AB)</f>
        <v>0.43356768138182078</v>
      </c>
      <c r="AA76" cm="1">
        <f t="array" ref="AA76">_xlfn.XLOOKUP($A76&amp;$B76,Financials!$A:$A&amp;Financials!$C:$C,Financials!AC:AC)</f>
        <v>0.45584642233856892</v>
      </c>
      <c r="AB76" cm="1">
        <f t="array" ref="AB76">_xlfn.XLOOKUP($A76&amp;$B76,Financials!$A:$A&amp;Financials!$C:$C,Financials!AD:AD)</f>
        <v>0.45302636464909024</v>
      </c>
      <c r="AC76" cm="1">
        <f t="array" ref="AC76">_xlfn.XLOOKUP($A76&amp;$B76,Financials!$A:$A&amp;Financials!$C:$C,Financials!AE:AE)</f>
        <v>0.4528409995225211</v>
      </c>
      <c r="AD76" cm="1">
        <f t="array" ref="AD76">_xlfn.XLOOKUP($A76&amp;$B76,Financials!$A:$A&amp;Financials!$C:$C,Financials!AF:AF)</f>
        <v>0.44016777695534171</v>
      </c>
      <c r="AE76" cm="1">
        <f t="array" ref="AE76">_xlfn.XLOOKUP($A76&amp;$B76,Financials!$A:$A&amp;Financials!$C:$C,Financials!AG:AG)</f>
        <v>0.45684577473253996</v>
      </c>
      <c r="AF76" cm="1">
        <f t="array" ref="AF76">_xlfn.XLOOKUP($A76&amp;$B76,Financials!$A:$A&amp;Financials!$C:$C,Financials!AH:AH)</f>
        <v>0.42406535263678119</v>
      </c>
      <c r="AG76" cm="1">
        <f t="array" ref="AG76">_xlfn.XLOOKUP($A76&amp;$B76,Financials!$A:$A&amp;Financials!$C:$C,Financials!AI:AI)</f>
        <v>0.3823953407911429</v>
      </c>
      <c r="AH76" cm="1">
        <f t="array" ref="AH76">_xlfn.XLOOKUP($A76&amp;$B76,Financials!$A:$A&amp;Financials!$C:$C,Financials!AJ:AJ)</f>
        <v>0.36208157524613221</v>
      </c>
      <c r="AI76" cm="1">
        <f t="array" ref="AI76">_xlfn.XLOOKUP($A76&amp;$B76,Financials!$A:$A&amp;Financials!$C:$C,Financials!AK:AK)</f>
        <v>0.38101181560991848</v>
      </c>
      <c r="AJ76" cm="1">
        <f t="array" ref="AJ76">_xlfn.XLOOKUP($A76&amp;$B76,Financials!$A:$A&amp;Financials!$C:$C,Financials!AL:AL)</f>
        <v>0.3895420201303838</v>
      </c>
      <c r="AK76" cm="1">
        <f t="array" ref="AK76">_xlfn.XLOOKUP($A76&amp;$B76,Financials!$A:$A&amp;Financials!$C:$C,Financials!AM:AM)</f>
        <v>0.39230543475360852</v>
      </c>
      <c r="AL76" cm="1">
        <f t="array" ref="AL76">_xlfn.XLOOKUP($A76&amp;$B76,Financials!$A:$A&amp;Financials!$C:$C,Financials!AN:AN)</f>
        <v>0.37992465860932351</v>
      </c>
      <c r="AM76" cm="1">
        <f t="array" ref="AM76">_xlfn.XLOOKUP($A76&amp;$B76,Financials!$A:$A&amp;Financials!$C:$C,Financials!AO:AO)</f>
        <v>0.39286437246963563</v>
      </c>
      <c r="AN76" cm="1">
        <f t="array" ref="AN76">_xlfn.XLOOKUP($A76&amp;$B76,Financials!$A:$A&amp;Financials!$C:$C,Financials!AP:AP)</f>
        <v>0.39830115453147502</v>
      </c>
      <c r="AO76" cm="1">
        <f t="array" ref="AO76">_xlfn.XLOOKUP($A76&amp;$B76,Financials!$A:$A&amp;Financials!$C:$C,Financials!AQ:AQ)</f>
        <v>0.37946170728889916</v>
      </c>
    </row>
    <row r="77" spans="1:41" x14ac:dyDescent="0.45">
      <c r="A77" t="s">
        <v>18</v>
      </c>
      <c r="B77" t="s">
        <v>58</v>
      </c>
      <c r="C77" cm="1">
        <f t="array" ref="C77">_xlfn.XLOOKUP($A77&amp;$B77,Ratios!$A:$A&amp;Ratios!$B:$B,Ratios!CA:CA)</f>
        <v>6.86</v>
      </c>
      <c r="D77" cm="1">
        <f t="array" ref="D77">_xlfn.XLOOKUP($A77&amp;$B77,Ratios!$A:$A&amp;Ratios!$B:$B,Ratios!CB:CB)</f>
        <v>9.07</v>
      </c>
      <c r="E77" cm="1">
        <f t="array" ref="E77">_xlfn.XLOOKUP($A77&amp;$B77,Ratios!$A:$A&amp;Ratios!$B:$B,Ratios!CC:CC)</f>
        <v>4.3899999999999997</v>
      </c>
      <c r="F77" cm="1">
        <f t="array" ref="F77">_xlfn.XLOOKUP($A77&amp;$B77,Ratios!$A:$A&amp;Ratios!$B:$B,Ratios!CD:CD)</f>
        <v>6.02</v>
      </c>
      <c r="G77" cm="1">
        <f t="array" ref="G77">_xlfn.XLOOKUP($A77&amp;$B77,Ratios!$A:$A&amp;Ratios!$B:$B,Ratios!CE:CE)</f>
        <v>9.41</v>
      </c>
      <c r="H77" cm="1">
        <f t="array" ref="H77">_xlfn.XLOOKUP($A77&amp;$B77,Ratios!$A:$A&amp;Ratios!$B:$B,Ratios!CF:CF)</f>
        <v>7.84</v>
      </c>
      <c r="I77" cm="1">
        <f t="array" ref="I77">_xlfn.XLOOKUP($A77&amp;$B77,Ratios!$A:$A&amp;Ratios!$B:$B,Ratios!CG:CG)</f>
        <v>4.38</v>
      </c>
      <c r="J77" cm="1">
        <f t="array" ref="J77">_xlfn.XLOOKUP($A77&amp;$B77,Ratios!$A:$A&amp;Ratios!$B:$B,Ratios!CH:CH)</f>
        <v>4.62</v>
      </c>
      <c r="K77" cm="1">
        <f t="array" ref="K77">_xlfn.XLOOKUP($A77&amp;$B77,Ratios!$A:$A&amp;Ratios!$B:$B,Ratios!CI:CI)</f>
        <v>6.6</v>
      </c>
      <c r="L77" cm="1">
        <f t="array" ref="L77">_xlfn.XLOOKUP($A77&amp;$B77,Ratios!$A:$A&amp;Ratios!$B:$B,Ratios!CJ:CJ)</f>
        <v>3.78</v>
      </c>
      <c r="M77" cm="1">
        <f t="array" ref="M77">_xlfn.XLOOKUP($A77&amp;$B77,Ratios!$A:$A&amp;Ratios!$B:$B,Ratios!CK:CK)</f>
        <v>7.53</v>
      </c>
      <c r="N77" cm="1">
        <f t="array" ref="N77">_xlfn.XLOOKUP($A77&amp;$B77,Ratios!$A:$A&amp;Ratios!$B:$B,Ratios!CL:CL)</f>
        <v>-10.25</v>
      </c>
      <c r="O77" cm="1">
        <f t="array" ref="O77">_xlfn.XLOOKUP($A77&amp;$B77,Ratios!$A:$A&amp;Ratios!$B:$B,Ratios!CM:CM)</f>
        <v>4.93</v>
      </c>
      <c r="P77" cm="1">
        <f t="array" ref="P77">_xlfn.XLOOKUP($A77&amp;$B77,Ratios!$A:$A&amp;Ratios!$B:$B,Ratios!CN:CN)</f>
        <v>2.1</v>
      </c>
      <c r="Q77" cm="1">
        <f t="array" ref="Q77">_xlfn.XLOOKUP($A77&amp;$B77,Ratios!$A:$A&amp;Ratios!$B:$B,Ratios!CO:CO)</f>
        <v>10.79</v>
      </c>
      <c r="R77" cm="1">
        <f t="array" ref="R77">_xlfn.XLOOKUP($A77&amp;$B77,Ratios!$A:$A&amp;Ratios!$B:$B,Ratios!CP:CP)</f>
        <v>14.68</v>
      </c>
      <c r="S77" cm="1">
        <f t="array" ref="S77">_xlfn.XLOOKUP($A77&amp;$B77,Ratios!$A:$A&amp;Ratios!$B:$B,Ratios!CQ:CQ)</f>
        <v>-22.52</v>
      </c>
      <c r="T77" cm="1">
        <f t="array" ref="T77">_xlfn.XLOOKUP($A77&amp;$B77,Ratios!$A:$A&amp;Ratios!$B:$B,Ratios!CR:CR)</f>
        <v>19.16</v>
      </c>
      <c r="U77" cm="1">
        <f t="array" ref="U77">_xlfn.XLOOKUP($A77&amp;$B77,Ratios!$A:$A&amp;Ratios!$B:$B,Ratios!CS:CS)</f>
        <v>16.53</v>
      </c>
      <c r="V77" cm="1">
        <f t="array" ref="V77">_xlfn.XLOOKUP($A77&amp;$B77,Ratios!$A:$A&amp;Ratios!$B:$B,Ratios!CT:CT)</f>
        <v>6.55</v>
      </c>
      <c r="W77" cm="1">
        <f t="array" ref="W77">_xlfn.XLOOKUP($A77&amp;$B77,Ratios!$A:$A&amp;Ratios!$B:$B,Ratios!CU:CU)</f>
        <v>16.010000000000002</v>
      </c>
      <c r="X77" cm="1">
        <f t="array" ref="X77">_xlfn.XLOOKUP($A77&amp;$B77,Ratios!$A:$A&amp;Ratios!$B:$B,Ratios!CV:CV)</f>
        <v>-38.450000000000003</v>
      </c>
      <c r="Y77" cm="1">
        <f t="array" ref="Y77">_xlfn.XLOOKUP($A77&amp;$B77,Ratios!$A:$A&amp;Ratios!$B:$B,Ratios!CW:CW)</f>
        <v>26.66</v>
      </c>
      <c r="Z77" cm="1">
        <f t="array" ref="Z77">_xlfn.XLOOKUP($A77&amp;$B77,Ratios!$A:$A&amp;Ratios!$B:$B,Ratios!CX:CX)</f>
        <v>14.63</v>
      </c>
      <c r="AA77" cm="1">
        <f t="array" ref="AA77">_xlfn.XLOOKUP($A77&amp;$B77,Ratios!$A:$A&amp;Ratios!$B:$B,Ratios!CY:CY)</f>
        <v>23.82</v>
      </c>
      <c r="AB77" cm="1">
        <f t="array" ref="AB77">_xlfn.XLOOKUP($A77&amp;$B77,Ratios!$A:$A&amp;Ratios!$B:$B,Ratios!CZ:CZ)</f>
        <v>18.03</v>
      </c>
      <c r="AC77" cm="1">
        <f t="array" ref="AC77">_xlfn.XLOOKUP($A77&amp;$B77,Ratios!$A:$A&amp;Ratios!$B:$B,Ratios!DA:DA)</f>
        <v>22.67</v>
      </c>
      <c r="AD77" cm="1">
        <f t="array" ref="AD77">_xlfn.XLOOKUP($A77&amp;$B77,Ratios!$A:$A&amp;Ratios!$B:$B,Ratios!DB:DB)</f>
        <v>6.22</v>
      </c>
      <c r="AE77" cm="1">
        <f t="array" ref="AE77">_xlfn.XLOOKUP($A77&amp;$B77,Ratios!$A:$A&amp;Ratios!$B:$B,Ratios!DC:DC)</f>
        <v>24.53</v>
      </c>
      <c r="AF77" cm="1">
        <f t="array" ref="AF77">_xlfn.XLOOKUP($A77&amp;$B77,Ratios!$A:$A&amp;Ratios!$B:$B,Ratios!DD:DD)</f>
        <v>-0.41</v>
      </c>
      <c r="AG77" cm="1">
        <f t="array" ref="AG77">_xlfn.XLOOKUP($A77&amp;$B77,Ratios!$A:$A&amp;Ratios!$B:$B,Ratios!DE:DE)</f>
        <v>-22.07</v>
      </c>
      <c r="AH77" cm="1">
        <f t="array" ref="AH77">_xlfn.XLOOKUP($A77&amp;$B77,Ratios!$A:$A&amp;Ratios!$B:$B,Ratios!DF:DF)</f>
        <v>2.61</v>
      </c>
      <c r="AI77" cm="1">
        <f t="array" ref="AI77">_xlfn.XLOOKUP($A77&amp;$B77,Ratios!$A:$A&amp;Ratios!$B:$B,Ratios!DG:DG)</f>
        <v>19.05</v>
      </c>
      <c r="AJ77" cm="1">
        <f t="array" ref="AJ77">_xlfn.XLOOKUP($A77&amp;$B77,Ratios!$A:$A&amp;Ratios!$B:$B,Ratios!DH:DH)</f>
        <v>13.59</v>
      </c>
      <c r="AK77" cm="1">
        <f t="array" ref="AK77">_xlfn.XLOOKUP($A77&amp;$B77,Ratios!$A:$A&amp;Ratios!$B:$B,Ratios!DI:DI)</f>
        <v>19.79</v>
      </c>
      <c r="AL77" cm="1">
        <f t="array" ref="AL77">_xlfn.XLOOKUP($A77&amp;$B77,Ratios!$A:$A&amp;Ratios!$B:$B,Ratios!DJ:DJ)</f>
        <v>2.2799999999999998</v>
      </c>
      <c r="AM77" cm="1">
        <f t="array" ref="AM77">_xlfn.XLOOKUP($A77&amp;$B77,Ratios!$A:$A&amp;Ratios!$B:$B,Ratios!DK:DK)</f>
        <v>23.39</v>
      </c>
      <c r="AN77" cm="1">
        <f t="array" ref="AN77">_xlfn.XLOOKUP($A77&amp;$B77,Ratios!$A:$A&amp;Ratios!$B:$B,Ratios!DL:DL)</f>
        <v>29.93</v>
      </c>
      <c r="AO77" cm="1">
        <f t="array" ref="AO77">_xlfn.XLOOKUP($A77&amp;$B77,Ratios!$A:$A&amp;Ratios!$B:$B,Ratios!DM:DM)</f>
        <v>7.54</v>
      </c>
    </row>
    <row r="78" spans="1:41" x14ac:dyDescent="0.45">
      <c r="A78" t="s">
        <v>18</v>
      </c>
      <c r="B78" t="s">
        <v>198</v>
      </c>
      <c r="C78">
        <f>_xlfn.XLOOKUP(C$1,EconCPI!$1:$1,EconCPI!$2:$2)</f>
        <v>8.0000000000000002E-3</v>
      </c>
      <c r="D78">
        <f>_xlfn.XLOOKUP(D$1,EconCPI!$1:$1,EconCPI!$2:$2)</f>
        <v>-1E-4</v>
      </c>
      <c r="E78">
        <f>_xlfn.XLOOKUP(E$1,EconCPI!$1:$1,EconCPI!$2:$2)</f>
        <v>1E-4</v>
      </c>
      <c r="F78">
        <f>_xlfn.XLOOKUP(F$1,EconCPI!$1:$1,EconCPI!$2:$2)</f>
        <v>0</v>
      </c>
      <c r="G78">
        <f>_xlfn.XLOOKUP(G$1,EconCPI!$1:$1,EconCPI!$2:$2)</f>
        <v>7.0000000000000001E-3</v>
      </c>
      <c r="H78">
        <f>_xlfn.XLOOKUP(H$1,EconCPI!$1:$1,EconCPI!$2:$2)</f>
        <v>8.9999999999999993E-3</v>
      </c>
      <c r="I78">
        <f>_xlfn.XLOOKUP(I$1,EconCPI!$1:$1,EconCPI!$2:$2)</f>
        <v>0.01</v>
      </c>
      <c r="J78">
        <f>_xlfn.XLOOKUP(J$1,EconCPI!$1:$1,EconCPI!$2:$2)</f>
        <v>1.4999999999999999E-2</v>
      </c>
      <c r="K78">
        <f>_xlfn.XLOOKUP(K$1,EconCPI!$1:$1,EconCPI!$2:$2)</f>
        <v>2.1000000000000001E-2</v>
      </c>
      <c r="L78">
        <f>_xlfn.XLOOKUP(L$1,EconCPI!$1:$1,EconCPI!$2:$2)</f>
        <v>2.4E-2</v>
      </c>
      <c r="M78">
        <f>_xlfn.XLOOKUP(M$1,EconCPI!$1:$1,EconCPI!$2:$2)</f>
        <v>1.6E-2</v>
      </c>
      <c r="N78">
        <f>_xlfn.XLOOKUP(N$1,EconCPI!$1:$1,EconCPI!$2:$2)</f>
        <v>2.1999999999999999E-2</v>
      </c>
      <c r="O78">
        <f>_xlfn.XLOOKUP(O$1,EconCPI!$1:$1,EconCPI!$2:$2)</f>
        <v>2.1000000000000001E-2</v>
      </c>
      <c r="P78">
        <f>_xlfn.XLOOKUP(P$1,EconCPI!$1:$1,EconCPI!$2:$2)</f>
        <v>2.4E-2</v>
      </c>
      <c r="Q78">
        <f>_xlfn.XLOOKUP(Q$1,EconCPI!$1:$1,EconCPI!$2:$2)</f>
        <v>2.9000000000000001E-2</v>
      </c>
      <c r="R78">
        <f>_xlfn.XLOOKUP(R$1,EconCPI!$1:$1,EconCPI!$2:$2)</f>
        <v>2.3E-2</v>
      </c>
      <c r="S78">
        <f>_xlfn.XLOOKUP(S$1,EconCPI!$1:$1,EconCPI!$2:$2)</f>
        <v>1.9E-2</v>
      </c>
      <c r="T78">
        <f>_xlfn.XLOOKUP(T$1,EconCPI!$1:$1,EconCPI!$2:$2)</f>
        <v>1.9E-2</v>
      </c>
      <c r="U78">
        <f>_xlfn.XLOOKUP(U$1,EconCPI!$1:$1,EconCPI!$2:$2)</f>
        <v>1.6E-2</v>
      </c>
      <c r="V78">
        <f>_xlfn.XLOOKUP(V$1,EconCPI!$1:$1,EconCPI!$2:$2)</f>
        <v>1.7000000000000001E-2</v>
      </c>
      <c r="W78">
        <f>_xlfn.XLOOKUP(W$1,EconCPI!$1:$1,EconCPI!$2:$2)</f>
        <v>2.3E-2</v>
      </c>
      <c r="X78">
        <f>_xlfn.XLOOKUP(X$1,EconCPI!$1:$1,EconCPI!$2:$2)</f>
        <v>1.4999999999999999E-2</v>
      </c>
      <c r="Y78">
        <f>_xlfn.XLOOKUP(Y$1,EconCPI!$1:$1,EconCPI!$2:$2)</f>
        <v>6.0000000000000001E-3</v>
      </c>
      <c r="Z78">
        <f>_xlfn.XLOOKUP(Z$1,EconCPI!$1:$1,EconCPI!$2:$2)</f>
        <v>1.4E-2</v>
      </c>
      <c r="AA78">
        <f>_xlfn.XLOOKUP(AA$1,EconCPI!$1:$1,EconCPI!$2:$2)</f>
        <v>1.4E-2</v>
      </c>
      <c r="AB78">
        <f>_xlfn.XLOOKUP(AB$1,EconCPI!$1:$1,EconCPI!$2:$2)</f>
        <v>2.5999999999999999E-2</v>
      </c>
      <c r="AC78">
        <f>_xlfn.XLOOKUP(AC$1,EconCPI!$1:$1,EconCPI!$2:$2)</f>
        <v>5.3999999999999999E-2</v>
      </c>
      <c r="AD78">
        <f>_xlfn.XLOOKUP(AD$1,EconCPI!$1:$1,EconCPI!$2:$2)</f>
        <v>5.3999999999999999E-2</v>
      </c>
      <c r="AE78">
        <f>_xlfn.XLOOKUP(AE$1,EconCPI!$1:$1,EconCPI!$2:$2)</f>
        <v>7.0000000000000007E-2</v>
      </c>
      <c r="AF78">
        <f>_xlfn.XLOOKUP(AF$1,EconCPI!$1:$1,EconCPI!$2:$2)</f>
        <v>8.5000000000000006E-2</v>
      </c>
      <c r="AG78">
        <f>_xlfn.XLOOKUP(AG$1,EconCPI!$1:$1,EconCPI!$2:$2)</f>
        <v>9.0999999999999998E-2</v>
      </c>
      <c r="AH78">
        <f>_xlfn.XLOOKUP(AH$1,EconCPI!$1:$1,EconCPI!$2:$2)</f>
        <v>8.2000000000000003E-2</v>
      </c>
      <c r="AI78">
        <f>_xlfn.XLOOKUP(AI$1,EconCPI!$1:$1,EconCPI!$2:$2)</f>
        <v>6.5000000000000002E-2</v>
      </c>
      <c r="AJ78">
        <f>_xlfn.XLOOKUP(AJ$1,EconCPI!$1:$1,EconCPI!$2:$2)</f>
        <v>0.05</v>
      </c>
      <c r="AK78">
        <f>_xlfn.XLOOKUP(AK$1,EconCPI!$1:$1,EconCPI!$2:$2)</f>
        <v>0.03</v>
      </c>
      <c r="AL78">
        <f>_xlfn.XLOOKUP(AL$1,EconCPI!$1:$1,EconCPI!$2:$2)</f>
        <v>3.6999999999999998E-2</v>
      </c>
      <c r="AM78">
        <f>_xlfn.XLOOKUP(AM$1,EconCPI!$1:$1,EconCPI!$2:$2)</f>
        <v>3.4000000000000002E-2</v>
      </c>
      <c r="AN78">
        <f>_xlfn.XLOOKUP(AN$1,EconCPI!$1:$1,EconCPI!$2:$2)</f>
        <v>3.5000000000000003E-2</v>
      </c>
      <c r="AO78">
        <f>_xlfn.XLOOKUP(AO$1,EconCPI!$1:$1,EconCPI!$2:$2)</f>
        <v>0.03</v>
      </c>
    </row>
    <row r="79" spans="1:41" x14ac:dyDescent="0.45">
      <c r="A79" t="s">
        <v>18</v>
      </c>
      <c r="B79" t="s">
        <v>272</v>
      </c>
      <c r="C79">
        <f>_xlfn.XLOOKUP(C$1,EconCPI!$1:$1,EconCPI!$4:$4)</f>
        <v>50.01</v>
      </c>
      <c r="D79">
        <f>_xlfn.XLOOKUP(D$1,EconCPI!$1:$1,EconCPI!$4:$4)</f>
        <v>49.49</v>
      </c>
      <c r="E79">
        <f>_xlfn.XLOOKUP(E$1,EconCPI!$1:$1,EconCPI!$4:$4)</f>
        <v>50.531999999999996</v>
      </c>
      <c r="F79">
        <f>_xlfn.XLOOKUP(F$1,EconCPI!$1:$1,EconCPI!$4:$4)</f>
        <v>48.603999999999999</v>
      </c>
      <c r="G79">
        <f>_xlfn.XLOOKUP(G$1,EconCPI!$1:$1,EconCPI!$4:$4)</f>
        <v>51.15</v>
      </c>
      <c r="H79">
        <f>_xlfn.XLOOKUP(H$1,EconCPI!$1:$1,EconCPI!$4:$4)</f>
        <v>49.9</v>
      </c>
      <c r="I79">
        <f>_xlfn.XLOOKUP(I$1,EconCPI!$1:$1,EconCPI!$4:$4)</f>
        <v>50.631999999999998</v>
      </c>
      <c r="J79">
        <f>_xlfn.XLOOKUP(J$1,EconCPI!$1:$1,EconCPI!$4:$4)</f>
        <v>52.88</v>
      </c>
      <c r="K79">
        <f>_xlfn.XLOOKUP(K$1,EconCPI!$1:$1,EconCPI!$4:$4)</f>
        <v>59.33</v>
      </c>
      <c r="L79">
        <f>_xlfn.XLOOKUP(L$1,EconCPI!$1:$1,EconCPI!$4:$4)</f>
        <v>60.618000000000002</v>
      </c>
      <c r="M79">
        <f>_xlfn.XLOOKUP(M$1,EconCPI!$1:$1,EconCPI!$4:$4)</f>
        <v>62.616999999999997</v>
      </c>
      <c r="N79">
        <f>_xlfn.XLOOKUP(N$1,EconCPI!$1:$1,EconCPI!$4:$4)</f>
        <v>63.72</v>
      </c>
      <c r="O79">
        <f>_xlfn.XLOOKUP(O$1,EconCPI!$1:$1,EconCPI!$4:$4)</f>
        <v>66.599999999999994</v>
      </c>
      <c r="P79">
        <f>_xlfn.XLOOKUP(P$1,EconCPI!$1:$1,EconCPI!$4:$4)</f>
        <v>64.540000000000006</v>
      </c>
      <c r="Q79">
        <f>_xlfn.XLOOKUP(Q$1,EconCPI!$1:$1,EconCPI!$4:$4)</f>
        <v>61.49</v>
      </c>
      <c r="R79">
        <f>_xlfn.XLOOKUP(R$1,EconCPI!$1:$1,EconCPI!$4:$4)</f>
        <v>66.33</v>
      </c>
      <c r="S79">
        <f>_xlfn.XLOOKUP(S$1,EconCPI!$1:$1,EconCPI!$4:$4)</f>
        <v>57.72</v>
      </c>
      <c r="T79">
        <f>_xlfn.XLOOKUP(T$1,EconCPI!$1:$1,EconCPI!$4:$4)</f>
        <v>63.62</v>
      </c>
      <c r="U79">
        <f>_xlfn.XLOOKUP(U$1,EconCPI!$1:$1,EconCPI!$4:$4)</f>
        <v>70.709999999999994</v>
      </c>
      <c r="V79">
        <f>_xlfn.XLOOKUP(V$1,EconCPI!$1:$1,EconCPI!$4:$4)</f>
        <v>72.040000000000006</v>
      </c>
      <c r="W79">
        <f>_xlfn.XLOOKUP(W$1,EconCPI!$1:$1,EconCPI!$4:$4)</f>
        <v>71.33</v>
      </c>
      <c r="X79">
        <f>_xlfn.XLOOKUP(X$1,EconCPI!$1:$1,EconCPI!$4:$4)</f>
        <v>49.57</v>
      </c>
      <c r="Y79">
        <f>_xlfn.XLOOKUP(Y$1,EconCPI!$1:$1,EconCPI!$4:$4)</f>
        <v>55.01</v>
      </c>
      <c r="Z79">
        <f>_xlfn.XLOOKUP(Z$1,EconCPI!$1:$1,EconCPI!$4:$4)</f>
        <v>55.74</v>
      </c>
      <c r="AA79">
        <f>_xlfn.XLOOKUP(AA$1,EconCPI!$1:$1,EconCPI!$4:$4)</f>
        <v>67.5</v>
      </c>
      <c r="AB79">
        <f>_xlfn.XLOOKUP(AB$1,EconCPI!$1:$1,EconCPI!$4:$4)</f>
        <v>74.260000000000005</v>
      </c>
      <c r="AC79">
        <f>_xlfn.XLOOKUP(AC$1,EconCPI!$1:$1,EconCPI!$4:$4)</f>
        <v>77.405000000000001</v>
      </c>
      <c r="AD79">
        <f>_xlfn.XLOOKUP(AD$1,EconCPI!$1:$1,EconCPI!$4:$4)</f>
        <v>78.2</v>
      </c>
      <c r="AE79">
        <f>_xlfn.XLOOKUP(AE$1,EconCPI!$1:$1,EconCPI!$4:$4)</f>
        <v>83.572000000000003</v>
      </c>
      <c r="AF79">
        <f>_xlfn.XLOOKUP(AF$1,EconCPI!$1:$1,EconCPI!$4:$4)</f>
        <v>91.22</v>
      </c>
      <c r="AG79">
        <f>_xlfn.XLOOKUP(AG$1,EconCPI!$1:$1,EconCPI!$4:$4)</f>
        <v>82.97</v>
      </c>
      <c r="AH79">
        <f>_xlfn.XLOOKUP(AH$1,EconCPI!$1:$1,EconCPI!$4:$4)</f>
        <v>79.09</v>
      </c>
      <c r="AI79">
        <f>_xlfn.XLOOKUP(AI$1,EconCPI!$1:$1,EconCPI!$4:$4)</f>
        <v>91.4</v>
      </c>
      <c r="AJ79">
        <f>_xlfn.XLOOKUP(AJ$1,EconCPI!$1:$1,EconCPI!$4:$4)</f>
        <v>85.62</v>
      </c>
      <c r="AK79">
        <f>_xlfn.XLOOKUP(AK$1,EconCPI!$1:$1,EconCPI!$4:$4)</f>
        <v>87.89</v>
      </c>
      <c r="AL79">
        <f>_xlfn.XLOOKUP(AL$1,EconCPI!$1:$1,EconCPI!$4:$4)</f>
        <v>91.65</v>
      </c>
      <c r="AM79">
        <f>_xlfn.XLOOKUP(AM$1,EconCPI!$1:$1,EconCPI!$4:$4)</f>
        <v>100.125</v>
      </c>
      <c r="AN79">
        <f>_xlfn.XLOOKUP(AN$1,EconCPI!$1:$1,EconCPI!$4:$4)</f>
        <v>117.39</v>
      </c>
      <c r="AO79">
        <f>_xlfn.XLOOKUP(AO$1,EconCPI!$1:$1,EconCPI!$4:$4)</f>
        <v>112.92</v>
      </c>
    </row>
    <row r="80" spans="1:41" x14ac:dyDescent="0.45">
      <c r="A80" t="s">
        <v>19</v>
      </c>
      <c r="B80" t="s">
        <v>170</v>
      </c>
      <c r="C80" cm="1">
        <f t="array" ref="C80">_xlfn.XLOOKUP($A80&amp;$B80,Financials!$A:$A&amp;Financials!$C:$C,Financials!E:E)</f>
        <v>-0.28893208850236607</v>
      </c>
      <c r="D80" cm="1">
        <f t="array" ref="D80">_xlfn.XLOOKUP($A80&amp;$B80,Financials!$A:$A&amp;Financials!$C:$C,Financials!F:F)</f>
        <v>-0.27682427579602586</v>
      </c>
      <c r="E80" cm="1">
        <f t="array" ref="E80">_xlfn.XLOOKUP($A80&amp;$B80,Financials!$A:$A&amp;Financials!$C:$C,Financials!G:G)</f>
        <v>-0.29408077822928219</v>
      </c>
      <c r="F80" cm="1">
        <f t="array" ref="F80">_xlfn.XLOOKUP($A80&amp;$B80,Financials!$A:$A&amp;Financials!$C:$C,Financials!H:H)</f>
        <v>-0.20123588685200924</v>
      </c>
      <c r="G80" cm="1">
        <f t="array" ref="G80">_xlfn.XLOOKUP($A80&amp;$B80,Financials!$A:$A&amp;Financials!$C:$C,Financials!I:I)</f>
        <v>-0.2759197970769417</v>
      </c>
      <c r="H80" cm="1">
        <f t="array" ref="H80">_xlfn.XLOOKUP($A80&amp;$B80,Financials!$A:$A&amp;Financials!$C:$C,Financials!J:J)</f>
        <v>-0.2763053072309607</v>
      </c>
      <c r="I80" cm="1">
        <f t="array" ref="I80">_xlfn.XLOOKUP($A80&amp;$B80,Financials!$A:$A&amp;Financials!$C:$C,Financials!K:K)</f>
        <v>-0.25147306943543157</v>
      </c>
      <c r="J80" cm="1">
        <f t="array" ref="J80">_xlfn.XLOOKUP($A80&amp;$B80,Financials!$A:$A&amp;Financials!$C:$C,Financials!L:L)</f>
        <v>-0.1829574275362319</v>
      </c>
      <c r="K80" cm="1">
        <f t="array" ref="K80">_xlfn.XLOOKUP($A80&amp;$B80,Financials!$A:$A&amp;Financials!$C:$C,Financials!M:M)</f>
        <v>-0.25138945233265719</v>
      </c>
      <c r="L80" cm="1">
        <f t="array" ref="L80">_xlfn.XLOOKUP($A80&amp;$B80,Financials!$A:$A&amp;Financials!$C:$C,Financials!N:N)</f>
        <v>-0.25667704530813829</v>
      </c>
      <c r="M80" cm="1">
        <f t="array" ref="M80">_xlfn.XLOOKUP($A80&amp;$B80,Financials!$A:$A&amp;Financials!$C:$C,Financials!O:O)</f>
        <v>-0.24659355943083344</v>
      </c>
      <c r="N80" cm="1">
        <f t="array" ref="N80">_xlfn.XLOOKUP($A80&amp;$B80,Financials!$A:$A&amp;Financials!$C:$C,Financials!P:P)</f>
        <v>-0.16048260733312442</v>
      </c>
      <c r="O80" cm="1">
        <f t="array" ref="O80">_xlfn.XLOOKUP($A80&amp;$B80,Financials!$A:$A&amp;Financials!$C:$C,Financials!Q:Q)</f>
        <v>-0.24662092804022204</v>
      </c>
      <c r="P80" cm="1">
        <f t="array" ref="P80">_xlfn.XLOOKUP($A80&amp;$B80,Financials!$A:$A&amp;Financials!$C:$C,Financials!R:R)</f>
        <v>-0.2375579877497741</v>
      </c>
      <c r="Q80" cm="1">
        <f t="array" ref="Q80">_xlfn.XLOOKUP($A80&amp;$B80,Financials!$A:$A&amp;Financials!$C:$C,Financials!S:S)</f>
        <v>-0.24288224956063265</v>
      </c>
      <c r="R80" cm="1">
        <f t="array" ref="R80">_xlfn.XLOOKUP($A80&amp;$B80,Financials!$A:$A&amp;Financials!$C:$C,Financials!T:T)</f>
        <v>-0.22052299877716114</v>
      </c>
      <c r="S80" cm="1">
        <f t="array" ref="S80">_xlfn.XLOOKUP($A80&amp;$B80,Financials!$A:$A&amp;Financials!$C:$C,Financials!U:U)</f>
        <v>-0.26446505376344087</v>
      </c>
      <c r="T80" cm="1">
        <f t="array" ref="T80">_xlfn.XLOOKUP($A80&amp;$B80,Financials!$A:$A&amp;Financials!$C:$C,Financials!V:V)</f>
        <v>-0.25004194704185967</v>
      </c>
      <c r="U80" cm="1">
        <f t="array" ref="U80">_xlfn.XLOOKUP($A80&amp;$B80,Financials!$A:$A&amp;Financials!$C:$C,Financials!W:W)</f>
        <v>-0.2172017960013555</v>
      </c>
      <c r="V80" cm="1">
        <f t="array" ref="V80">_xlfn.XLOOKUP($A80&amp;$B80,Financials!$A:$A&amp;Financials!$C:$C,Financials!X:X)</f>
        <v>-0.14711867349596316</v>
      </c>
      <c r="W80" cm="1">
        <f t="array" ref="W80">_xlfn.XLOOKUP($A80&amp;$B80,Financials!$A:$A&amp;Financials!$C:$C,Financials!Y:Y)</f>
        <v>-0.22497130620985015</v>
      </c>
      <c r="X80" cm="1">
        <f t="array" ref="X80">_xlfn.XLOOKUP($A80&amp;$B80,Financials!$A:$A&amp;Financials!$C:$C,Financials!Z:Z)</f>
        <v>-0.18849039713541668</v>
      </c>
      <c r="Y80" cm="1">
        <f t="array" ref="Y80">_xlfn.XLOOKUP($A80&amp;$B80,Financials!$A:$A&amp;Financials!$C:$C,Financials!AA:AA)</f>
        <v>-0.17549885275733837</v>
      </c>
      <c r="Z80" cm="1">
        <f t="array" ref="Z80">_xlfn.XLOOKUP($A80&amp;$B80,Financials!$A:$A&amp;Financials!$C:$C,Financials!AB:AB)</f>
        <v>-0.1290246952172554</v>
      </c>
      <c r="AA80" cm="1">
        <f t="array" ref="AA80">_xlfn.XLOOKUP($A80&amp;$B80,Financials!$A:$A&amp;Financials!$C:$C,Financials!AC:AC)</f>
        <v>-0.22509977827050995</v>
      </c>
      <c r="AB80" cm="1">
        <f t="array" ref="AB80">_xlfn.XLOOKUP($A80&amp;$B80,Financials!$A:$A&amp;Financials!$C:$C,Financials!AD:AD)</f>
        <v>-0.24111752122901409</v>
      </c>
      <c r="AC80" cm="1">
        <f t="array" ref="AC80">_xlfn.XLOOKUP($A80&amp;$B80,Financials!$A:$A&amp;Financials!$C:$C,Financials!AE:AE)</f>
        <v>-0.25842802349274846</v>
      </c>
      <c r="AD80" cm="1">
        <f t="array" ref="AD80">_xlfn.XLOOKUP($A80&amp;$B80,Financials!$A:$A&amp;Financials!$C:$C,Financials!AF:AF)</f>
        <v>-0.22965169290620632</v>
      </c>
      <c r="AE80" cm="1">
        <f t="array" ref="AE80">_xlfn.XLOOKUP($A80&amp;$B80,Financials!$A:$A&amp;Financials!$C:$C,Financials!AG:AG)</f>
        <v>-0.27361287590004235</v>
      </c>
      <c r="AF80" cm="1">
        <f t="array" ref="AF80">_xlfn.XLOOKUP($A80&amp;$B80,Financials!$A:$A&amp;Financials!$C:$C,Financials!AH:AH)</f>
        <v>-0.28649612593776902</v>
      </c>
      <c r="AG80" cm="1">
        <f t="array" ref="AG80">_xlfn.XLOOKUP($A80&amp;$B80,Financials!$A:$A&amp;Financials!$C:$C,Financials!AI:AI)</f>
        <v>-0.27726555865582919</v>
      </c>
      <c r="AH80" cm="1">
        <f t="array" ref="AH80">_xlfn.XLOOKUP($A80&amp;$B80,Financials!$A:$A&amp;Financials!$C:$C,Financials!AJ:AJ)</f>
        <v>-0.27313941825476429</v>
      </c>
      <c r="AI80" cm="1">
        <f t="array" ref="AI80">_xlfn.XLOOKUP($A80&amp;$B80,Financials!$A:$A&amp;Financials!$C:$C,Financials!AK:AK)</f>
        <v>-0.29023010920436815</v>
      </c>
      <c r="AJ80" cm="1">
        <f t="array" ref="AJ80">_xlfn.XLOOKUP($A80&amp;$B80,Financials!$A:$A&amp;Financials!$C:$C,Financials!AL:AL)</f>
        <v>-0.27969614137689908</v>
      </c>
      <c r="AK80" cm="1">
        <f t="array" ref="AK80">_xlfn.XLOOKUP($A80&amp;$B80,Financials!$A:$A&amp;Financials!$C:$C,Financials!AM:AM)</f>
        <v>-0.2933301539719308</v>
      </c>
      <c r="AL80" cm="1">
        <f t="array" ref="AL80">_xlfn.XLOOKUP($A80&amp;$B80,Financials!$A:$A&amp;Financials!$C:$C,Financials!AN:AN)</f>
        <v>-0.19859548890079154</v>
      </c>
      <c r="AM80" cm="1">
        <f t="array" ref="AM80">_xlfn.XLOOKUP($A80&amp;$B80,Financials!$A:$A&amp;Financials!$C:$C,Financials!AO:AO)</f>
        <v>-0.27065587154714932</v>
      </c>
      <c r="AN80" cm="1">
        <f t="array" ref="AN80">_xlfn.XLOOKUP($A80&amp;$B80,Financials!$A:$A&amp;Financials!$C:$C,Financials!AP:AP)</f>
        <v>-0.25998548525433796</v>
      </c>
      <c r="AO80" cm="1">
        <f t="array" ref="AO80">_xlfn.XLOOKUP($A80&amp;$B80,Financials!$A:$A&amp;Financials!$C:$C,Financials!AQ:AQ)</f>
        <v>-0.21008692502716403</v>
      </c>
    </row>
    <row r="81" spans="1:41" x14ac:dyDescent="0.45">
      <c r="A81" t="s">
        <v>19</v>
      </c>
      <c r="B81" t="s">
        <v>171</v>
      </c>
      <c r="C81" cm="1">
        <f t="array" ref="C81">_xlfn.XLOOKUP($A81&amp;$B81,Financials!$A:$A&amp;Financials!$C:$C,Financials!E:E)</f>
        <v>8.5980304386750223E-2</v>
      </c>
      <c r="D81" cm="1">
        <f t="array" ref="D81">_xlfn.XLOOKUP($A81&amp;$B81,Financials!$A:$A&amp;Financials!$C:$C,Financials!F:F)</f>
        <v>8.8338520469236292E-2</v>
      </c>
      <c r="E81" cm="1">
        <f t="array" ref="E81">_xlfn.XLOOKUP($A81&amp;$B81,Financials!$A:$A&amp;Financials!$C:$C,Financials!G:G)</f>
        <v>9.6768870828715672E-2</v>
      </c>
      <c r="F81" cm="1">
        <f t="array" ref="F81">_xlfn.XLOOKUP($A81&amp;$B81,Financials!$A:$A&amp;Financials!$C:$C,Financials!H:H)</f>
        <v>0.10175427947068107</v>
      </c>
      <c r="G81" cm="1">
        <f t="array" ref="G81">_xlfn.XLOOKUP($A81&amp;$B81,Financials!$A:$A&amp;Financials!$C:$C,Financials!I:I)</f>
        <v>0.1050996497161493</v>
      </c>
      <c r="H81" cm="1">
        <f t="array" ref="H81">_xlfn.XLOOKUP($A81&amp;$B81,Financials!$A:$A&amp;Financials!$C:$C,Financials!J:J)</f>
        <v>0.10673305420391536</v>
      </c>
      <c r="I81" cm="1">
        <f t="array" ref="I81">_xlfn.XLOOKUP($A81&amp;$B81,Financials!$A:$A&amp;Financials!$C:$C,Financials!K:K)</f>
        <v>0.10945273631840796</v>
      </c>
      <c r="J81" cm="1">
        <f t="array" ref="J81">_xlfn.XLOOKUP($A81&amp;$B81,Financials!$A:$A&amp;Financials!$C:$C,Financials!L:L)</f>
        <v>0.11854619565217392</v>
      </c>
      <c r="K81" cm="1">
        <f t="array" ref="K81">_xlfn.XLOOKUP($A81&amp;$B81,Financials!$A:$A&amp;Financials!$C:$C,Financials!M:M)</f>
        <v>0.12023890015776426</v>
      </c>
      <c r="L81" cm="1">
        <f t="array" ref="L81">_xlfn.XLOOKUP($A81&amp;$B81,Financials!$A:$A&amp;Financials!$C:$C,Financials!N:N)</f>
        <v>0.12357741035001074</v>
      </c>
      <c r="M81" cm="1">
        <f t="array" ref="M81">_xlfn.XLOOKUP($A81&amp;$B81,Financials!$A:$A&amp;Financials!$C:$C,Financials!O:O)</f>
        <v>0.12078741842302343</v>
      </c>
      <c r="N81" cm="1">
        <f t="array" ref="N81">_xlfn.XLOOKUP($A81&amp;$B81,Financials!$A:$A&amp;Financials!$C:$C,Financials!P:P)</f>
        <v>0.13694766530868066</v>
      </c>
      <c r="O81" cm="1">
        <f t="array" ref="O81">_xlfn.XLOOKUP($A81&amp;$B81,Financials!$A:$A&amp;Financials!$C:$C,Financials!Q:Q)</f>
        <v>0.14507175028804861</v>
      </c>
      <c r="P81" cm="1">
        <f t="array" ref="P81">_xlfn.XLOOKUP($A81&amp;$B81,Financials!$A:$A&amp;Financials!$C:$C,Financials!R:R)</f>
        <v>0.1503162968169495</v>
      </c>
      <c r="Q81" cm="1">
        <f t="array" ref="Q81">_xlfn.XLOOKUP($A81&amp;$B81,Financials!$A:$A&amp;Financials!$C:$C,Financials!S:S)</f>
        <v>0.14059753954305801</v>
      </c>
      <c r="R81" cm="1">
        <f t="array" ref="R81">_xlfn.XLOOKUP($A81&amp;$B81,Financials!$A:$A&amp;Financials!$C:$C,Financials!T:T)</f>
        <v>0.15464208446994637</v>
      </c>
      <c r="S81" cm="1">
        <f t="array" ref="S81">_xlfn.XLOOKUP($A81&amp;$B81,Financials!$A:$A&amp;Financials!$C:$C,Financials!U:U)</f>
        <v>0.15295698924731183</v>
      </c>
      <c r="T81" cm="1">
        <f t="array" ref="T81">_xlfn.XLOOKUP($A81&amp;$B81,Financials!$A:$A&amp;Financials!$C:$C,Financials!V:V)</f>
        <v>0.16132133181857905</v>
      </c>
      <c r="U81" cm="1">
        <f t="array" ref="U81">_xlfn.XLOOKUP($A81&amp;$B81,Financials!$A:$A&amp;Financials!$C:$C,Financials!W:W)</f>
        <v>0.16816333446289394</v>
      </c>
      <c r="V81" cm="1">
        <f t="array" ref="V81">_xlfn.XLOOKUP($A81&amp;$B81,Financials!$A:$A&amp;Financials!$C:$C,Financials!X:X)</f>
        <v>0.18760309054605434</v>
      </c>
      <c r="W81" cm="1">
        <f t="array" ref="W81">_xlfn.XLOOKUP($A81&amp;$B81,Financials!$A:$A&amp;Financials!$C:$C,Financials!Y:Y)</f>
        <v>0.18620985010706639</v>
      </c>
      <c r="X81" cm="1">
        <f t="array" ref="X81">_xlfn.XLOOKUP($A81&amp;$B81,Financials!$A:$A&amp;Financials!$C:$C,Financials!Z:Z)</f>
        <v>0.186767578125</v>
      </c>
      <c r="Y81" cm="1">
        <f t="array" ref="Y81">_xlfn.XLOOKUP($A81&amp;$B81,Financials!$A:$A&amp;Financials!$C:$C,Financials!AA:AA)</f>
        <v>0.19202468549727036</v>
      </c>
      <c r="Z81" cm="1">
        <f t="array" ref="Z81">_xlfn.XLOOKUP($A81&amp;$B81,Financials!$A:$A&amp;Financials!$C:$C,Financials!AB:AB)</f>
        <v>0.20748671459831197</v>
      </c>
      <c r="AA81" cm="1">
        <f t="array" ref="AA81">_xlfn.XLOOKUP($A81&amp;$B81,Financials!$A:$A&amp;Financials!$C:$C,Financials!AC:AC)</f>
        <v>0.19657705099778269</v>
      </c>
      <c r="AB81" cm="1">
        <f t="array" ref="AB81">_xlfn.XLOOKUP($A81&amp;$B81,Financials!$A:$A&amp;Financials!$C:$C,Financials!AD:AD)</f>
        <v>0.20023335710118623</v>
      </c>
      <c r="AC81" cm="1">
        <f t="array" ref="AC81">_xlfn.XLOOKUP($A81&amp;$B81,Financials!$A:$A&amp;Financials!$C:$C,Financials!AE:AE)</f>
        <v>0.20837828119381518</v>
      </c>
      <c r="AD81" cm="1">
        <f t="array" ref="AD81">_xlfn.XLOOKUP($A81&amp;$B81,Financials!$A:$A&amp;Financials!$C:$C,Financials!AF:AF)</f>
        <v>0.22369460823050272</v>
      </c>
      <c r="AE81" cm="1">
        <f t="array" ref="AE81">_xlfn.XLOOKUP($A81&amp;$B81,Financials!$A:$A&amp;Financials!$C:$C,Financials!AG:AG)</f>
        <v>0.2251467295939977</v>
      </c>
      <c r="AF81" cm="1">
        <f t="array" ref="AF81">_xlfn.XLOOKUP($A81&amp;$B81,Financials!$A:$A&amp;Financials!$C:$C,Financials!AH:AH)</f>
        <v>0.23213626860164802</v>
      </c>
      <c r="AG81" cm="1">
        <f t="array" ref="AG81">_xlfn.XLOOKUP($A81&amp;$B81,Financials!$A:$A&amp;Financials!$C:$C,Financials!AI:AI)</f>
        <v>0.22576731772412956</v>
      </c>
      <c r="AH81" cm="1">
        <f t="array" ref="AH81">_xlfn.XLOOKUP($A81&amp;$B81,Financials!$A:$A&amp;Financials!$C:$C,Financials!AJ:AJ)</f>
        <v>0.24834503510531594</v>
      </c>
      <c r="AI81" cm="1">
        <f t="array" ref="AI81">_xlfn.XLOOKUP($A81&amp;$B81,Financials!$A:$A&amp;Financials!$C:$C,Financials!AK:AK)</f>
        <v>0.24128965158606344</v>
      </c>
      <c r="AJ81" cm="1">
        <f t="array" ref="AJ81">_xlfn.XLOOKUP($A81&amp;$B81,Financials!$A:$A&amp;Financials!$C:$C,Financials!AL:AL)</f>
        <v>0.24130697349183142</v>
      </c>
      <c r="AK81" cm="1">
        <f t="array" ref="AK81">_xlfn.XLOOKUP($A81&amp;$B81,Financials!$A:$A&amp;Financials!$C:$C,Financials!AM:AM)</f>
        <v>0.25473497751737295</v>
      </c>
      <c r="AL81" cm="1">
        <f t="array" ref="AL81">_xlfn.XLOOKUP($A81&amp;$B81,Financials!$A:$A&amp;Financials!$C:$C,Financials!AN:AN)</f>
        <v>0.22085341903231565</v>
      </c>
      <c r="AM81" cm="1">
        <f t="array" ref="AM81">_xlfn.XLOOKUP($A81&amp;$B81,Financials!$A:$A&amp;Financials!$C:$C,Financials!AO:AO)</f>
        <v>0.25187100285753161</v>
      </c>
      <c r="AN81" cm="1">
        <f t="array" ref="AN81">_xlfn.XLOOKUP($A81&amp;$B81,Financials!$A:$A&amp;Financials!$C:$C,Financials!AP:AP)</f>
        <v>0.24820215082140265</v>
      </c>
      <c r="AO81" cm="1">
        <f t="array" ref="AO81">_xlfn.XLOOKUP($A81&amp;$B81,Financials!$A:$A&amp;Financials!$C:$C,Financials!AQ:AQ)</f>
        <v>0.21737293251237474</v>
      </c>
    </row>
    <row r="82" spans="1:41" x14ac:dyDescent="0.45">
      <c r="A82" t="s">
        <v>19</v>
      </c>
      <c r="B82" t="s">
        <v>172</v>
      </c>
      <c r="C82" cm="1">
        <f t="array" ref="C82">_xlfn.XLOOKUP($A82&amp;$B82,Financials!$A:$A&amp;Financials!$C:$C,Financials!E:E)</f>
        <v>8.4652768896278287E-3</v>
      </c>
      <c r="D82" cm="1">
        <f t="array" ref="D82">_xlfn.XLOOKUP($A82&amp;$B82,Financials!$A:$A&amp;Financials!$C:$C,Financials!F:F)</f>
        <v>1.7822599952118743E-2</v>
      </c>
      <c r="E82" cm="1">
        <f t="array" ref="E82">_xlfn.XLOOKUP($A82&amp;$B82,Financials!$A:$A&amp;Financials!$C:$C,Financials!G:G)</f>
        <v>1.5106513976111317E-2</v>
      </c>
      <c r="F82" cm="1">
        <f t="array" ref="F82">_xlfn.XLOOKUP($A82&amp;$B82,Financials!$A:$A&amp;Financials!$C:$C,Financials!H:H)</f>
        <v>1.5747238072113635E-2</v>
      </c>
      <c r="G82" cm="1">
        <f t="array" ref="G82">_xlfn.XLOOKUP($A82&amp;$B82,Financials!$A:$A&amp;Financials!$C:$C,Financials!I:I)</f>
        <v>1.0072472520835849E-2</v>
      </c>
      <c r="H82" cm="1">
        <f t="array" ref="H82">_xlfn.XLOOKUP($A82&amp;$B82,Financials!$A:$A&amp;Financials!$C:$C,Financials!J:J)</f>
        <v>1.826411678171325E-2</v>
      </c>
      <c r="I82" cm="1">
        <f t="array" ref="I82">_xlfn.XLOOKUP($A82&amp;$B82,Financials!$A:$A&amp;Financials!$C:$C,Financials!K:K)</f>
        <v>1.890222799048237E-2</v>
      </c>
      <c r="J82" cm="1">
        <f t="array" ref="J82">_xlfn.XLOOKUP($A82&amp;$B82,Financials!$A:$A&amp;Financials!$C:$C,Financials!L:L)</f>
        <v>1.1157155797101449E-2</v>
      </c>
      <c r="K82" cm="1">
        <f t="array" ref="K82">_xlfn.XLOOKUP($A82&amp;$B82,Financials!$A:$A&amp;Financials!$C:$C,Financials!M:M)</f>
        <v>1.0434978589136803E-2</v>
      </c>
      <c r="L82" cm="1">
        <f t="array" ref="L82">_xlfn.XLOOKUP($A82&amp;$B82,Financials!$A:$A&amp;Financials!$C:$C,Financials!N:N)</f>
        <v>2.0736525660296327E-2</v>
      </c>
      <c r="M82" cm="1">
        <f t="array" ref="M82">_xlfn.XLOOKUP($A82&amp;$B82,Financials!$A:$A&amp;Financials!$C:$C,Financials!O:O)</f>
        <v>2.8961164009842729E-3</v>
      </c>
      <c r="N82" cm="1">
        <f t="array" ref="N82">_xlfn.XLOOKUP($A82&amp;$B82,Financials!$A:$A&amp;Financials!$C:$C,Financials!P:P)</f>
        <v>1.8156272850726001E-2</v>
      </c>
      <c r="O82" cm="1">
        <f t="array" ref="O82">_xlfn.XLOOKUP($A82&amp;$B82,Financials!$A:$A&amp;Financials!$C:$C,Financials!Q:Q)</f>
        <v>1.0714360532104327E-2</v>
      </c>
      <c r="P82" cm="1">
        <f t="array" ref="P82">_xlfn.XLOOKUP($A82&amp;$B82,Financials!$A:$A&amp;Financials!$C:$C,Financials!R:R)</f>
        <v>2.1284265488502863E-2</v>
      </c>
      <c r="Q82" cm="1">
        <f t="array" ref="Q82">_xlfn.XLOOKUP($A82&amp;$B82,Financials!$A:$A&amp;Financials!$C:$C,Financials!S:S)</f>
        <v>1.8133567662565905E-2</v>
      </c>
      <c r="R82" cm="1">
        <f t="array" ref="R82">_xlfn.XLOOKUP($A82&amp;$B82,Financials!$A:$A&amp;Financials!$C:$C,Financials!T:T)</f>
        <v>1.2218982221804158E-2</v>
      </c>
      <c r="S82" cm="1">
        <f t="array" ref="S82">_xlfn.XLOOKUP($A82&amp;$B82,Financials!$A:$A&amp;Financials!$C:$C,Financials!U:U)</f>
        <v>1.3764336917562726E-2</v>
      </c>
      <c r="T82" cm="1">
        <f t="array" ref="T82">_xlfn.XLOOKUP($A82&amp;$B82,Financials!$A:$A&amp;Financials!$C:$C,Financials!V:V)</f>
        <v>2.1096740365288823E-2</v>
      </c>
      <c r="U82" cm="1">
        <f t="array" ref="U82">_xlfn.XLOOKUP($A82&amp;$B82,Financials!$A:$A&amp;Financials!$C:$C,Financials!W:W)</f>
        <v>2.1818874957641479E-2</v>
      </c>
      <c r="V82" cm="1">
        <f t="array" ref="V82">_xlfn.XLOOKUP($A82&amp;$B82,Financials!$A:$A&amp;Financials!$C:$C,Financials!X:X)</f>
        <v>2.6066498828023265E-2</v>
      </c>
      <c r="W82" cm="1">
        <f t="array" ref="W82">_xlfn.XLOOKUP($A82&amp;$B82,Financials!$A:$A&amp;Financials!$C:$C,Financials!Y:Y)</f>
        <v>7.2308351177730193E-3</v>
      </c>
      <c r="X82" cm="1">
        <f t="array" ref="X82">_xlfn.XLOOKUP($A82&amp;$B82,Financials!$A:$A&amp;Financials!$C:$C,Financials!Z:Z)</f>
        <v>1.94287109375E-2</v>
      </c>
      <c r="Y82" cm="1">
        <f t="array" ref="Y82">_xlfn.XLOOKUP($A82&amp;$B82,Financials!$A:$A&amp;Financials!$C:$C,Financials!AA:AA)</f>
        <v>2.6316955455336657E-2</v>
      </c>
      <c r="Z82" cm="1">
        <f t="array" ref="Z82">_xlfn.XLOOKUP($A82&amp;$B82,Financials!$A:$A&amp;Financials!$C:$C,Financials!AB:AB)</f>
        <v>2.96366051891216E-2</v>
      </c>
      <c r="AA82" cm="1">
        <f t="array" ref="AA82">_xlfn.XLOOKUP($A82&amp;$B82,Financials!$A:$A&amp;Financials!$C:$C,Financials!AC:AC)</f>
        <v>2.2380820399113082E-2</v>
      </c>
      <c r="AB82" cm="1">
        <f t="array" ref="AB82">_xlfn.XLOOKUP($A82&amp;$B82,Financials!$A:$A&amp;Financials!$C:$C,Financials!AD:AD)</f>
        <v>2.6900888053412848E-2</v>
      </c>
      <c r="AC82" cm="1">
        <f t="array" ref="AC82">_xlfn.XLOOKUP($A82&amp;$B82,Financials!$A:$A&amp;Financials!$C:$C,Financials!AE:AE)</f>
        <v>3.7336689440249309E-2</v>
      </c>
      <c r="AD82" cm="1">
        <f t="array" ref="AD82">_xlfn.XLOOKUP($A82&amp;$B82,Financials!$A:$A&amp;Financials!$C:$C,Financials!AF:AF)</f>
        <v>2.1457662148197679E-2</v>
      </c>
      <c r="AE82" cm="1">
        <f t="array" ref="AE82">_xlfn.XLOOKUP($A82&amp;$B82,Financials!$A:$A&amp;Financials!$C:$C,Financials!AG:AG)</f>
        <v>9.045803836146912E-3</v>
      </c>
      <c r="AF82" cm="1">
        <f t="array" ref="AF82">_xlfn.XLOOKUP($A82&amp;$B82,Financials!$A:$A&amp;Financials!$C:$C,Financials!AH:AH)</f>
        <v>9.9065305620464877E-3</v>
      </c>
      <c r="AG82" cm="1">
        <f t="array" ref="AG82">_xlfn.XLOOKUP($A82&amp;$B82,Financials!$A:$A&amp;Financials!$C:$C,Financials!AI:AI)</f>
        <v>1.2616765740628413E-3</v>
      </c>
      <c r="AH82" cm="1">
        <f t="array" ref="AH82">_xlfn.XLOOKUP($A82&amp;$B82,Financials!$A:$A&amp;Financials!$C:$C,Financials!AJ:AJ)</f>
        <v>5.8375125376128384E-3</v>
      </c>
      <c r="AI82" cm="1">
        <f t="array" ref="AI82">_xlfn.XLOOKUP($A82&amp;$B82,Financials!$A:$A&amp;Financials!$C:$C,Financials!AK:AK)</f>
        <v>5.7657306292251695E-3</v>
      </c>
      <c r="AJ82" cm="1">
        <f t="array" ref="AJ82">_xlfn.XLOOKUP($A82&amp;$B82,Financials!$A:$A&amp;Financials!$C:$C,Financials!AL:AL)</f>
        <v>1.3502002415612484E-2</v>
      </c>
      <c r="AK82" cm="1">
        <f t="array" ref="AK82">_xlfn.XLOOKUP($A82&amp;$B82,Financials!$A:$A&amp;Financials!$C:$C,Financials!AM:AM)</f>
        <v>2.3232047962937733E-3</v>
      </c>
      <c r="AL82" cm="1">
        <f t="array" ref="AL82">_xlfn.XLOOKUP($A82&amp;$B82,Financials!$A:$A&amp;Financials!$C:$C,Financials!AN:AN)</f>
        <v>4.2670951615782901E-3</v>
      </c>
      <c r="AM82" cm="1">
        <f t="array" ref="AM82">_xlfn.XLOOKUP($A82&amp;$B82,Financials!$A:$A&amp;Financials!$C:$C,Financials!AO:AO)</f>
        <v>6.3001768948156211E-3</v>
      </c>
      <c r="AN82" cm="1">
        <f t="array" ref="AN82">_xlfn.XLOOKUP($A82&amp;$B82,Financials!$A:$A&amp;Financials!$C:$C,Financials!AP:AP)</f>
        <v>1.2337533812759781E-2</v>
      </c>
      <c r="AO82" cm="1">
        <f t="array" ref="AO82">_xlfn.XLOOKUP($A82&amp;$B82,Financials!$A:$A&amp;Financials!$C:$C,Financials!AQ:AQ)</f>
        <v>-6.5314499577447784E-3</v>
      </c>
    </row>
    <row r="83" spans="1:41" x14ac:dyDescent="0.45">
      <c r="A83" t="s">
        <v>19</v>
      </c>
      <c r="B83" t="s">
        <v>174</v>
      </c>
      <c r="C83" cm="1">
        <f t="array" ref="C83">_xlfn.XLOOKUP($A83&amp;$B83,Financials!$A:$A&amp;Financials!$C:$C,Financials!E:E)</f>
        <v>0.50009591406100129</v>
      </c>
      <c r="D83" cm="1">
        <f t="array" ref="D83">_xlfn.XLOOKUP($A83&amp;$B83,Financials!$A:$A&amp;Financials!$C:$C,Financials!F:F)</f>
        <v>0.46698278890059713</v>
      </c>
      <c r="E83" cm="1">
        <f t="array" ref="E83">_xlfn.XLOOKUP($A83&amp;$B83,Financials!$A:$A&amp;Financials!$C:$C,Financials!G:G)</f>
        <v>0.49613117170228443</v>
      </c>
      <c r="F83" cm="1">
        <f t="array" ref="F83">_xlfn.XLOOKUP($A83&amp;$B83,Financials!$A:$A&amp;Financials!$C:$C,Financials!H:H)</f>
        <v>0.50200583515681985</v>
      </c>
      <c r="G83" cm="1">
        <f t="array" ref="G83">_xlfn.XLOOKUP($A83&amp;$B83,Financials!$A:$A&amp;Financials!$C:$C,Financials!I:I)</f>
        <v>0.52383581814835267</v>
      </c>
      <c r="H83" cm="1">
        <f t="array" ref="H83">_xlfn.XLOOKUP($A83&amp;$B83,Financials!$A:$A&amp;Financials!$C:$C,Financials!J:J)</f>
        <v>0.4995757678601731</v>
      </c>
      <c r="I83" cm="1">
        <f t="array" ref="I83">_xlfn.XLOOKUP($A83&amp;$B83,Financials!$A:$A&amp;Financials!$C:$C,Financials!K:K)</f>
        <v>0.4871341267288517</v>
      </c>
      <c r="J83" cm="1">
        <f t="array" ref="J83">_xlfn.XLOOKUP($A83&amp;$B83,Financials!$A:$A&amp;Financials!$C:$C,Financials!L:L)</f>
        <v>0.5181364964758467</v>
      </c>
      <c r="K83" cm="1">
        <f t="array" ref="K83">_xlfn.XLOOKUP($A83&amp;$B83,Financials!$A:$A&amp;Financials!$C:$C,Financials!M:M)</f>
        <v>0.53096429187510785</v>
      </c>
      <c r="L83" cm="1">
        <f t="array" ref="L83">_xlfn.XLOOKUP($A83&amp;$B83,Financials!$A:$A&amp;Financials!$C:$C,Financials!N:N)</f>
        <v>0.52289077828646169</v>
      </c>
      <c r="M83" cm="1">
        <f t="array" ref="M83">_xlfn.XLOOKUP($A83&amp;$B83,Financials!$A:$A&amp;Financials!$C:$C,Financials!O:O)</f>
        <v>0.54521408497272272</v>
      </c>
      <c r="N83" cm="1">
        <f t="array" ref="N83">_xlfn.XLOOKUP($A83&amp;$B83,Financials!$A:$A&amp;Financials!$C:$C,Financials!P:P)</f>
        <v>0.57192118226600985</v>
      </c>
      <c r="O83" cm="1">
        <f t="array" ref="O83">_xlfn.XLOOKUP($A83&amp;$B83,Financials!$A:$A&amp;Financials!$C:$C,Financials!Q:Q)</f>
        <v>0.5716167270332565</v>
      </c>
      <c r="P83" cm="1">
        <f t="array" ref="P83">_xlfn.XLOOKUP($A83&amp;$B83,Financials!$A:$A&amp;Financials!$C:$C,Financials!R:R)</f>
        <v>0.55901690670006265</v>
      </c>
      <c r="Q83" cm="1">
        <f t="array" ref="Q83">_xlfn.XLOOKUP($A83&amp;$B83,Financials!$A:$A&amp;Financials!$C:$C,Financials!S:S)</f>
        <v>0.4771547248182762</v>
      </c>
      <c r="R83" cm="1">
        <f t="array" ref="R83">_xlfn.XLOOKUP($A83&amp;$B83,Financials!$A:$A&amp;Financials!$C:$C,Financials!T:T)</f>
        <v>0.54393609295570078</v>
      </c>
      <c r="S83" cm="1">
        <f t="array" ref="S83">_xlfn.XLOOKUP($A83&amp;$B83,Financials!$A:$A&amp;Financials!$C:$C,Financials!U:U)</f>
        <v>0.5331043956043956</v>
      </c>
      <c r="T83" cm="1">
        <f t="array" ref="T83">_xlfn.XLOOKUP($A83&amp;$B83,Financials!$A:$A&amp;Financials!$C:$C,Financials!V:V)</f>
        <v>0.55581237253569005</v>
      </c>
      <c r="U83" cm="1">
        <f t="array" ref="U83">_xlfn.XLOOKUP($A83&amp;$B83,Financials!$A:$A&amp;Financials!$C:$C,Financials!W:W)</f>
        <v>0.56178883302460969</v>
      </c>
      <c r="V83" cm="1">
        <f t="array" ref="V83">_xlfn.XLOOKUP($A83&amp;$B83,Financials!$A:$A&amp;Financials!$C:$C,Financials!X:X)</f>
        <v>0.62376656329292357</v>
      </c>
      <c r="W83" cm="1">
        <f t="array" ref="W83">_xlfn.XLOOKUP($A83&amp;$B83,Financials!$A:$A&amp;Financials!$C:$C,Financials!Y:Y)</f>
        <v>0.59791980292869851</v>
      </c>
      <c r="X83" cm="1">
        <f t="array" ref="X83">_xlfn.XLOOKUP($A83&amp;$B83,Financials!$A:$A&amp;Financials!$C:$C,Financials!Z:Z)</f>
        <v>0.59336099585062241</v>
      </c>
      <c r="Y83" cm="1">
        <f t="array" ref="Y83">_xlfn.XLOOKUP($A83&amp;$B83,Financials!$A:$A&amp;Financials!$C:$C,Financials!AA:AA)</f>
        <v>0.59906376518218618</v>
      </c>
      <c r="Z83" cm="1">
        <f t="array" ref="Z83">_xlfn.XLOOKUP($A83&amp;$B83,Financials!$A:$A&amp;Financials!$C:$C,Financials!AB:AB)</f>
        <v>0.62509525019050038</v>
      </c>
      <c r="AA83" cm="1">
        <f t="array" ref="AA83">_xlfn.XLOOKUP($A83&amp;$B83,Financials!$A:$A&amp;Financials!$C:$C,Financials!AC:AC)</f>
        <v>0.52461440946545534</v>
      </c>
      <c r="AB83" cm="1">
        <f t="array" ref="AB83">_xlfn.XLOOKUP($A83&amp;$B83,Financials!$A:$A&amp;Financials!$C:$C,Financials!AD:AD)</f>
        <v>0.51960204885736805</v>
      </c>
      <c r="AC83" cm="1">
        <f t="array" ref="AC83">_xlfn.XLOOKUP($A83&amp;$B83,Financials!$A:$A&amp;Financials!$C:$C,Financials!AE:AE)</f>
        <v>0.50690869683012729</v>
      </c>
      <c r="AD83" cm="1">
        <f t="array" ref="AD83">_xlfn.XLOOKUP($A83&amp;$B83,Financials!$A:$A&amp;Financials!$C:$C,Financials!AF:AF)</f>
        <v>0.54208848893888262</v>
      </c>
      <c r="AE83" cm="1">
        <f t="array" ref="AE83">_xlfn.XLOOKUP($A83&amp;$B83,Financials!$A:$A&amp;Financials!$C:$C,Financials!AG:AG)</f>
        <v>0.48250807319698602</v>
      </c>
      <c r="AF83" cm="1">
        <f t="array" ref="AF83">_xlfn.XLOOKUP($A83&amp;$B83,Financials!$A:$A&amp;Financials!$C:$C,Financials!AH:AH)</f>
        <v>0.43543119428016597</v>
      </c>
      <c r="AG83" cm="1">
        <f t="array" ref="AG83">_xlfn.XLOOKUP($A83&amp;$B83,Financials!$A:$A&amp;Financials!$C:$C,Financials!AI:AI)</f>
        <v>0.37900460058552909</v>
      </c>
      <c r="AH83" cm="1">
        <f t="array" ref="AH83">_xlfn.XLOOKUP($A83&amp;$B83,Financials!$A:$A&amp;Financials!$C:$C,Financials!AJ:AJ)</f>
        <v>0.45561611835701771</v>
      </c>
      <c r="AI83" cm="1">
        <f t="array" ref="AI83">_xlfn.XLOOKUP($A83&amp;$B83,Financials!$A:$A&amp;Financials!$C:$C,Financials!AK:AK)</f>
        <v>0.45063649222065066</v>
      </c>
      <c r="AJ83" cm="1">
        <f t="array" ref="AJ83">_xlfn.XLOOKUP($A83&amp;$B83,Financials!$A:$A&amp;Financials!$C:$C,Financials!AL:AL)</f>
        <v>0.43740862573099415</v>
      </c>
      <c r="AK83" cm="1">
        <f t="array" ref="AK83">_xlfn.XLOOKUP($A83&amp;$B83,Financials!$A:$A&amp;Financials!$C:$C,Financials!AM:AM)</f>
        <v>0.44810576164167326</v>
      </c>
      <c r="AL83" cm="1">
        <f t="array" ref="AL83">_xlfn.XLOOKUP($A83&amp;$B83,Financials!$A:$A&amp;Financials!$C:$C,Financials!AN:AN)</f>
        <v>0.40728643216080401</v>
      </c>
      <c r="AM83" cm="1">
        <f t="array" ref="AM83">_xlfn.XLOOKUP($A83&amp;$B83,Financials!$A:$A&amp;Financials!$C:$C,Financials!AO:AO)</f>
        <v>0.48584714921148403</v>
      </c>
      <c r="AN83" cm="1">
        <f t="array" ref="AN83">_xlfn.XLOOKUP($A83&amp;$B83,Financials!$A:$A&amp;Financials!$C:$C,Financials!AP:AP)</f>
        <v>0.46808716707021791</v>
      </c>
      <c r="AO83" cm="1">
        <f t="array" ref="AO83">_xlfn.XLOOKUP($A83&amp;$B83,Financials!$A:$A&amp;Financials!$C:$C,Financials!AQ:AQ)</f>
        <v>0.44614175977653631</v>
      </c>
    </row>
    <row r="84" spans="1:41" x14ac:dyDescent="0.45">
      <c r="A84" t="s">
        <v>19</v>
      </c>
      <c r="B84" t="s">
        <v>58</v>
      </c>
      <c r="C84" cm="1">
        <f t="array" ref="C84">_xlfn.XLOOKUP($A84&amp;$B84,Ratios!$A:$A&amp;Ratios!$B:$B,Ratios!CA:CA)</f>
        <v>20.66</v>
      </c>
      <c r="D84" cm="1">
        <f t="array" ref="D84">_xlfn.XLOOKUP($A84&amp;$B84,Ratios!$A:$A&amp;Ratios!$B:$B,Ratios!CB:CB)</f>
        <v>9.1199999999999992</v>
      </c>
      <c r="E84" cm="1">
        <f t="array" ref="E84">_xlfn.XLOOKUP($A84&amp;$B84,Ratios!$A:$A&amp;Ratios!$B:$B,Ratios!CC:CC)</f>
        <v>20.45</v>
      </c>
      <c r="F84" cm="1">
        <f t="array" ref="F84">_xlfn.XLOOKUP($A84&amp;$B84,Ratios!$A:$A&amp;Ratios!$B:$B,Ratios!CD:CD)</f>
        <v>16.8</v>
      </c>
      <c r="G84" cm="1">
        <f t="array" ref="G84">_xlfn.XLOOKUP($A84&amp;$B84,Ratios!$A:$A&amp;Ratios!$B:$B,Ratios!CE:CE)</f>
        <v>16.95</v>
      </c>
      <c r="H84" cm="1">
        <f t="array" ref="H84">_xlfn.XLOOKUP($A84&amp;$B84,Ratios!$A:$A&amp;Ratios!$B:$B,Ratios!CF:CF)</f>
        <v>10.67</v>
      </c>
      <c r="I84" cm="1">
        <f t="array" ref="I84">_xlfn.XLOOKUP($A84&amp;$B84,Ratios!$A:$A&amp;Ratios!$B:$B,Ratios!CG:CG)</f>
        <v>20.68</v>
      </c>
      <c r="J84" cm="1">
        <f t="array" ref="J84">_xlfn.XLOOKUP($A84&amp;$B84,Ratios!$A:$A&amp;Ratios!$B:$B,Ratios!CH:CH)</f>
        <v>22.29</v>
      </c>
      <c r="K84" cm="1">
        <f t="array" ref="K84">_xlfn.XLOOKUP($A84&amp;$B84,Ratios!$A:$A&amp;Ratios!$B:$B,Ratios!CI:CI)</f>
        <v>10.28</v>
      </c>
      <c r="L84" cm="1">
        <f t="array" ref="L84">_xlfn.XLOOKUP($A84&amp;$B84,Ratios!$A:$A&amp;Ratios!$B:$B,Ratios!CJ:CJ)</f>
        <v>10.65</v>
      </c>
      <c r="M84" cm="1">
        <f t="array" ref="M84">_xlfn.XLOOKUP($A84&amp;$B84,Ratios!$A:$A&amp;Ratios!$B:$B,Ratios!CK:CK)</f>
        <v>21.52</v>
      </c>
      <c r="N84" cm="1">
        <f t="array" ref="N84">_xlfn.XLOOKUP($A84&amp;$B84,Ratios!$A:$A&amp;Ratios!$B:$B,Ratios!CL:CL)</f>
        <v>2.99</v>
      </c>
      <c r="O84" cm="1">
        <f t="array" ref="O84">_xlfn.XLOOKUP($A84&amp;$B84,Ratios!$A:$A&amp;Ratios!$B:$B,Ratios!CM:CM)</f>
        <v>18.41</v>
      </c>
      <c r="P84" cm="1">
        <f t="array" ref="P84">_xlfn.XLOOKUP($A84&amp;$B84,Ratios!$A:$A&amp;Ratios!$B:$B,Ratios!CN:CN)</f>
        <v>11.1</v>
      </c>
      <c r="Q84" cm="1">
        <f t="array" ref="Q84">_xlfn.XLOOKUP($A84&amp;$B84,Ratios!$A:$A&amp;Ratios!$B:$B,Ratios!CO:CO)</f>
        <v>21.19</v>
      </c>
      <c r="R84" cm="1">
        <f t="array" ref="R84">_xlfn.XLOOKUP($A84&amp;$B84,Ratios!$A:$A&amp;Ratios!$B:$B,Ratios!CP:CP)</f>
        <v>19.16</v>
      </c>
      <c r="S84" cm="1">
        <f t="array" ref="S84">_xlfn.XLOOKUP($A84&amp;$B84,Ratios!$A:$A&amp;Ratios!$B:$B,Ratios!CQ:CQ)</f>
        <v>11.69</v>
      </c>
      <c r="T84" cm="1">
        <f t="array" ref="T84">_xlfn.XLOOKUP($A84&amp;$B84,Ratios!$A:$A&amp;Ratios!$B:$B,Ratios!CR:CR)</f>
        <v>12.85</v>
      </c>
      <c r="U84" cm="1">
        <f t="array" ref="U84">_xlfn.XLOOKUP($A84&amp;$B84,Ratios!$A:$A&amp;Ratios!$B:$B,Ratios!CS:CS)</f>
        <v>20.22</v>
      </c>
      <c r="V84" cm="1">
        <f t="array" ref="V84">_xlfn.XLOOKUP($A84&amp;$B84,Ratios!$A:$A&amp;Ratios!$B:$B,Ratios!CT:CT)</f>
        <v>21.01</v>
      </c>
      <c r="W84" cm="1">
        <f t="array" ref="W84">_xlfn.XLOOKUP($A84&amp;$B84,Ratios!$A:$A&amp;Ratios!$B:$B,Ratios!CU:CU)</f>
        <v>25.06</v>
      </c>
      <c r="X84" cm="1">
        <f t="array" ref="X84">_xlfn.XLOOKUP($A84&amp;$B84,Ratios!$A:$A&amp;Ratios!$B:$B,Ratios!CV:CV)</f>
        <v>6.93</v>
      </c>
      <c r="Y84" cm="1">
        <f t="array" ref="Y84">_xlfn.XLOOKUP($A84&amp;$B84,Ratios!$A:$A&amp;Ratios!$B:$B,Ratios!CW:CW)</f>
        <v>17.68</v>
      </c>
      <c r="Z84" cm="1">
        <f t="array" ref="Z84">_xlfn.XLOOKUP($A84&amp;$B84,Ratios!$A:$A&amp;Ratios!$B:$B,Ratios!CX:CX)</f>
        <v>16.149999999999999</v>
      </c>
      <c r="AA84" cm="1">
        <f t="array" ref="AA84">_xlfn.XLOOKUP($A84&amp;$B84,Ratios!$A:$A&amp;Ratios!$B:$B,Ratios!CY:CY)</f>
        <v>25.61</v>
      </c>
      <c r="AB84" cm="1">
        <f t="array" ref="AB84">_xlfn.XLOOKUP($A84&amp;$B84,Ratios!$A:$A&amp;Ratios!$B:$B,Ratios!CZ:CZ)</f>
        <v>19</v>
      </c>
      <c r="AC84" cm="1">
        <f t="array" ref="AC84">_xlfn.XLOOKUP($A84&amp;$B84,Ratios!$A:$A&amp;Ratios!$B:$B,Ratios!DA:DA)</f>
        <v>25.81</v>
      </c>
      <c r="AD84" cm="1">
        <f t="array" ref="AD84">_xlfn.XLOOKUP($A84&amp;$B84,Ratios!$A:$A&amp;Ratios!$B:$B,Ratios!DB:DB)</f>
        <v>32.53</v>
      </c>
      <c r="AE84" cm="1">
        <f t="array" ref="AE84">_xlfn.XLOOKUP($A84&amp;$B84,Ratios!$A:$A&amp;Ratios!$B:$B,Ratios!DC:DC)</f>
        <v>17.239999999999998</v>
      </c>
      <c r="AF84" cm="1">
        <f t="array" ref="AF84">_xlfn.XLOOKUP($A84&amp;$B84,Ratios!$A:$A&amp;Ratios!$B:$B,Ratios!DD:DD)</f>
        <v>7.58</v>
      </c>
      <c r="AG84" cm="1">
        <f t="array" ref="AG84">_xlfn.XLOOKUP($A84&amp;$B84,Ratios!$A:$A&amp;Ratios!$B:$B,Ratios!DE:DE)</f>
        <v>8.11</v>
      </c>
      <c r="AH84" cm="1">
        <f t="array" ref="AH84">_xlfn.XLOOKUP($A84&amp;$B84,Ratios!$A:$A&amp;Ratios!$B:$B,Ratios!DF:DF)</f>
        <v>0.85</v>
      </c>
      <c r="AI84" cm="1">
        <f t="array" ref="AI84">_xlfn.XLOOKUP($A84&amp;$B84,Ratios!$A:$A&amp;Ratios!$B:$B,Ratios!DG:DG)</f>
        <v>2.94</v>
      </c>
      <c r="AJ84" cm="1">
        <f t="array" ref="AJ84">_xlfn.XLOOKUP($A84&amp;$B84,Ratios!$A:$A&amp;Ratios!$B:$B,Ratios!DH:DH)</f>
        <v>3.04</v>
      </c>
      <c r="AK84" cm="1">
        <f t="array" ref="AK84">_xlfn.XLOOKUP($A84&amp;$B84,Ratios!$A:$A&amp;Ratios!$B:$B,Ratios!DI:DI)</f>
        <v>6.25</v>
      </c>
      <c r="AL84" cm="1">
        <f t="array" ref="AL84">_xlfn.XLOOKUP($A84&amp;$B84,Ratios!$A:$A&amp;Ratios!$B:$B,Ratios!DJ:DJ)</f>
        <v>0.94</v>
      </c>
      <c r="AM84" cm="1">
        <f t="array" ref="AM84">_xlfn.XLOOKUP($A84&amp;$B84,Ratios!$A:$A&amp;Ratios!$B:$B,Ratios!DK:DK)</f>
        <v>2.15</v>
      </c>
      <c r="AN84" cm="1">
        <f t="array" ref="AN84">_xlfn.XLOOKUP($A84&amp;$B84,Ratios!$A:$A&amp;Ratios!$B:$B,Ratios!DL:DL)</f>
        <v>2.7</v>
      </c>
      <c r="AO84" cm="1">
        <f t="array" ref="AO84">_xlfn.XLOOKUP($A84&amp;$B84,Ratios!$A:$A&amp;Ratios!$B:$B,Ratios!DM:DM)</f>
        <v>5.27</v>
      </c>
    </row>
    <row r="85" spans="1:41" x14ac:dyDescent="0.45">
      <c r="A85" t="s">
        <v>19</v>
      </c>
      <c r="B85" t="s">
        <v>198</v>
      </c>
      <c r="C85">
        <f>_xlfn.XLOOKUP(C$1,EconCPI!$1:$1,EconCPI!$2:$2)</f>
        <v>8.0000000000000002E-3</v>
      </c>
      <c r="D85">
        <f>_xlfn.XLOOKUP(D$1,EconCPI!$1:$1,EconCPI!$2:$2)</f>
        <v>-1E-4</v>
      </c>
      <c r="E85">
        <f>_xlfn.XLOOKUP(E$1,EconCPI!$1:$1,EconCPI!$2:$2)</f>
        <v>1E-4</v>
      </c>
      <c r="F85">
        <f>_xlfn.XLOOKUP(F$1,EconCPI!$1:$1,EconCPI!$2:$2)</f>
        <v>0</v>
      </c>
      <c r="G85">
        <f>_xlfn.XLOOKUP(G$1,EconCPI!$1:$1,EconCPI!$2:$2)</f>
        <v>7.0000000000000001E-3</v>
      </c>
      <c r="H85">
        <f>_xlfn.XLOOKUP(H$1,EconCPI!$1:$1,EconCPI!$2:$2)</f>
        <v>8.9999999999999993E-3</v>
      </c>
      <c r="I85">
        <f>_xlfn.XLOOKUP(I$1,EconCPI!$1:$1,EconCPI!$2:$2)</f>
        <v>0.01</v>
      </c>
      <c r="J85">
        <f>_xlfn.XLOOKUP(J$1,EconCPI!$1:$1,EconCPI!$2:$2)</f>
        <v>1.4999999999999999E-2</v>
      </c>
      <c r="K85">
        <f>_xlfn.XLOOKUP(K$1,EconCPI!$1:$1,EconCPI!$2:$2)</f>
        <v>2.1000000000000001E-2</v>
      </c>
      <c r="L85">
        <f>_xlfn.XLOOKUP(L$1,EconCPI!$1:$1,EconCPI!$2:$2)</f>
        <v>2.4E-2</v>
      </c>
      <c r="M85">
        <f>_xlfn.XLOOKUP(M$1,EconCPI!$1:$1,EconCPI!$2:$2)</f>
        <v>1.6E-2</v>
      </c>
      <c r="N85">
        <f>_xlfn.XLOOKUP(N$1,EconCPI!$1:$1,EconCPI!$2:$2)</f>
        <v>2.1999999999999999E-2</v>
      </c>
      <c r="O85">
        <f>_xlfn.XLOOKUP(O$1,EconCPI!$1:$1,EconCPI!$2:$2)</f>
        <v>2.1000000000000001E-2</v>
      </c>
      <c r="P85">
        <f>_xlfn.XLOOKUP(P$1,EconCPI!$1:$1,EconCPI!$2:$2)</f>
        <v>2.4E-2</v>
      </c>
      <c r="Q85">
        <f>_xlfn.XLOOKUP(Q$1,EconCPI!$1:$1,EconCPI!$2:$2)</f>
        <v>2.9000000000000001E-2</v>
      </c>
      <c r="R85">
        <f>_xlfn.XLOOKUP(R$1,EconCPI!$1:$1,EconCPI!$2:$2)</f>
        <v>2.3E-2</v>
      </c>
      <c r="S85">
        <f>_xlfn.XLOOKUP(S$1,EconCPI!$1:$1,EconCPI!$2:$2)</f>
        <v>1.9E-2</v>
      </c>
      <c r="T85">
        <f>_xlfn.XLOOKUP(T$1,EconCPI!$1:$1,EconCPI!$2:$2)</f>
        <v>1.9E-2</v>
      </c>
      <c r="U85">
        <f>_xlfn.XLOOKUP(U$1,EconCPI!$1:$1,EconCPI!$2:$2)</f>
        <v>1.6E-2</v>
      </c>
      <c r="V85">
        <f>_xlfn.XLOOKUP(V$1,EconCPI!$1:$1,EconCPI!$2:$2)</f>
        <v>1.7000000000000001E-2</v>
      </c>
      <c r="W85">
        <f>_xlfn.XLOOKUP(W$1,EconCPI!$1:$1,EconCPI!$2:$2)</f>
        <v>2.3E-2</v>
      </c>
      <c r="X85">
        <f>_xlfn.XLOOKUP(X$1,EconCPI!$1:$1,EconCPI!$2:$2)</f>
        <v>1.4999999999999999E-2</v>
      </c>
      <c r="Y85">
        <f>_xlfn.XLOOKUP(Y$1,EconCPI!$1:$1,EconCPI!$2:$2)</f>
        <v>6.0000000000000001E-3</v>
      </c>
      <c r="Z85">
        <f>_xlfn.XLOOKUP(Z$1,EconCPI!$1:$1,EconCPI!$2:$2)</f>
        <v>1.4E-2</v>
      </c>
      <c r="AA85">
        <f>_xlfn.XLOOKUP(AA$1,EconCPI!$1:$1,EconCPI!$2:$2)</f>
        <v>1.4E-2</v>
      </c>
      <c r="AB85">
        <f>_xlfn.XLOOKUP(AB$1,EconCPI!$1:$1,EconCPI!$2:$2)</f>
        <v>2.5999999999999999E-2</v>
      </c>
      <c r="AC85">
        <f>_xlfn.XLOOKUP(AC$1,EconCPI!$1:$1,EconCPI!$2:$2)</f>
        <v>5.3999999999999999E-2</v>
      </c>
      <c r="AD85">
        <f>_xlfn.XLOOKUP(AD$1,EconCPI!$1:$1,EconCPI!$2:$2)</f>
        <v>5.3999999999999999E-2</v>
      </c>
      <c r="AE85">
        <f>_xlfn.XLOOKUP(AE$1,EconCPI!$1:$1,EconCPI!$2:$2)</f>
        <v>7.0000000000000007E-2</v>
      </c>
      <c r="AF85">
        <f>_xlfn.XLOOKUP(AF$1,EconCPI!$1:$1,EconCPI!$2:$2)</f>
        <v>8.5000000000000006E-2</v>
      </c>
      <c r="AG85">
        <f>_xlfn.XLOOKUP(AG$1,EconCPI!$1:$1,EconCPI!$2:$2)</f>
        <v>9.0999999999999998E-2</v>
      </c>
      <c r="AH85">
        <f>_xlfn.XLOOKUP(AH$1,EconCPI!$1:$1,EconCPI!$2:$2)</f>
        <v>8.2000000000000003E-2</v>
      </c>
      <c r="AI85">
        <f>_xlfn.XLOOKUP(AI$1,EconCPI!$1:$1,EconCPI!$2:$2)</f>
        <v>6.5000000000000002E-2</v>
      </c>
      <c r="AJ85">
        <f>_xlfn.XLOOKUP(AJ$1,EconCPI!$1:$1,EconCPI!$2:$2)</f>
        <v>0.05</v>
      </c>
      <c r="AK85">
        <f>_xlfn.XLOOKUP(AK$1,EconCPI!$1:$1,EconCPI!$2:$2)</f>
        <v>0.03</v>
      </c>
      <c r="AL85">
        <f>_xlfn.XLOOKUP(AL$1,EconCPI!$1:$1,EconCPI!$2:$2)</f>
        <v>3.6999999999999998E-2</v>
      </c>
      <c r="AM85">
        <f>_xlfn.XLOOKUP(AM$1,EconCPI!$1:$1,EconCPI!$2:$2)</f>
        <v>3.4000000000000002E-2</v>
      </c>
      <c r="AN85">
        <f>_xlfn.XLOOKUP(AN$1,EconCPI!$1:$1,EconCPI!$2:$2)</f>
        <v>3.5000000000000003E-2</v>
      </c>
      <c r="AO85">
        <f>_xlfn.XLOOKUP(AO$1,EconCPI!$1:$1,EconCPI!$2:$2)</f>
        <v>0.03</v>
      </c>
    </row>
    <row r="86" spans="1:41" x14ac:dyDescent="0.45">
      <c r="A86" t="s">
        <v>19</v>
      </c>
      <c r="B86" t="s">
        <v>272</v>
      </c>
      <c r="C86">
        <f>_xlfn.XLOOKUP(C$1,EconCPI!$1:$1,EconCPI!$4:$4)</f>
        <v>50.01</v>
      </c>
      <c r="D86">
        <f>_xlfn.XLOOKUP(D$1,EconCPI!$1:$1,EconCPI!$4:$4)</f>
        <v>49.49</v>
      </c>
      <c r="E86">
        <f>_xlfn.XLOOKUP(E$1,EconCPI!$1:$1,EconCPI!$4:$4)</f>
        <v>50.531999999999996</v>
      </c>
      <c r="F86">
        <f>_xlfn.XLOOKUP(F$1,EconCPI!$1:$1,EconCPI!$4:$4)</f>
        <v>48.603999999999999</v>
      </c>
      <c r="G86">
        <f>_xlfn.XLOOKUP(G$1,EconCPI!$1:$1,EconCPI!$4:$4)</f>
        <v>51.15</v>
      </c>
      <c r="H86">
        <f>_xlfn.XLOOKUP(H$1,EconCPI!$1:$1,EconCPI!$4:$4)</f>
        <v>49.9</v>
      </c>
      <c r="I86">
        <f>_xlfn.XLOOKUP(I$1,EconCPI!$1:$1,EconCPI!$4:$4)</f>
        <v>50.631999999999998</v>
      </c>
      <c r="J86">
        <f>_xlfn.XLOOKUP(J$1,EconCPI!$1:$1,EconCPI!$4:$4)</f>
        <v>52.88</v>
      </c>
      <c r="K86">
        <f>_xlfn.XLOOKUP(K$1,EconCPI!$1:$1,EconCPI!$4:$4)</f>
        <v>59.33</v>
      </c>
      <c r="L86">
        <f>_xlfn.XLOOKUP(L$1,EconCPI!$1:$1,EconCPI!$4:$4)</f>
        <v>60.618000000000002</v>
      </c>
      <c r="M86">
        <f>_xlfn.XLOOKUP(M$1,EconCPI!$1:$1,EconCPI!$4:$4)</f>
        <v>62.616999999999997</v>
      </c>
      <c r="N86">
        <f>_xlfn.XLOOKUP(N$1,EconCPI!$1:$1,EconCPI!$4:$4)</f>
        <v>63.72</v>
      </c>
      <c r="O86">
        <f>_xlfn.XLOOKUP(O$1,EconCPI!$1:$1,EconCPI!$4:$4)</f>
        <v>66.599999999999994</v>
      </c>
      <c r="P86">
        <f>_xlfn.XLOOKUP(P$1,EconCPI!$1:$1,EconCPI!$4:$4)</f>
        <v>64.540000000000006</v>
      </c>
      <c r="Q86">
        <f>_xlfn.XLOOKUP(Q$1,EconCPI!$1:$1,EconCPI!$4:$4)</f>
        <v>61.49</v>
      </c>
      <c r="R86">
        <f>_xlfn.XLOOKUP(R$1,EconCPI!$1:$1,EconCPI!$4:$4)</f>
        <v>66.33</v>
      </c>
      <c r="S86">
        <f>_xlfn.XLOOKUP(S$1,EconCPI!$1:$1,EconCPI!$4:$4)</f>
        <v>57.72</v>
      </c>
      <c r="T86">
        <f>_xlfn.XLOOKUP(T$1,EconCPI!$1:$1,EconCPI!$4:$4)</f>
        <v>63.62</v>
      </c>
      <c r="U86">
        <f>_xlfn.XLOOKUP(U$1,EconCPI!$1:$1,EconCPI!$4:$4)</f>
        <v>70.709999999999994</v>
      </c>
      <c r="V86">
        <f>_xlfn.XLOOKUP(V$1,EconCPI!$1:$1,EconCPI!$4:$4)</f>
        <v>72.040000000000006</v>
      </c>
      <c r="W86">
        <f>_xlfn.XLOOKUP(W$1,EconCPI!$1:$1,EconCPI!$4:$4)</f>
        <v>71.33</v>
      </c>
      <c r="X86">
        <f>_xlfn.XLOOKUP(X$1,EconCPI!$1:$1,EconCPI!$4:$4)</f>
        <v>49.57</v>
      </c>
      <c r="Y86">
        <f>_xlfn.XLOOKUP(Y$1,EconCPI!$1:$1,EconCPI!$4:$4)</f>
        <v>55.01</v>
      </c>
      <c r="Z86">
        <f>_xlfn.XLOOKUP(Z$1,EconCPI!$1:$1,EconCPI!$4:$4)</f>
        <v>55.74</v>
      </c>
      <c r="AA86">
        <f>_xlfn.XLOOKUP(AA$1,EconCPI!$1:$1,EconCPI!$4:$4)</f>
        <v>67.5</v>
      </c>
      <c r="AB86">
        <f>_xlfn.XLOOKUP(AB$1,EconCPI!$1:$1,EconCPI!$4:$4)</f>
        <v>74.260000000000005</v>
      </c>
      <c r="AC86">
        <f>_xlfn.XLOOKUP(AC$1,EconCPI!$1:$1,EconCPI!$4:$4)</f>
        <v>77.405000000000001</v>
      </c>
      <c r="AD86">
        <f>_xlfn.XLOOKUP(AD$1,EconCPI!$1:$1,EconCPI!$4:$4)</f>
        <v>78.2</v>
      </c>
      <c r="AE86">
        <f>_xlfn.XLOOKUP(AE$1,EconCPI!$1:$1,EconCPI!$4:$4)</f>
        <v>83.572000000000003</v>
      </c>
      <c r="AF86">
        <f>_xlfn.XLOOKUP(AF$1,EconCPI!$1:$1,EconCPI!$4:$4)</f>
        <v>91.22</v>
      </c>
      <c r="AG86">
        <f>_xlfn.XLOOKUP(AG$1,EconCPI!$1:$1,EconCPI!$4:$4)</f>
        <v>82.97</v>
      </c>
      <c r="AH86">
        <f>_xlfn.XLOOKUP(AH$1,EconCPI!$1:$1,EconCPI!$4:$4)</f>
        <v>79.09</v>
      </c>
      <c r="AI86">
        <f>_xlfn.XLOOKUP(AI$1,EconCPI!$1:$1,EconCPI!$4:$4)</f>
        <v>91.4</v>
      </c>
      <c r="AJ86">
        <f>_xlfn.XLOOKUP(AJ$1,EconCPI!$1:$1,EconCPI!$4:$4)</f>
        <v>85.62</v>
      </c>
      <c r="AK86">
        <f>_xlfn.XLOOKUP(AK$1,EconCPI!$1:$1,EconCPI!$4:$4)</f>
        <v>87.89</v>
      </c>
      <c r="AL86">
        <f>_xlfn.XLOOKUP(AL$1,EconCPI!$1:$1,EconCPI!$4:$4)</f>
        <v>91.65</v>
      </c>
      <c r="AM86">
        <f>_xlfn.XLOOKUP(AM$1,EconCPI!$1:$1,EconCPI!$4:$4)</f>
        <v>100.125</v>
      </c>
      <c r="AN86">
        <f>_xlfn.XLOOKUP(AN$1,EconCPI!$1:$1,EconCPI!$4:$4)</f>
        <v>117.39</v>
      </c>
      <c r="AO86">
        <f>_xlfn.XLOOKUP(AO$1,EconCPI!$1:$1,EconCPI!$4:$4)</f>
        <v>112.92</v>
      </c>
    </row>
    <row r="87" spans="1:41" x14ac:dyDescent="0.45">
      <c r="A87" t="s">
        <v>20</v>
      </c>
      <c r="B87" t="s">
        <v>170</v>
      </c>
      <c r="C87" cm="1">
        <f t="array" ref="C87">_xlfn.XLOOKUP($A87&amp;$B87,Financials!$A:$A&amp;Financials!$C:$C,Financials!E:E)</f>
        <v>7.3756883705863294E-2</v>
      </c>
      <c r="D87" cm="1">
        <f t="array" ref="D87">_xlfn.XLOOKUP($A87&amp;$B87,Financials!$A:$A&amp;Financials!$C:$C,Financials!F:F)</f>
        <v>8.0906148867313912E-2</v>
      </c>
      <c r="E87" cm="1">
        <f t="array" ref="E87">_xlfn.XLOOKUP($A87&amp;$B87,Financials!$A:$A&amp;Financials!$C:$C,Financials!G:G)</f>
        <v>8.786233058115471E-2</v>
      </c>
      <c r="F87" cm="1">
        <f t="array" ref="F87">_xlfn.XLOOKUP($A87&amp;$B87,Financials!$A:$A&amp;Financials!$C:$C,Financials!H:H)</f>
        <v>9.1802862297896193E-2</v>
      </c>
      <c r="G87" cm="1">
        <f t="array" ref="G87">_xlfn.XLOOKUP($A87&amp;$B87,Financials!$A:$A&amp;Financials!$C:$C,Financials!I:I)</f>
        <v>8.3435534280175652E-2</v>
      </c>
      <c r="H87" cm="1">
        <f t="array" ref="H87">_xlfn.XLOOKUP($A87&amp;$B87,Financials!$A:$A&amp;Financials!$C:$C,Financials!J:J)</f>
        <v>8.2946717278222976E-2</v>
      </c>
      <c r="I87" cm="1">
        <f t="array" ref="I87">_xlfn.XLOOKUP($A87&amp;$B87,Financials!$A:$A&amp;Financials!$C:$C,Financials!K:K)</f>
        <v>8.2581097053802038E-2</v>
      </c>
      <c r="J87" cm="1">
        <f t="array" ref="J87">_xlfn.XLOOKUP($A87&amp;$B87,Financials!$A:$A&amp;Financials!$C:$C,Financials!L:L)</f>
        <v>-0.74940332003419774</v>
      </c>
      <c r="K87" cm="1">
        <f t="array" ref="K87">_xlfn.XLOOKUP($A87&amp;$B87,Financials!$A:$A&amp;Financials!$C:$C,Financials!M:M)</f>
        <v>7.6414893428221553E-2</v>
      </c>
      <c r="L87" cm="1">
        <f t="array" ref="L87">_xlfn.XLOOKUP($A87&amp;$B87,Financials!$A:$A&amp;Financials!$C:$C,Financials!N:N)</f>
        <v>7.2203061147686876E-2</v>
      </c>
      <c r="M87" cm="1">
        <f t="array" ref="M87">_xlfn.XLOOKUP($A87&amp;$B87,Financials!$A:$A&amp;Financials!$C:$C,Financials!O:O)</f>
        <v>7.9634808283268882E-2</v>
      </c>
      <c r="N87" cm="1">
        <f t="array" ref="N87">_xlfn.XLOOKUP($A87&amp;$B87,Financials!$A:$A&amp;Financials!$C:$C,Financials!P:P)</f>
        <v>-0.73077776791263427</v>
      </c>
      <c r="O87" cm="1">
        <f t="array" ref="O87">_xlfn.XLOOKUP($A87&amp;$B87,Financials!$A:$A&amp;Financials!$C:$C,Financials!Q:Q)</f>
        <v>-0.72476530697017527</v>
      </c>
      <c r="P87" cm="1">
        <f t="array" ref="P87">_xlfn.XLOOKUP($A87&amp;$B87,Financials!$A:$A&amp;Financials!$C:$C,Financials!R:R)</f>
        <v>-1.7260386672151379E-2</v>
      </c>
      <c r="Q87" cm="1">
        <f t="array" ref="Q87">_xlfn.XLOOKUP($A87&amp;$B87,Financials!$A:$A&amp;Financials!$C:$C,Financials!S:S)</f>
        <v>-2.296661620847372E-2</v>
      </c>
      <c r="R87" cm="1">
        <f t="array" ref="R87">_xlfn.XLOOKUP($A87&amp;$B87,Financials!$A:$A&amp;Financials!$C:$C,Financials!T:T)</f>
        <v>1.1635931757266439E-2</v>
      </c>
      <c r="S87" cm="1">
        <f t="array" ref="S87">_xlfn.XLOOKUP($A87&amp;$B87,Financials!$A:$A&amp;Financials!$C:$C,Financials!U:U)</f>
        <v>-1.4338955214452656E-2</v>
      </c>
      <c r="T87" cm="1">
        <f t="array" ref="T87">_xlfn.XLOOKUP($A87&amp;$B87,Financials!$A:$A&amp;Financials!$C:$C,Financials!V:V)</f>
        <v>5.7577153385536615E-4</v>
      </c>
      <c r="U87" cm="1">
        <f t="array" ref="U87">_xlfn.XLOOKUP($A87&amp;$B87,Financials!$A:$A&amp;Financials!$C:$C,Financials!W:W)</f>
        <v>1.0945684354361194E-2</v>
      </c>
      <c r="V87" cm="1">
        <f t="array" ref="V87">_xlfn.XLOOKUP($A87&amp;$B87,Financials!$A:$A&amp;Financials!$C:$C,Financials!X:X)</f>
        <v>2.6434330739794117E-2</v>
      </c>
      <c r="W87" cm="1">
        <f t="array" ref="W87">_xlfn.XLOOKUP($A87&amp;$B87,Financials!$A:$A&amp;Financials!$C:$C,Financials!Y:Y)</f>
        <v>2.9465688842325824E-2</v>
      </c>
      <c r="X87" cm="1">
        <f t="array" ref="X87">_xlfn.XLOOKUP($A87&amp;$B87,Financials!$A:$A&amp;Financials!$C:$C,Financials!Z:Z)</f>
        <v>2.9384420340893082E-2</v>
      </c>
      <c r="Y87" cm="1">
        <f t="array" ref="Y87">_xlfn.XLOOKUP($A87&amp;$B87,Financials!$A:$A&amp;Financials!$C:$C,Financials!AA:AA)</f>
        <v>2.9203943638601196E-2</v>
      </c>
      <c r="Z87" cm="1">
        <f t="array" ref="Z87">_xlfn.XLOOKUP($A87&amp;$B87,Financials!$A:$A&amp;Financials!$C:$C,Financials!AB:AB)</f>
        <v>3.8779668335334833E-2</v>
      </c>
      <c r="AA87" cm="1">
        <f t="array" ref="AA87">_xlfn.XLOOKUP($A87&amp;$B87,Financials!$A:$A&amp;Financials!$C:$C,Financials!AC:AC)</f>
        <v>3.2075039419953912E-2</v>
      </c>
      <c r="AB87" cm="1">
        <f t="array" ref="AB87">_xlfn.XLOOKUP($A87&amp;$B87,Financials!$A:$A&amp;Financials!$C:$C,Financials!AD:AD)</f>
        <v>3.9715249156987639E-2</v>
      </c>
      <c r="AC87" cm="1">
        <f t="array" ref="AC87">_xlfn.XLOOKUP($A87&amp;$B87,Financials!$A:$A&amp;Financials!$C:$C,Financials!AE:AE)</f>
        <v>3.0816620789094244E-2</v>
      </c>
      <c r="AD87" cm="1">
        <f t="array" ref="AD87">_xlfn.XLOOKUP($A87&amp;$B87,Financials!$A:$A&amp;Financials!$C:$C,Financials!AF:AF)</f>
        <v>4.4621170571182325E-2</v>
      </c>
      <c r="AE87" cm="1">
        <f t="array" ref="AE87">_xlfn.XLOOKUP($A87&amp;$B87,Financials!$A:$A&amp;Financials!$C:$C,Financials!AG:AG)</f>
        <v>3.1414447456546007E-2</v>
      </c>
      <c r="AF87" cm="1">
        <f t="array" ref="AF87">_xlfn.XLOOKUP($A87&amp;$B87,Financials!$A:$A&amp;Financials!$C:$C,Financials!AH:AH)</f>
        <v>5.8327118035413385E-2</v>
      </c>
      <c r="AG87" cm="1">
        <f t="array" ref="AG87">_xlfn.XLOOKUP($A87&amp;$B87,Financials!$A:$A&amp;Financials!$C:$C,Financials!AI:AI)</f>
        <v>5.6461609169788721E-2</v>
      </c>
      <c r="AH87" cm="1">
        <f t="array" ref="AH87">_xlfn.XLOOKUP($A87&amp;$B87,Financials!$A:$A&amp;Financials!$C:$C,Financials!AJ:AJ)</f>
        <v>6.800624589086128E-2</v>
      </c>
      <c r="AI87" cm="1">
        <f t="array" ref="AI87">_xlfn.XLOOKUP($A87&amp;$B87,Financials!$A:$A&amp;Financials!$C:$C,Financials!AK:AK)</f>
        <v>4.8620183436813964E-2</v>
      </c>
      <c r="AJ87" cm="1">
        <f t="array" ref="AJ87">_xlfn.XLOOKUP($A87&amp;$B87,Financials!$A:$A&amp;Financials!$C:$C,Financials!AL:AL)</f>
        <v>6.0396508559442452E-2</v>
      </c>
      <c r="AK87" cm="1">
        <f t="array" ref="AK87">_xlfn.XLOOKUP($A87&amp;$B87,Financials!$A:$A&amp;Financials!$C:$C,Financials!AM:AM)</f>
        <v>5.2901390305437758E-2</v>
      </c>
      <c r="AL87" cm="1">
        <f t="array" ref="AL87">_xlfn.XLOOKUP($A87&amp;$B87,Financials!$A:$A&amp;Financials!$C:$C,Financials!AN:AN)</f>
        <v>6.4313623339411305E-2</v>
      </c>
      <c r="AM87" cm="1">
        <f t="array" ref="AM87">_xlfn.XLOOKUP($A87&amp;$B87,Financials!$A:$A&amp;Financials!$C:$C,Financials!AO:AO)</f>
        <v>4.7986102174752285E-2</v>
      </c>
      <c r="AN87" cm="1">
        <f t="array" ref="AN87">_xlfn.XLOOKUP($A87&amp;$B87,Financials!$A:$A&amp;Financials!$C:$C,Financials!AP:AP)</f>
        <v>4.5707562685018847E-2</v>
      </c>
      <c r="AO87" cm="1">
        <f t="array" ref="AO87">_xlfn.XLOOKUP($A87&amp;$B87,Financials!$A:$A&amp;Financials!$C:$C,Financials!AQ:AQ)</f>
        <v>4.1702064787795957E-2</v>
      </c>
    </row>
    <row r="88" spans="1:41" x14ac:dyDescent="0.45">
      <c r="A88" t="s">
        <v>20</v>
      </c>
      <c r="B88" t="s">
        <v>171</v>
      </c>
      <c r="C88" cm="1">
        <f t="array" ref="C88">_xlfn.XLOOKUP($A88&amp;$B88,Financials!$A:$A&amp;Financials!$C:$C,Financials!E:E)</f>
        <v>4.6902332361516037E-2</v>
      </c>
      <c r="D88" cm="1">
        <f t="array" ref="D88">_xlfn.XLOOKUP($A88&amp;$B88,Financials!$A:$A&amp;Financials!$C:$C,Financials!F:F)</f>
        <v>4.9460625674217905E-2</v>
      </c>
      <c r="E88" cm="1">
        <f t="array" ref="E88">_xlfn.XLOOKUP($A88&amp;$B88,Financials!$A:$A&amp;Financials!$C:$C,Financials!G:G)</f>
        <v>5.2775293472108811E-2</v>
      </c>
      <c r="F88" cm="1">
        <f t="array" ref="F88">_xlfn.XLOOKUP($A88&amp;$B88,Financials!$A:$A&amp;Financials!$C:$C,Financials!H:H)</f>
        <v>5.4959973373973056E-2</v>
      </c>
      <c r="G88" cm="1">
        <f t="array" ref="G88">_xlfn.XLOOKUP($A88&amp;$B88,Financials!$A:$A&amp;Financials!$C:$C,Financials!I:I)</f>
        <v>5.6217114372749934E-2</v>
      </c>
      <c r="H88" cm="1">
        <f t="array" ref="H88">_xlfn.XLOOKUP($A88&amp;$B88,Financials!$A:$A&amp;Financials!$C:$C,Financials!J:J)</f>
        <v>5.6775446365809085E-2</v>
      </c>
      <c r="I88" cm="1">
        <f t="array" ref="I88">_xlfn.XLOOKUP($A88&amp;$B88,Financials!$A:$A&amp;Financials!$C:$C,Financials!K:K)</f>
        <v>5.8144727049862101E-2</v>
      </c>
      <c r="J88" cm="1">
        <f t="array" ref="J88">_xlfn.XLOOKUP($A88&amp;$B88,Financials!$A:$A&amp;Financials!$C:$C,Financials!L:L)</f>
        <v>5.8394485608435451E-2</v>
      </c>
      <c r="K88" cm="1">
        <f t="array" ref="K88">_xlfn.XLOOKUP($A88&amp;$B88,Financials!$A:$A&amp;Financials!$C:$C,Financials!M:M)</f>
        <v>5.9479652865281202E-2</v>
      </c>
      <c r="L88" cm="1">
        <f t="array" ref="L88">_xlfn.XLOOKUP($A88&amp;$B88,Financials!$A:$A&amp;Financials!$C:$C,Financials!N:N)</f>
        <v>5.8805559122122701E-2</v>
      </c>
      <c r="M88" cm="1">
        <f t="array" ref="M88">_xlfn.XLOOKUP($A88&amp;$B88,Financials!$A:$A&amp;Financials!$C:$C,Financials!O:O)</f>
        <v>5.9916774823715165E-2</v>
      </c>
      <c r="N88" cm="1">
        <f t="array" ref="N88">_xlfn.XLOOKUP($A88&amp;$B88,Financials!$A:$A&amp;Financials!$C:$C,Financials!P:P)</f>
        <v>4.2803871082304892E-2</v>
      </c>
      <c r="O88" cm="1">
        <f t="array" ref="O88">_xlfn.XLOOKUP($A88&amp;$B88,Financials!$A:$A&amp;Financials!$C:$C,Financials!Q:Q)</f>
        <v>4.6873990381508863E-2</v>
      </c>
      <c r="P88" cm="1">
        <f t="array" ref="P88">_xlfn.XLOOKUP($A88&amp;$B88,Financials!$A:$A&amp;Financials!$C:$C,Financials!R:R)</f>
        <v>0.17522007404360346</v>
      </c>
      <c r="Q88" cm="1">
        <f t="array" ref="Q88">_xlfn.XLOOKUP($A88&amp;$B88,Financials!$A:$A&amp;Financials!$C:$C,Financials!S:S)</f>
        <v>0.1786057261910575</v>
      </c>
      <c r="R88" cm="1">
        <f t="array" ref="R88">_xlfn.XLOOKUP($A88&amp;$B88,Financials!$A:$A&amp;Financials!$C:$C,Financials!T:T)</f>
        <v>0.17742789734700756</v>
      </c>
      <c r="S88" cm="1">
        <f t="array" ref="S88">_xlfn.XLOOKUP($A88&amp;$B88,Financials!$A:$A&amp;Financials!$C:$C,Financials!U:U)</f>
        <v>0.1827427199797865</v>
      </c>
      <c r="T88" cm="1">
        <f t="array" ref="T88">_xlfn.XLOOKUP($A88&amp;$B88,Financials!$A:$A&amp;Financials!$C:$C,Financials!V:V)</f>
        <v>0.17037079686780285</v>
      </c>
      <c r="U88" cm="1">
        <f t="array" ref="U88">_xlfn.XLOOKUP($A88&amp;$B88,Financials!$A:$A&amp;Financials!$C:$C,Financials!W:W)</f>
        <v>0.17437656570257346</v>
      </c>
      <c r="V88" cm="1">
        <f t="array" ref="V88">_xlfn.XLOOKUP($A88&amp;$B88,Financials!$A:$A&amp;Financials!$C:$C,Financials!X:X)</f>
        <v>0.17912365674908567</v>
      </c>
      <c r="W88" cm="1">
        <f t="array" ref="W88">_xlfn.XLOOKUP($A88&amp;$B88,Financials!$A:$A&amp;Financials!$C:$C,Financials!Y:Y)</f>
        <v>0.18652872359001221</v>
      </c>
      <c r="X88" cm="1">
        <f t="array" ref="X88">_xlfn.XLOOKUP($A88&amp;$B88,Financials!$A:$A&amp;Financials!$C:$C,Financials!Z:Z)</f>
        <v>0.18547682772221441</v>
      </c>
      <c r="Y88" cm="1">
        <f t="array" ref="Y88">_xlfn.XLOOKUP($A88&amp;$B88,Financials!$A:$A&amp;Financials!$C:$C,Financials!AA:AA)</f>
        <v>0.18671441806440908</v>
      </c>
      <c r="Z88" cm="1">
        <f t="array" ref="Z88">_xlfn.XLOOKUP($A88&amp;$B88,Financials!$A:$A&amp;Financials!$C:$C,Financials!AB:AB)</f>
        <v>0.18779938200806898</v>
      </c>
      <c r="AA88" cm="1">
        <f t="array" ref="AA88">_xlfn.XLOOKUP($A88&amp;$B88,Financials!$A:$A&amp;Financials!$C:$C,Financials!AC:AC)</f>
        <v>0.18916187113381222</v>
      </c>
      <c r="AB88" cm="1">
        <f t="array" ref="AB88">_xlfn.XLOOKUP($A88&amp;$B88,Financials!$A:$A&amp;Financials!$C:$C,Financials!AD:AD)</f>
        <v>0.19821495477171761</v>
      </c>
      <c r="AC88" cm="1">
        <f t="array" ref="AC88">_xlfn.XLOOKUP($A88&amp;$B88,Financials!$A:$A&amp;Financials!$C:$C,Financials!AE:AE)</f>
        <v>0.1988333988727225</v>
      </c>
      <c r="AD88" cm="1">
        <f t="array" ref="AD88">_xlfn.XLOOKUP($A88&amp;$B88,Financials!$A:$A&amp;Financials!$C:$C,Financials!AF:AF)</f>
        <v>0.2058554676277782</v>
      </c>
      <c r="AE88" cm="1">
        <f t="array" ref="AE88">_xlfn.XLOOKUP($A88&amp;$B88,Financials!$A:$A&amp;Financials!$C:$C,Financials!AG:AG)</f>
        <v>0.21364216233455588</v>
      </c>
      <c r="AF88" cm="1">
        <f t="array" ref="AF88">_xlfn.XLOOKUP($A88&amp;$B88,Financials!$A:$A&amp;Financials!$C:$C,Financials!AH:AH)</f>
        <v>0.22634733847131294</v>
      </c>
      <c r="AG88" cm="1">
        <f t="array" ref="AG88">_xlfn.XLOOKUP($A88&amp;$B88,Financials!$A:$A&amp;Financials!$C:$C,Financials!AI:AI)</f>
        <v>0.23116669684266236</v>
      </c>
      <c r="AH88" cm="1">
        <f t="array" ref="AH88">_xlfn.XLOOKUP($A88&amp;$B88,Financials!$A:$A&amp;Financials!$C:$C,Financials!AJ:AJ)</f>
        <v>0.23364562787639712</v>
      </c>
      <c r="AI88" cm="1">
        <f t="array" ref="AI88">_xlfn.XLOOKUP($A88&amp;$B88,Financials!$A:$A&amp;Financials!$C:$C,Financials!AK:AK)</f>
        <v>0.23507387304879526</v>
      </c>
      <c r="AJ88" cm="1">
        <f t="array" ref="AJ88">_xlfn.XLOOKUP($A88&amp;$B88,Financials!$A:$A&amp;Financials!$C:$C,Financials!AL:AL)</f>
        <v>0.24176195953718113</v>
      </c>
      <c r="AK88" cm="1">
        <f t="array" ref="AK88">_xlfn.XLOOKUP($A88&amp;$B88,Financials!$A:$A&amp;Financials!$C:$C,Financials!AM:AM)</f>
        <v>0.24668527564549894</v>
      </c>
      <c r="AL88" cm="1">
        <f t="array" ref="AL88">_xlfn.XLOOKUP($A88&amp;$B88,Financials!$A:$A&amp;Financials!$C:$C,Financials!AN:AN)</f>
        <v>0.24755144568898149</v>
      </c>
      <c r="AM88" cm="1">
        <f t="array" ref="AM88">_xlfn.XLOOKUP($A88&amp;$B88,Financials!$A:$A&amp;Financials!$C:$C,Financials!AO:AO)</f>
        <v>0.25239994852657316</v>
      </c>
      <c r="AN88" cm="1">
        <f t="array" ref="AN88">_xlfn.XLOOKUP($A88&amp;$B88,Financials!$A:$A&amp;Financials!$C:$C,Financials!AP:AP)</f>
        <v>0.25566126053184224</v>
      </c>
      <c r="AO88" cm="1">
        <f t="array" ref="AO88">_xlfn.XLOOKUP($A88&amp;$B88,Financials!$A:$A&amp;Financials!$C:$C,Financials!AQ:AQ)</f>
        <v>0.25651633238527932</v>
      </c>
    </row>
    <row r="89" spans="1:41" x14ac:dyDescent="0.45">
      <c r="A89" t="s">
        <v>20</v>
      </c>
      <c r="B89" t="s">
        <v>172</v>
      </c>
      <c r="C89" cm="1">
        <f t="array" ref="C89">_xlfn.XLOOKUP($A89&amp;$B89,Financials!$A:$A&amp;Financials!$C:$C,Financials!E:E)</f>
        <v>2.8466148364107548E-3</v>
      </c>
      <c r="D89" cm="1">
        <f t="array" ref="D89">_xlfn.XLOOKUP($A89&amp;$B89,Financials!$A:$A&amp;Financials!$C:$C,Financials!F:F)</f>
        <v>2.3068625010372584E-3</v>
      </c>
      <c r="E89" cm="1">
        <f t="array" ref="E89">_xlfn.XLOOKUP($A89&amp;$B89,Financials!$A:$A&amp;Financials!$C:$C,Financials!G:G)</f>
        <v>1.8664696504257885E-3</v>
      </c>
      <c r="F89" cm="1">
        <f t="array" ref="F89">_xlfn.XLOOKUP($A89&amp;$B89,Financials!$A:$A&amp;Financials!$C:$C,Financials!H:H)</f>
        <v>2.7195333438436073E-3</v>
      </c>
      <c r="G89" cm="1">
        <f t="array" ref="G89">_xlfn.XLOOKUP($A89&amp;$B89,Financials!$A:$A&amp;Financials!$C:$C,Financials!I:I)</f>
        <v>1.9868743214076917E-3</v>
      </c>
      <c r="H89" cm="1">
        <f t="array" ref="H89">_xlfn.XLOOKUP($A89&amp;$B89,Financials!$A:$A&amp;Financials!$C:$C,Financials!J:J)</f>
        <v>1.0544074230282581E-3</v>
      </c>
      <c r="I89" cm="1">
        <f t="array" ref="I89">_xlfn.XLOOKUP($A89&amp;$B89,Financials!$A:$A&amp;Financials!$C:$C,Financials!K:K)</f>
        <v>2.6178698069430459E-3</v>
      </c>
      <c r="J89" cm="1">
        <f t="array" ref="J89">_xlfn.XLOOKUP($A89&amp;$B89,Financials!$A:$A&amp;Financials!$C:$C,Financials!L:L)</f>
        <v>4.4528355656882305E-6</v>
      </c>
      <c r="K89" cm="1">
        <f t="array" ref="K89">_xlfn.XLOOKUP($A89&amp;$B89,Financials!$A:$A&amp;Financials!$C:$C,Financials!M:M)</f>
        <v>2.0941665039842404E-3</v>
      </c>
      <c r="L89" cm="1">
        <f t="array" ref="L89">_xlfn.XLOOKUP($A89&amp;$B89,Financials!$A:$A&amp;Financials!$C:$C,Financials!N:N)</f>
        <v>-9.3862208506926767E-4</v>
      </c>
      <c r="M89" cm="1">
        <f t="array" ref="M89">_xlfn.XLOOKUP($A89&amp;$B89,Financials!$A:$A&amp;Financials!$C:$C,Financials!O:O)</f>
        <v>1.1239412874479843E-3</v>
      </c>
      <c r="N89" cm="1">
        <f t="array" ref="N89">_xlfn.XLOOKUP($A89&amp;$B89,Financials!$A:$A&amp;Financials!$C:$C,Financials!P:P)</f>
        <v>2.250732486904022E-3</v>
      </c>
      <c r="O89" cm="1">
        <f t="array" ref="O89">_xlfn.XLOOKUP($A89&amp;$B89,Financials!$A:$A&amp;Financials!$C:$C,Financials!Q:Q)</f>
        <v>2.7277007006175405E-3</v>
      </c>
      <c r="P89" cm="1">
        <f t="array" ref="P89">_xlfn.XLOOKUP($A89&amp;$B89,Financials!$A:$A&amp;Financials!$C:$C,Financials!R:R)</f>
        <v>1.0086384204031263E-2</v>
      </c>
      <c r="Q89" cm="1">
        <f t="array" ref="Q89">_xlfn.XLOOKUP($A89&amp;$B89,Financials!$A:$A&amp;Financials!$C:$C,Financials!S:S)</f>
        <v>9.6358871689698391E-3</v>
      </c>
      <c r="R89" cm="1">
        <f t="array" ref="R89">_xlfn.XLOOKUP($A89&amp;$B89,Financials!$A:$A&amp;Financials!$C:$C,Financials!T:T)</f>
        <v>4.4617779703725099E-3</v>
      </c>
      <c r="S89" cm="1">
        <f t="array" ref="S89">_xlfn.XLOOKUP($A89&amp;$B89,Financials!$A:$A&amp;Financials!$C:$C,Financials!U:U)</f>
        <v>1.3249320952561431E-2</v>
      </c>
      <c r="T89" cm="1">
        <f t="array" ref="T89">_xlfn.XLOOKUP($A89&amp;$B89,Financials!$A:$A&amp;Financials!$C:$C,Financials!V:V)</f>
        <v>7.4706356517733764E-3</v>
      </c>
      <c r="U89" cm="1">
        <f t="array" ref="U89">_xlfn.XLOOKUP($A89&amp;$B89,Financials!$A:$A&amp;Financials!$C:$C,Financials!W:W)</f>
        <v>1.1927806877704396E-2</v>
      </c>
      <c r="V89" cm="1">
        <f t="array" ref="V89">_xlfn.XLOOKUP($A89&amp;$B89,Financials!$A:$A&amp;Financials!$C:$C,Financials!X:X)</f>
        <v>1.0957820862222347E-2</v>
      </c>
      <c r="W89" cm="1">
        <f t="array" ref="W89">_xlfn.XLOOKUP($A89&amp;$B89,Financials!$A:$A&amp;Financials!$C:$C,Financials!Y:Y)</f>
        <v>5.8931377684651653E-3</v>
      </c>
      <c r="X89" cm="1">
        <f t="array" ref="X89">_xlfn.XLOOKUP($A89&amp;$B89,Financials!$A:$A&amp;Financials!$C:$C,Financials!Z:Z)</f>
        <v>9.0435272573601913E-3</v>
      </c>
      <c r="Y89" cm="1">
        <f t="array" ref="Y89">_xlfn.XLOOKUP($A89&amp;$B89,Financials!$A:$A&amp;Financials!$C:$C,Financials!AA:AA)</f>
        <v>9.430440133298303E-3</v>
      </c>
      <c r="Z89" cm="1">
        <f t="array" ref="Z89">_xlfn.XLOOKUP($A89&amp;$B89,Financials!$A:$A&amp;Financials!$C:$C,Financials!AB:AB)</f>
        <v>9.2293991445264543E-3</v>
      </c>
      <c r="AA89" cm="1">
        <f t="array" ref="AA89">_xlfn.XLOOKUP($A89&amp;$B89,Financials!$A:$A&amp;Financials!$C:$C,Financials!AC:AC)</f>
        <v>4.8651635422703194E-3</v>
      </c>
      <c r="AB89" cm="1">
        <f t="array" ref="AB89">_xlfn.XLOOKUP($A89&amp;$B89,Financials!$A:$A&amp;Financials!$C:$C,Financials!AD:AD)</f>
        <v>1.5348177487555532E-2</v>
      </c>
      <c r="AC89" cm="1">
        <f t="array" ref="AC89">_xlfn.XLOOKUP($A89&amp;$B89,Financials!$A:$A&amp;Financials!$C:$C,Financials!AE:AE)</f>
        <v>8.0482369904312494E-3</v>
      </c>
      <c r="AD89" cm="1">
        <f t="array" ref="AD89">_xlfn.XLOOKUP($A89&amp;$B89,Financials!$A:$A&amp;Financials!$C:$C,Financials!AF:AF)</f>
        <v>1.2457886076941158E-2</v>
      </c>
      <c r="AE89" cm="1">
        <f t="array" ref="AE89">_xlfn.XLOOKUP($A89&amp;$B89,Financials!$A:$A&amp;Financials!$C:$C,Financials!AG:AG)</f>
        <v>7.8403231807792489E-3</v>
      </c>
      <c r="AF89" cm="1">
        <f t="array" ref="AF89">_xlfn.XLOOKUP($A89&amp;$B89,Financials!$A:$A&amp;Financials!$C:$C,Financials!AH:AH)</f>
        <v>8.1903814811745534E-3</v>
      </c>
      <c r="AG89" cm="1">
        <f t="array" ref="AG89">_xlfn.XLOOKUP($A89&amp;$B89,Financials!$A:$A&amp;Financials!$C:$C,Financials!AI:AI)</f>
        <v>6.6851436609517969E-3</v>
      </c>
      <c r="AH89" cm="1">
        <f t="array" ref="AH89">_xlfn.XLOOKUP($A89&amp;$B89,Financials!$A:$A&amp;Financials!$C:$C,Financials!AJ:AJ)</f>
        <v>1.0944006136313829E-2</v>
      </c>
      <c r="AI89" cm="1">
        <f t="array" ref="AI89">_xlfn.XLOOKUP($A89&amp;$B89,Financials!$A:$A&amp;Financials!$C:$C,Financials!AK:AK)</f>
        <v>9.5489501542108304E-3</v>
      </c>
      <c r="AJ89" cm="1">
        <f t="array" ref="AJ89">_xlfn.XLOOKUP($A89&amp;$B89,Financials!$A:$A&amp;Financials!$C:$C,Financials!AL:AL)</f>
        <v>9.8653494823736382E-3</v>
      </c>
      <c r="AK89" cm="1">
        <f t="array" ref="AK89">_xlfn.XLOOKUP($A89&amp;$B89,Financials!$A:$A&amp;Financials!$C:$C,Financials!AM:AM)</f>
        <v>1.1635085082398411E-2</v>
      </c>
      <c r="AL89" cm="1">
        <f t="array" ref="AL89">_xlfn.XLOOKUP($A89&amp;$B89,Financials!$A:$A&amp;Financials!$C:$C,Financials!AN:AN)</f>
        <v>1.3167491534253712E-2</v>
      </c>
      <c r="AM89" cm="1">
        <f t="array" ref="AM89">_xlfn.XLOOKUP($A89&amp;$B89,Financials!$A:$A&amp;Financials!$C:$C,Financials!AO:AO)</f>
        <v>1.2430832582679192E-2</v>
      </c>
      <c r="AN89" cm="1">
        <f t="array" ref="AN89">_xlfn.XLOOKUP($A89&amp;$B89,Financials!$A:$A&amp;Financials!$C:$C,Financials!AP:AP)</f>
        <v>1.223338309338866E-2</v>
      </c>
      <c r="AO89" cm="1">
        <f t="array" ref="AO89">_xlfn.XLOOKUP($A89&amp;$B89,Financials!$A:$A&amp;Financials!$C:$C,Financials!AQ:AQ)</f>
        <v>1.2410889077678868E-2</v>
      </c>
    </row>
    <row r="90" spans="1:41" x14ac:dyDescent="0.45">
      <c r="A90" t="s">
        <v>20</v>
      </c>
      <c r="B90" t="s">
        <v>174</v>
      </c>
      <c r="C90" cm="1">
        <f t="array" ref="C90">_xlfn.XLOOKUP($A90&amp;$B90,Financials!$A:$A&amp;Financials!$C:$C,Financials!E:E)</f>
        <v>8.3714011137294139E-2</v>
      </c>
      <c r="D90" cm="1">
        <f t="array" ref="D90">_xlfn.XLOOKUP($A90&amp;$B90,Financials!$A:$A&amp;Financials!$C:$C,Financials!F:F)</f>
        <v>8.1811367502569649E-2</v>
      </c>
      <c r="E90" cm="1">
        <f t="array" ref="E90">_xlfn.XLOOKUP($A90&amp;$B90,Financials!$A:$A&amp;Financials!$C:$C,Financials!G:G)</f>
        <v>8.5364995849921924E-2</v>
      </c>
      <c r="F90" cm="1">
        <f t="array" ref="F90">_xlfn.XLOOKUP($A90&amp;$B90,Financials!$A:$A&amp;Financials!$C:$C,Financials!H:H)</f>
        <v>8.372803811946504E-2</v>
      </c>
      <c r="G90" cm="1">
        <f t="array" ref="G90">_xlfn.XLOOKUP($A90&amp;$B90,Financials!$A:$A&amp;Financials!$C:$C,Financials!I:I)</f>
        <v>8.6502595746509953E-2</v>
      </c>
      <c r="H90" cm="1">
        <f t="array" ref="H90">_xlfn.XLOOKUP($A90&amp;$B90,Financials!$A:$A&amp;Financials!$C:$C,Financials!J:J)</f>
        <v>8.877483174445247E-2</v>
      </c>
      <c r="I90" cm="1">
        <f t="array" ref="I90">_xlfn.XLOOKUP($A90&amp;$B90,Financials!$A:$A&amp;Financials!$C:$C,Financials!K:K)</f>
        <v>8.8944187022100191E-2</v>
      </c>
      <c r="J90" cm="1">
        <f t="array" ref="J90">_xlfn.XLOOKUP($A90&amp;$B90,Financials!$A:$A&amp;Financials!$C:$C,Financials!L:L)</f>
        <v>8.1392381291742311E-2</v>
      </c>
      <c r="K90" cm="1">
        <f t="array" ref="K90">_xlfn.XLOOKUP($A90&amp;$B90,Financials!$A:$A&amp;Financials!$C:$C,Financials!M:M)</f>
        <v>8.1625307732545033E-2</v>
      </c>
      <c r="L90" cm="1">
        <f t="array" ref="L90">_xlfn.XLOOKUP($A90&amp;$B90,Financials!$A:$A&amp;Financials!$C:$C,Financials!N:N)</f>
        <v>8.2886251947740616E-2</v>
      </c>
      <c r="M90" cm="1">
        <f t="array" ref="M90">_xlfn.XLOOKUP($A90&amp;$B90,Financials!$A:$A&amp;Financials!$C:$C,Financials!O:O)</f>
        <v>8.3260056624375536E-2</v>
      </c>
      <c r="N90" cm="1">
        <f t="array" ref="N90">_xlfn.XLOOKUP($A90&amp;$B90,Financials!$A:$A&amp;Financials!$C:$C,Financials!P:P)</f>
        <v>6.3721277258861189E-2</v>
      </c>
      <c r="O90" cm="1">
        <f t="array" ref="O90">_xlfn.XLOOKUP($A90&amp;$B90,Financials!$A:$A&amp;Financials!$C:$C,Financials!Q:Q)</f>
        <v>6.4577467902890581E-2</v>
      </c>
      <c r="P90" cm="1">
        <f t="array" ref="P90">_xlfn.XLOOKUP($A90&amp;$B90,Financials!$A:$A&amp;Financials!$C:$C,Financials!R:R)</f>
        <v>0.26013394430736692</v>
      </c>
      <c r="Q90" cm="1">
        <f t="array" ref="Q90">_xlfn.XLOOKUP($A90&amp;$B90,Financials!$A:$A&amp;Financials!$C:$C,Financials!S:S)</f>
        <v>0.26133284060113326</v>
      </c>
      <c r="R90" cm="1">
        <f t="array" ref="R90">_xlfn.XLOOKUP($A90&amp;$B90,Financials!$A:$A&amp;Financials!$C:$C,Financials!T:T)</f>
        <v>0.26624801853432506</v>
      </c>
      <c r="S90" cm="1">
        <f t="array" ref="S90">_xlfn.XLOOKUP($A90&amp;$B90,Financials!$A:$A&amp;Financials!$C:$C,Financials!U:U)</f>
        <v>0.29274865262126409</v>
      </c>
      <c r="T90" cm="1">
        <f t="array" ref="T90">_xlfn.XLOOKUP($A90&amp;$B90,Financials!$A:$A&amp;Financials!$C:$C,Financials!V:V)</f>
        <v>0.28224437061646362</v>
      </c>
      <c r="U90" cm="1">
        <f t="array" ref="U90">_xlfn.XLOOKUP($A90&amp;$B90,Financials!$A:$A&amp;Financials!$C:$C,Financials!W:W)</f>
        <v>0.2967625235335376</v>
      </c>
      <c r="V90" cm="1">
        <f t="array" ref="V90">_xlfn.XLOOKUP($A90&amp;$B90,Financials!$A:$A&amp;Financials!$C:$C,Financials!X:X)</f>
        <v>0.29827488221167064</v>
      </c>
      <c r="W90" cm="1">
        <f t="array" ref="W90">_xlfn.XLOOKUP($A90&amp;$B90,Financials!$A:$A&amp;Financials!$C:$C,Financials!Y:Y)</f>
        <v>0.28556998017134949</v>
      </c>
      <c r="X90" cm="1">
        <f t="array" ref="X90">_xlfn.XLOOKUP($A90&amp;$B90,Financials!$A:$A&amp;Financials!$C:$C,Financials!Z:Z)</f>
        <v>0.31662895507993621</v>
      </c>
      <c r="Y90" cm="1">
        <f t="array" ref="Y90">_xlfn.XLOOKUP($A90&amp;$B90,Financials!$A:$A&amp;Financials!$C:$C,Financials!AA:AA)</f>
        <v>0.32654034521341968</v>
      </c>
      <c r="Z90" cm="1">
        <f t="array" ref="Z90">_xlfn.XLOOKUP($A90&amp;$B90,Financials!$A:$A&amp;Financials!$C:$C,Financials!AB:AB)</f>
        <v>0.33401134011340111</v>
      </c>
      <c r="AA90" cm="1">
        <f t="array" ref="AA90">_xlfn.XLOOKUP($A90&amp;$B90,Financials!$A:$A&amp;Financials!$C:$C,Financials!AC:AC)</f>
        <v>0.31331527991645869</v>
      </c>
      <c r="AB90" cm="1">
        <f t="array" ref="AB90">_xlfn.XLOOKUP($A90&amp;$B90,Financials!$A:$A&amp;Financials!$C:$C,Financials!AD:AD)</f>
        <v>0.32297125053108627</v>
      </c>
      <c r="AC90" cm="1">
        <f t="array" ref="AC90">_xlfn.XLOOKUP($A90&amp;$B90,Financials!$A:$A&amp;Financials!$C:$C,Financials!AE:AE)</f>
        <v>0.30570959129184638</v>
      </c>
      <c r="AD90" cm="1">
        <f t="array" ref="AD90">_xlfn.XLOOKUP($A90&amp;$B90,Financials!$A:$A&amp;Financials!$C:$C,Financials!AF:AF)</f>
        <v>0.30378820124287054</v>
      </c>
      <c r="AE90" cm="1">
        <f t="array" ref="AE90">_xlfn.XLOOKUP($A90&amp;$B90,Financials!$A:$A&amp;Financials!$C:$C,Financials!AG:AG)</f>
        <v>0.26782916350770786</v>
      </c>
      <c r="AF90" cm="1">
        <f t="array" ref="AF90">_xlfn.XLOOKUP($A90&amp;$B90,Financials!$A:$A&amp;Financials!$C:$C,Financials!AH:AH)</f>
        <v>0.2445338283828383</v>
      </c>
      <c r="AG90" cm="1">
        <f t="array" ref="AG90">_xlfn.XLOOKUP($A90&amp;$B90,Financials!$A:$A&amp;Financials!$C:$C,Financials!AI:AI)</f>
        <v>0.22015090235530027</v>
      </c>
      <c r="AH90" cm="1">
        <f t="array" ref="AH90">_xlfn.XLOOKUP($A90&amp;$B90,Financials!$A:$A&amp;Financials!$C:$C,Financials!AJ:AJ)</f>
        <v>0.23049956178790534</v>
      </c>
      <c r="AI90" cm="1">
        <f t="array" ref="AI90">_xlfn.XLOOKUP($A90&amp;$B90,Financials!$A:$A&amp;Financials!$C:$C,Financials!AK:AK)</f>
        <v>0.23936303393480113</v>
      </c>
      <c r="AJ90" cm="1">
        <f t="array" ref="AJ90">_xlfn.XLOOKUP($A90&amp;$B90,Financials!$A:$A&amp;Financials!$C:$C,Financials!AL:AL)</f>
        <v>0.236881308270425</v>
      </c>
      <c r="AK90" cm="1">
        <f t="array" ref="AK90">_xlfn.XLOOKUP($A90&amp;$B90,Financials!$A:$A&amp;Financials!$C:$C,Financials!AM:AM)</f>
        <v>0.22484672156746716</v>
      </c>
      <c r="AL90" cm="1">
        <f t="array" ref="AL90">_xlfn.XLOOKUP($A90&amp;$B90,Financials!$A:$A&amp;Financials!$C:$C,Financials!AN:AN)</f>
        <v>0.24941011830179161</v>
      </c>
      <c r="AM90" cm="1">
        <f t="array" ref="AM90">_xlfn.XLOOKUP($A90&amp;$B90,Financials!$A:$A&amp;Financials!$C:$C,Financials!AO:AO)</f>
        <v>0.24851386523569294</v>
      </c>
      <c r="AN90" cm="1">
        <f t="array" ref="AN90">_xlfn.XLOOKUP($A90&amp;$B90,Financials!$A:$A&amp;Financials!$C:$C,Financials!AP:AP)</f>
        <v>0.24745131458510874</v>
      </c>
      <c r="AO90" cm="1">
        <f t="array" ref="AO90">_xlfn.XLOOKUP($A90&amp;$B90,Financials!$A:$A&amp;Financials!$C:$C,Financials!AQ:AQ)</f>
        <v>0.26487673451589294</v>
      </c>
    </row>
    <row r="91" spans="1:41" x14ac:dyDescent="0.45">
      <c r="A91" t="s">
        <v>20</v>
      </c>
      <c r="B91" t="s">
        <v>58</v>
      </c>
      <c r="C91" cm="1">
        <f t="array" ref="C91">_xlfn.XLOOKUP($A91&amp;$B91,Ratios!$A:$A&amp;Ratios!$B:$B,Ratios!CA:CA)</f>
        <v>6.12</v>
      </c>
      <c r="D91" cm="1">
        <f t="array" ref="D91">_xlfn.XLOOKUP($A91&amp;$B91,Ratios!$A:$A&amp;Ratios!$B:$B,Ratios!CB:CB)</f>
        <v>7.65</v>
      </c>
      <c r="E91" cm="1">
        <f t="array" ref="E91">_xlfn.XLOOKUP($A91&amp;$B91,Ratios!$A:$A&amp;Ratios!$B:$B,Ratios!CC:CC)</f>
        <v>6.28</v>
      </c>
      <c r="F91" cm="1">
        <f t="array" ref="F91">_xlfn.XLOOKUP($A91&amp;$B91,Ratios!$A:$A&amp;Ratios!$B:$B,Ratios!CD:CD)</f>
        <v>5.41</v>
      </c>
      <c r="G91" cm="1">
        <f t="array" ref="G91">_xlfn.XLOOKUP($A91&amp;$B91,Ratios!$A:$A&amp;Ratios!$B:$B,Ratios!CE:CE)</f>
        <v>7.51</v>
      </c>
      <c r="H91" cm="1">
        <f t="array" ref="H91">_xlfn.XLOOKUP($A91&amp;$B91,Ratios!$A:$A&amp;Ratios!$B:$B,Ratios!CF:CF)</f>
        <v>5.43</v>
      </c>
      <c r="I91" cm="1">
        <f t="array" ref="I91">_xlfn.XLOOKUP($A91&amp;$B91,Ratios!$A:$A&amp;Ratios!$B:$B,Ratios!CG:CG)</f>
        <v>3</v>
      </c>
      <c r="J91" cm="1">
        <f t="array" ref="J91">_xlfn.XLOOKUP($A91&amp;$B91,Ratios!$A:$A&amp;Ratios!$B:$B,Ratios!CH:CH)</f>
        <v>7.14</v>
      </c>
      <c r="K91" cm="1">
        <f t="array" ref="K91">_xlfn.XLOOKUP($A91&amp;$B91,Ratios!$A:$A&amp;Ratios!$B:$B,Ratios!CI:CI)</f>
        <v>-3.99</v>
      </c>
      <c r="L91" cm="1">
        <f t="array" ref="L91">_xlfn.XLOOKUP($A91&amp;$B91,Ratios!$A:$A&amp;Ratios!$B:$B,Ratios!CJ:CJ)</f>
        <v>6.95</v>
      </c>
      <c r="M91" cm="1">
        <f t="array" ref="M91">_xlfn.XLOOKUP($A91&amp;$B91,Ratios!$A:$A&amp;Ratios!$B:$B,Ratios!CK:CK)</f>
        <v>-1.1399999999999999</v>
      </c>
      <c r="N91" cm="1">
        <f t="array" ref="N91">_xlfn.XLOOKUP($A91&amp;$B91,Ratios!$A:$A&amp;Ratios!$B:$B,Ratios!CL:CL)</f>
        <v>4.42</v>
      </c>
      <c r="O91" cm="1">
        <f t="array" ref="O91">_xlfn.XLOOKUP($A91&amp;$B91,Ratios!$A:$A&amp;Ratios!$B:$B,Ratios!CM:CM)</f>
        <v>-33.909999999999997</v>
      </c>
      <c r="P91" cm="1">
        <f t="array" ref="P91">_xlfn.XLOOKUP($A91&amp;$B91,Ratios!$A:$A&amp;Ratios!$B:$B,Ratios!CN:CN)</f>
        <v>9.6</v>
      </c>
      <c r="Q91" cm="1">
        <f t="array" ref="Q91">_xlfn.XLOOKUP($A91&amp;$B91,Ratios!$A:$A&amp;Ratios!$B:$B,Ratios!CO:CO)</f>
        <v>9.67</v>
      </c>
      <c r="R91" cm="1">
        <f t="array" ref="R91">_xlfn.XLOOKUP($A91&amp;$B91,Ratios!$A:$A&amp;Ratios!$B:$B,Ratios!CP:CP)</f>
        <v>8.75</v>
      </c>
      <c r="S91" cm="1">
        <f t="array" ref="S91">_xlfn.XLOOKUP($A91&amp;$B91,Ratios!$A:$A&amp;Ratios!$B:$B,Ratios!CQ:CQ)</f>
        <v>3.39</v>
      </c>
      <c r="T91" cm="1">
        <f t="array" ref="T91">_xlfn.XLOOKUP($A91&amp;$B91,Ratios!$A:$A&amp;Ratios!$B:$B,Ratios!CR:CR)</f>
        <v>13.11</v>
      </c>
      <c r="U91" cm="1">
        <f t="array" ref="U91">_xlfn.XLOOKUP($A91&amp;$B91,Ratios!$A:$A&amp;Ratios!$B:$B,Ratios!CS:CS)</f>
        <v>8.24</v>
      </c>
      <c r="V91" cm="1">
        <f t="array" ref="V91">_xlfn.XLOOKUP($A91&amp;$B91,Ratios!$A:$A&amp;Ratios!$B:$B,Ratios!CT:CT)</f>
        <v>10.75</v>
      </c>
      <c r="W91" cm="1">
        <f t="array" ref="W91">_xlfn.XLOOKUP($A91&amp;$B91,Ratios!$A:$A&amp;Ratios!$B:$B,Ratios!CU:CU)</f>
        <v>11.4</v>
      </c>
      <c r="X91" cm="1">
        <f t="array" ref="X91">_xlfn.XLOOKUP($A91&amp;$B91,Ratios!$A:$A&amp;Ratios!$B:$B,Ratios!CV:CV)</f>
        <v>6.38</v>
      </c>
      <c r="Y91" cm="1">
        <f t="array" ref="Y91">_xlfn.XLOOKUP($A91&amp;$B91,Ratios!$A:$A&amp;Ratios!$B:$B,Ratios!CW:CW)</f>
        <v>11.39</v>
      </c>
      <c r="Z91" cm="1">
        <f t="array" ref="Z91">_xlfn.XLOOKUP($A91&amp;$B91,Ratios!$A:$A&amp;Ratios!$B:$B,Ratios!CX:CX)</f>
        <v>10.17</v>
      </c>
      <c r="AA91" cm="1">
        <f t="array" ref="AA91">_xlfn.XLOOKUP($A91&amp;$B91,Ratios!$A:$A&amp;Ratios!$B:$B,Ratios!CY:CY)</f>
        <v>12.44</v>
      </c>
      <c r="AB91" cm="1">
        <f t="array" ref="AB91">_xlfn.XLOOKUP($A91&amp;$B91,Ratios!$A:$A&amp;Ratios!$B:$B,Ratios!CZ:CZ)</f>
        <v>6.32</v>
      </c>
      <c r="AC91" cm="1">
        <f t="array" ref="AC91">_xlfn.XLOOKUP($A91&amp;$B91,Ratios!$A:$A&amp;Ratios!$B:$B,Ratios!DA:DA)</f>
        <v>20.47</v>
      </c>
      <c r="AD91" cm="1">
        <f t="array" ref="AD91">_xlfn.XLOOKUP($A91&amp;$B91,Ratios!$A:$A&amp;Ratios!$B:$B,Ratios!DB:DB)</f>
        <v>11.05</v>
      </c>
      <c r="AE91" cm="1">
        <f t="array" ref="AE91">_xlfn.XLOOKUP($A91&amp;$B91,Ratios!$A:$A&amp;Ratios!$B:$B,Ratios!DC:DC)</f>
        <v>15.66</v>
      </c>
      <c r="AF91" cm="1">
        <f t="array" ref="AF91">_xlfn.XLOOKUP($A91&amp;$B91,Ratios!$A:$A&amp;Ratios!$B:$B,Ratios!DD:DD)</f>
        <v>9.73</v>
      </c>
      <c r="AG91" cm="1">
        <f t="array" ref="AG91">_xlfn.XLOOKUP($A91&amp;$B91,Ratios!$A:$A&amp;Ratios!$B:$B,Ratios!DE:DE)</f>
        <v>11.86</v>
      </c>
      <c r="AH91" cm="1">
        <f t="array" ref="AH91">_xlfn.XLOOKUP($A91&amp;$B91,Ratios!$A:$A&amp;Ratios!$B:$B,Ratios!DF:DF)</f>
        <v>9.64</v>
      </c>
      <c r="AI91" cm="1">
        <f t="array" ref="AI91">_xlfn.XLOOKUP($A91&amp;$B91,Ratios!$A:$A&amp;Ratios!$B:$B,Ratios!DG:DG)</f>
        <v>15.7</v>
      </c>
      <c r="AJ91" cm="1">
        <f t="array" ref="AJ91">_xlfn.XLOOKUP($A91&amp;$B91,Ratios!$A:$A&amp;Ratios!$B:$B,Ratios!DH:DH)</f>
        <v>14.06</v>
      </c>
      <c r="AK91" cm="1">
        <f t="array" ref="AK91">_xlfn.XLOOKUP($A91&amp;$B91,Ratios!$A:$A&amp;Ratios!$B:$B,Ratios!DI:DI)</f>
        <v>14.44</v>
      </c>
      <c r="AL91" cm="1">
        <f t="array" ref="AL91">_xlfn.XLOOKUP($A91&amp;$B91,Ratios!$A:$A&amp;Ratios!$B:$B,Ratios!DJ:DJ)</f>
        <v>17.260000000000002</v>
      </c>
      <c r="AM91" cm="1">
        <f t="array" ref="AM91">_xlfn.XLOOKUP($A91&amp;$B91,Ratios!$A:$A&amp;Ratios!$B:$B,Ratios!DK:DK)</f>
        <v>20.39</v>
      </c>
      <c r="AN91" cm="1">
        <f t="array" ref="AN91">_xlfn.XLOOKUP($A91&amp;$B91,Ratios!$A:$A&amp;Ratios!$B:$B,Ratios!DL:DL)</f>
        <v>19.22</v>
      </c>
      <c r="AO91" cm="1">
        <f t="array" ref="AO91">_xlfn.XLOOKUP($A91&amp;$B91,Ratios!$A:$A&amp;Ratios!$B:$B,Ratios!DM:DM)</f>
        <v>19.239999999999998</v>
      </c>
    </row>
    <row r="92" spans="1:41" x14ac:dyDescent="0.45">
      <c r="A92" t="s">
        <v>20</v>
      </c>
      <c r="B92" t="s">
        <v>198</v>
      </c>
      <c r="C92">
        <f>_xlfn.XLOOKUP(C$1,EconCPI!$1:$1,EconCPI!$2:$2)</f>
        <v>8.0000000000000002E-3</v>
      </c>
      <c r="D92">
        <f>_xlfn.XLOOKUP(D$1,EconCPI!$1:$1,EconCPI!$2:$2)</f>
        <v>-1E-4</v>
      </c>
      <c r="E92">
        <f>_xlfn.XLOOKUP(E$1,EconCPI!$1:$1,EconCPI!$2:$2)</f>
        <v>1E-4</v>
      </c>
      <c r="F92">
        <f>_xlfn.XLOOKUP(F$1,EconCPI!$1:$1,EconCPI!$2:$2)</f>
        <v>0</v>
      </c>
      <c r="G92">
        <f>_xlfn.XLOOKUP(G$1,EconCPI!$1:$1,EconCPI!$2:$2)</f>
        <v>7.0000000000000001E-3</v>
      </c>
      <c r="H92">
        <f>_xlfn.XLOOKUP(H$1,EconCPI!$1:$1,EconCPI!$2:$2)</f>
        <v>8.9999999999999993E-3</v>
      </c>
      <c r="I92">
        <f>_xlfn.XLOOKUP(I$1,EconCPI!$1:$1,EconCPI!$2:$2)</f>
        <v>0.01</v>
      </c>
      <c r="J92">
        <f>_xlfn.XLOOKUP(J$1,EconCPI!$1:$1,EconCPI!$2:$2)</f>
        <v>1.4999999999999999E-2</v>
      </c>
      <c r="K92">
        <f>_xlfn.XLOOKUP(K$1,EconCPI!$1:$1,EconCPI!$2:$2)</f>
        <v>2.1000000000000001E-2</v>
      </c>
      <c r="L92">
        <f>_xlfn.XLOOKUP(L$1,EconCPI!$1:$1,EconCPI!$2:$2)</f>
        <v>2.4E-2</v>
      </c>
      <c r="M92">
        <f>_xlfn.XLOOKUP(M$1,EconCPI!$1:$1,EconCPI!$2:$2)</f>
        <v>1.6E-2</v>
      </c>
      <c r="N92">
        <f>_xlfn.XLOOKUP(N$1,EconCPI!$1:$1,EconCPI!$2:$2)</f>
        <v>2.1999999999999999E-2</v>
      </c>
      <c r="O92">
        <f>_xlfn.XLOOKUP(O$1,EconCPI!$1:$1,EconCPI!$2:$2)</f>
        <v>2.1000000000000001E-2</v>
      </c>
      <c r="P92">
        <f>_xlfn.XLOOKUP(P$1,EconCPI!$1:$1,EconCPI!$2:$2)</f>
        <v>2.4E-2</v>
      </c>
      <c r="Q92">
        <f>_xlfn.XLOOKUP(Q$1,EconCPI!$1:$1,EconCPI!$2:$2)</f>
        <v>2.9000000000000001E-2</v>
      </c>
      <c r="R92">
        <f>_xlfn.XLOOKUP(R$1,EconCPI!$1:$1,EconCPI!$2:$2)</f>
        <v>2.3E-2</v>
      </c>
      <c r="S92">
        <f>_xlfn.XLOOKUP(S$1,EconCPI!$1:$1,EconCPI!$2:$2)</f>
        <v>1.9E-2</v>
      </c>
      <c r="T92">
        <f>_xlfn.XLOOKUP(T$1,EconCPI!$1:$1,EconCPI!$2:$2)</f>
        <v>1.9E-2</v>
      </c>
      <c r="U92">
        <f>_xlfn.XLOOKUP(U$1,EconCPI!$1:$1,EconCPI!$2:$2)</f>
        <v>1.6E-2</v>
      </c>
      <c r="V92">
        <f>_xlfn.XLOOKUP(V$1,EconCPI!$1:$1,EconCPI!$2:$2)</f>
        <v>1.7000000000000001E-2</v>
      </c>
      <c r="W92">
        <f>_xlfn.XLOOKUP(W$1,EconCPI!$1:$1,EconCPI!$2:$2)</f>
        <v>2.3E-2</v>
      </c>
      <c r="X92">
        <f>_xlfn.XLOOKUP(X$1,EconCPI!$1:$1,EconCPI!$2:$2)</f>
        <v>1.4999999999999999E-2</v>
      </c>
      <c r="Y92">
        <f>_xlfn.XLOOKUP(Y$1,EconCPI!$1:$1,EconCPI!$2:$2)</f>
        <v>6.0000000000000001E-3</v>
      </c>
      <c r="Z92">
        <f>_xlfn.XLOOKUP(Z$1,EconCPI!$1:$1,EconCPI!$2:$2)</f>
        <v>1.4E-2</v>
      </c>
      <c r="AA92">
        <f>_xlfn.XLOOKUP(AA$1,EconCPI!$1:$1,EconCPI!$2:$2)</f>
        <v>1.4E-2</v>
      </c>
      <c r="AB92">
        <f>_xlfn.XLOOKUP(AB$1,EconCPI!$1:$1,EconCPI!$2:$2)</f>
        <v>2.5999999999999999E-2</v>
      </c>
      <c r="AC92">
        <f>_xlfn.XLOOKUP(AC$1,EconCPI!$1:$1,EconCPI!$2:$2)</f>
        <v>5.3999999999999999E-2</v>
      </c>
      <c r="AD92">
        <f>_xlfn.XLOOKUP(AD$1,EconCPI!$1:$1,EconCPI!$2:$2)</f>
        <v>5.3999999999999999E-2</v>
      </c>
      <c r="AE92">
        <f>_xlfn.XLOOKUP(AE$1,EconCPI!$1:$1,EconCPI!$2:$2)</f>
        <v>7.0000000000000007E-2</v>
      </c>
      <c r="AF92">
        <f>_xlfn.XLOOKUP(AF$1,EconCPI!$1:$1,EconCPI!$2:$2)</f>
        <v>8.5000000000000006E-2</v>
      </c>
      <c r="AG92">
        <f>_xlfn.XLOOKUP(AG$1,EconCPI!$1:$1,EconCPI!$2:$2)</f>
        <v>9.0999999999999998E-2</v>
      </c>
      <c r="AH92">
        <f>_xlfn.XLOOKUP(AH$1,EconCPI!$1:$1,EconCPI!$2:$2)</f>
        <v>8.2000000000000003E-2</v>
      </c>
      <c r="AI92">
        <f>_xlfn.XLOOKUP(AI$1,EconCPI!$1:$1,EconCPI!$2:$2)</f>
        <v>6.5000000000000002E-2</v>
      </c>
      <c r="AJ92">
        <f>_xlfn.XLOOKUP(AJ$1,EconCPI!$1:$1,EconCPI!$2:$2)</f>
        <v>0.05</v>
      </c>
      <c r="AK92">
        <f>_xlfn.XLOOKUP(AK$1,EconCPI!$1:$1,EconCPI!$2:$2)</f>
        <v>0.03</v>
      </c>
      <c r="AL92">
        <f>_xlfn.XLOOKUP(AL$1,EconCPI!$1:$1,EconCPI!$2:$2)</f>
        <v>3.6999999999999998E-2</v>
      </c>
      <c r="AM92">
        <f>_xlfn.XLOOKUP(AM$1,EconCPI!$1:$1,EconCPI!$2:$2)</f>
        <v>3.4000000000000002E-2</v>
      </c>
      <c r="AN92">
        <f>_xlfn.XLOOKUP(AN$1,EconCPI!$1:$1,EconCPI!$2:$2)</f>
        <v>3.5000000000000003E-2</v>
      </c>
      <c r="AO92">
        <f>_xlfn.XLOOKUP(AO$1,EconCPI!$1:$1,EconCPI!$2:$2)</f>
        <v>0.03</v>
      </c>
    </row>
    <row r="93" spans="1:41" x14ac:dyDescent="0.45">
      <c r="A93" t="s">
        <v>20</v>
      </c>
      <c r="B93" t="s">
        <v>272</v>
      </c>
      <c r="C93">
        <f>_xlfn.XLOOKUP(C$1,EconCPI!$1:$1,EconCPI!$4:$4)</f>
        <v>50.01</v>
      </c>
      <c r="D93">
        <f>_xlfn.XLOOKUP(D$1,EconCPI!$1:$1,EconCPI!$4:$4)</f>
        <v>49.49</v>
      </c>
      <c r="E93">
        <f>_xlfn.XLOOKUP(E$1,EconCPI!$1:$1,EconCPI!$4:$4)</f>
        <v>50.531999999999996</v>
      </c>
      <c r="F93">
        <f>_xlfn.XLOOKUP(F$1,EconCPI!$1:$1,EconCPI!$4:$4)</f>
        <v>48.603999999999999</v>
      </c>
      <c r="G93">
        <f>_xlfn.XLOOKUP(G$1,EconCPI!$1:$1,EconCPI!$4:$4)</f>
        <v>51.15</v>
      </c>
      <c r="H93">
        <f>_xlfn.XLOOKUP(H$1,EconCPI!$1:$1,EconCPI!$4:$4)</f>
        <v>49.9</v>
      </c>
      <c r="I93">
        <f>_xlfn.XLOOKUP(I$1,EconCPI!$1:$1,EconCPI!$4:$4)</f>
        <v>50.631999999999998</v>
      </c>
      <c r="J93">
        <f>_xlfn.XLOOKUP(J$1,EconCPI!$1:$1,EconCPI!$4:$4)</f>
        <v>52.88</v>
      </c>
      <c r="K93">
        <f>_xlfn.XLOOKUP(K$1,EconCPI!$1:$1,EconCPI!$4:$4)</f>
        <v>59.33</v>
      </c>
      <c r="L93">
        <f>_xlfn.XLOOKUP(L$1,EconCPI!$1:$1,EconCPI!$4:$4)</f>
        <v>60.618000000000002</v>
      </c>
      <c r="M93">
        <f>_xlfn.XLOOKUP(M$1,EconCPI!$1:$1,EconCPI!$4:$4)</f>
        <v>62.616999999999997</v>
      </c>
      <c r="N93">
        <f>_xlfn.XLOOKUP(N$1,EconCPI!$1:$1,EconCPI!$4:$4)</f>
        <v>63.72</v>
      </c>
      <c r="O93">
        <f>_xlfn.XLOOKUP(O$1,EconCPI!$1:$1,EconCPI!$4:$4)</f>
        <v>66.599999999999994</v>
      </c>
      <c r="P93">
        <f>_xlfn.XLOOKUP(P$1,EconCPI!$1:$1,EconCPI!$4:$4)</f>
        <v>64.540000000000006</v>
      </c>
      <c r="Q93">
        <f>_xlfn.XLOOKUP(Q$1,EconCPI!$1:$1,EconCPI!$4:$4)</f>
        <v>61.49</v>
      </c>
      <c r="R93">
        <f>_xlfn.XLOOKUP(R$1,EconCPI!$1:$1,EconCPI!$4:$4)</f>
        <v>66.33</v>
      </c>
      <c r="S93">
        <f>_xlfn.XLOOKUP(S$1,EconCPI!$1:$1,EconCPI!$4:$4)</f>
        <v>57.72</v>
      </c>
      <c r="T93">
        <f>_xlfn.XLOOKUP(T$1,EconCPI!$1:$1,EconCPI!$4:$4)</f>
        <v>63.62</v>
      </c>
      <c r="U93">
        <f>_xlfn.XLOOKUP(U$1,EconCPI!$1:$1,EconCPI!$4:$4)</f>
        <v>70.709999999999994</v>
      </c>
      <c r="V93">
        <f>_xlfn.XLOOKUP(V$1,EconCPI!$1:$1,EconCPI!$4:$4)</f>
        <v>72.040000000000006</v>
      </c>
      <c r="W93">
        <f>_xlfn.XLOOKUP(W$1,EconCPI!$1:$1,EconCPI!$4:$4)</f>
        <v>71.33</v>
      </c>
      <c r="X93">
        <f>_xlfn.XLOOKUP(X$1,EconCPI!$1:$1,EconCPI!$4:$4)</f>
        <v>49.57</v>
      </c>
      <c r="Y93">
        <f>_xlfn.XLOOKUP(Y$1,EconCPI!$1:$1,EconCPI!$4:$4)</f>
        <v>55.01</v>
      </c>
      <c r="Z93">
        <f>_xlfn.XLOOKUP(Z$1,EconCPI!$1:$1,EconCPI!$4:$4)</f>
        <v>55.74</v>
      </c>
      <c r="AA93">
        <f>_xlfn.XLOOKUP(AA$1,EconCPI!$1:$1,EconCPI!$4:$4)</f>
        <v>67.5</v>
      </c>
      <c r="AB93">
        <f>_xlfn.XLOOKUP(AB$1,EconCPI!$1:$1,EconCPI!$4:$4)</f>
        <v>74.260000000000005</v>
      </c>
      <c r="AC93">
        <f>_xlfn.XLOOKUP(AC$1,EconCPI!$1:$1,EconCPI!$4:$4)</f>
        <v>77.405000000000001</v>
      </c>
      <c r="AD93">
        <f>_xlfn.XLOOKUP(AD$1,EconCPI!$1:$1,EconCPI!$4:$4)</f>
        <v>78.2</v>
      </c>
      <c r="AE93">
        <f>_xlfn.XLOOKUP(AE$1,EconCPI!$1:$1,EconCPI!$4:$4)</f>
        <v>83.572000000000003</v>
      </c>
      <c r="AF93">
        <f>_xlfn.XLOOKUP(AF$1,EconCPI!$1:$1,EconCPI!$4:$4)</f>
        <v>91.22</v>
      </c>
      <c r="AG93">
        <f>_xlfn.XLOOKUP(AG$1,EconCPI!$1:$1,EconCPI!$4:$4)</f>
        <v>82.97</v>
      </c>
      <c r="AH93">
        <f>_xlfn.XLOOKUP(AH$1,EconCPI!$1:$1,EconCPI!$4:$4)</f>
        <v>79.09</v>
      </c>
      <c r="AI93">
        <f>_xlfn.XLOOKUP(AI$1,EconCPI!$1:$1,EconCPI!$4:$4)</f>
        <v>91.4</v>
      </c>
      <c r="AJ93">
        <f>_xlfn.XLOOKUP(AJ$1,EconCPI!$1:$1,EconCPI!$4:$4)</f>
        <v>85.62</v>
      </c>
      <c r="AK93">
        <f>_xlfn.XLOOKUP(AK$1,EconCPI!$1:$1,EconCPI!$4:$4)</f>
        <v>87.89</v>
      </c>
      <c r="AL93">
        <f>_xlfn.XLOOKUP(AL$1,EconCPI!$1:$1,EconCPI!$4:$4)</f>
        <v>91.65</v>
      </c>
      <c r="AM93">
        <f>_xlfn.XLOOKUP(AM$1,EconCPI!$1:$1,EconCPI!$4:$4)</f>
        <v>100.125</v>
      </c>
      <c r="AN93">
        <f>_xlfn.XLOOKUP(AN$1,EconCPI!$1:$1,EconCPI!$4:$4)</f>
        <v>117.39</v>
      </c>
      <c r="AO93">
        <f>_xlfn.XLOOKUP(AO$1,EconCPI!$1:$1,EconCPI!$4:$4)</f>
        <v>112.92</v>
      </c>
    </row>
    <row r="94" spans="1:41" x14ac:dyDescent="0.45">
      <c r="A94" t="s">
        <v>21</v>
      </c>
      <c r="B94" t="s">
        <v>170</v>
      </c>
      <c r="C94" cm="1">
        <f t="array" ref="C94">_xlfn.XLOOKUP($A94&amp;$B94,Financials!$A:$A&amp;Financials!$C:$C,Financials!E:E)</f>
        <v>4.6271957015912378E-2</v>
      </c>
      <c r="D94" cm="1">
        <f t="array" ref="D94">_xlfn.XLOOKUP($A94&amp;$B94,Financials!$A:$A&amp;Financials!$C:$C,Financials!F:F)</f>
        <v>4.363871738697471E-2</v>
      </c>
      <c r="E94" cm="1">
        <f t="array" ref="E94">_xlfn.XLOOKUP($A94&amp;$B94,Financials!$A:$A&amp;Financials!$C:$C,Financials!G:G)</f>
        <v>5.5837664934026393E-2</v>
      </c>
      <c r="F94" cm="1">
        <f t="array" ref="F94">_xlfn.XLOOKUP($A94&amp;$B94,Financials!$A:$A&amp;Financials!$C:$C,Financials!H:H)</f>
        <v>4.1734612310151881E-2</v>
      </c>
      <c r="G94" cm="1">
        <f t="array" ref="G94">_xlfn.XLOOKUP($A94&amp;$B94,Financials!$A:$A&amp;Financials!$C:$C,Financials!I:I)</f>
        <v>4.2713799319046668E-2</v>
      </c>
      <c r="H94" cm="1">
        <f t="array" ref="H94">_xlfn.XLOOKUP($A94&amp;$B94,Financials!$A:$A&amp;Financials!$C:$C,Financials!J:J)</f>
        <v>3.6414442097176883E-2</v>
      </c>
      <c r="I94" cm="1">
        <f t="array" ref="I94">_xlfn.XLOOKUP($A94&amp;$B94,Financials!$A:$A&amp;Financials!$C:$C,Financials!K:K)</f>
        <v>4.9427743571169865E-2</v>
      </c>
      <c r="J94" cm="1">
        <f t="array" ref="J94">_xlfn.XLOOKUP($A94&amp;$B94,Financials!$A:$A&amp;Financials!$C:$C,Financials!L:L)</f>
        <v>5.5285958578757365E-2</v>
      </c>
      <c r="K94" cm="1">
        <f t="array" ref="K94">_xlfn.XLOOKUP($A94&amp;$B94,Financials!$A:$A&amp;Financials!$C:$C,Financials!M:M)</f>
        <v>6.9089859534346737E-2</v>
      </c>
      <c r="L94" cm="1">
        <f t="array" ref="L94">_xlfn.XLOOKUP($A94&amp;$B94,Financials!$A:$A&amp;Financials!$C:$C,Financials!N:N)</f>
        <v>6.8081075961356319E-2</v>
      </c>
      <c r="M94" cm="1">
        <f t="array" ref="M94">_xlfn.XLOOKUP($A94&amp;$B94,Financials!$A:$A&amp;Financials!$C:$C,Financials!O:O)</f>
        <v>3.8423253304558945E-2</v>
      </c>
      <c r="N94" cm="1">
        <f t="array" ref="N94">_xlfn.XLOOKUP($A94&amp;$B94,Financials!$A:$A&amp;Financials!$C:$C,Financials!P:P)</f>
        <v>4.4307585247042452E-2</v>
      </c>
      <c r="O94" cm="1">
        <f t="array" ref="O94">_xlfn.XLOOKUP($A94&amp;$B94,Financials!$A:$A&amp;Financials!$C:$C,Financials!Q:Q)</f>
        <v>7.8356188780053432E-2</v>
      </c>
      <c r="P94" cm="1">
        <f t="array" ref="P94">_xlfn.XLOOKUP($A94&amp;$B94,Financials!$A:$A&amp;Financials!$C:$C,Financials!R:R)</f>
        <v>6.7432479831638026E-2</v>
      </c>
      <c r="Q94" cm="1">
        <f t="array" ref="Q94">_xlfn.XLOOKUP($A94&amp;$B94,Financials!$A:$A&amp;Financials!$C:$C,Financials!S:S)</f>
        <v>6.5560916767189378E-2</v>
      </c>
      <c r="R94" cm="1">
        <f t="array" ref="R94">_xlfn.XLOOKUP($A94&amp;$B94,Financials!$A:$A&amp;Financials!$C:$C,Financials!T:T)</f>
        <v>5.7457018986395575E-2</v>
      </c>
      <c r="S94" cm="1">
        <f t="array" ref="S94">_xlfn.XLOOKUP($A94&amp;$B94,Financials!$A:$A&amp;Financials!$C:$C,Financials!U:U)</f>
        <v>5.1084337349397595E-2</v>
      </c>
      <c r="T94" cm="1">
        <f t="array" ref="T94">_xlfn.XLOOKUP($A94&amp;$B94,Financials!$A:$A&amp;Financials!$C:$C,Financials!V:V)</f>
        <v>5.365526866713189E-2</v>
      </c>
      <c r="U94" cm="1">
        <f t="array" ref="U94">_xlfn.XLOOKUP($A94&amp;$B94,Financials!$A:$A&amp;Financials!$C:$C,Financials!W:W)</f>
        <v>5.9628954563207916E-2</v>
      </c>
      <c r="V94" cm="1">
        <f t="array" ref="V94">_xlfn.XLOOKUP($A94&amp;$B94,Financials!$A:$A&amp;Financials!$C:$C,Financials!X:X)</f>
        <v>5.8958415322051684E-2</v>
      </c>
      <c r="W94" cm="1">
        <f t="array" ref="W94">_xlfn.XLOOKUP($A94&amp;$B94,Financials!$A:$A&amp;Financials!$C:$C,Financials!Y:Y)</f>
        <v>5.1862305460300719E-2</v>
      </c>
      <c r="X94" cm="1">
        <f t="array" ref="X94">_xlfn.XLOOKUP($A94&amp;$B94,Financials!$A:$A&amp;Financials!$C:$C,Financials!Z:Z)</f>
        <v>5.4468967199122059E-2</v>
      </c>
      <c r="Y94" cm="1">
        <f t="array" ref="Y94">_xlfn.XLOOKUP($A94&amp;$B94,Financials!$A:$A&amp;Financials!$C:$C,Financials!AA:AA)</f>
        <v>0.10498010233086981</v>
      </c>
      <c r="Z94" cm="1">
        <f t="array" ref="Z94">_xlfn.XLOOKUP($A94&amp;$B94,Financials!$A:$A&amp;Financials!$C:$C,Financials!AB:AB)</f>
        <v>6.7354450144992195E-2</v>
      </c>
      <c r="AA94" cm="1">
        <f t="array" ref="AA94">_xlfn.XLOOKUP($A94&amp;$B94,Financials!$A:$A&amp;Financials!$C:$C,Financials!AC:AC)</f>
        <v>6.1951520592526087E-2</v>
      </c>
      <c r="AB94" cm="1">
        <f t="array" ref="AB94">_xlfn.XLOOKUP($A94&amp;$B94,Financials!$A:$A&amp;Financials!$C:$C,Financials!AD:AD)</f>
        <v>4.1773883308399234E-2</v>
      </c>
      <c r="AC94" cm="1">
        <f t="array" ref="AC94">_xlfn.XLOOKUP($A94&amp;$B94,Financials!$A:$A&amp;Financials!$C:$C,Financials!AE:AE)</f>
        <v>5.2875688025755527E-2</v>
      </c>
      <c r="AD94" cm="1">
        <f t="array" ref="AD94">_xlfn.XLOOKUP($A94&amp;$B94,Financials!$A:$A&amp;Financials!$C:$C,Financials!AF:AF)</f>
        <v>6.7677386421643698E-2</v>
      </c>
      <c r="AE94" cm="1">
        <f t="array" ref="AE94">_xlfn.XLOOKUP($A94&amp;$B94,Financials!$A:$A&amp;Financials!$C:$C,Financials!AG:AG)</f>
        <v>0.16588308347378691</v>
      </c>
      <c r="AF94" cm="1">
        <f t="array" ref="AF94">_xlfn.XLOOKUP($A94&amp;$B94,Financials!$A:$A&amp;Financials!$C:$C,Financials!AH:AH)</f>
        <v>0.1979641693811075</v>
      </c>
      <c r="AG94" cm="1">
        <f t="array" ref="AG94">_xlfn.XLOOKUP($A94&amp;$B94,Financials!$A:$A&amp;Financials!$C:$C,Financials!AI:AI)</f>
        <v>4.482354663933226E-2</v>
      </c>
      <c r="AH94" cm="1">
        <f t="array" ref="AH94">_xlfn.XLOOKUP($A94&amp;$B94,Financials!$A:$A&amp;Financials!$C:$C,Financials!AJ:AJ)</f>
        <v>2.8581651638757692E-2</v>
      </c>
      <c r="AI94" cm="1">
        <f t="array" ref="AI94">_xlfn.XLOOKUP($A94&amp;$B94,Financials!$A:$A&amp;Financials!$C:$C,Financials!AK:AK)</f>
        <v>4.0537313432835821E-2</v>
      </c>
      <c r="AJ94" cm="1">
        <f t="array" ref="AJ94">_xlfn.XLOOKUP($A94&amp;$B94,Financials!$A:$A&amp;Financials!$C:$C,Financials!AL:AL)</f>
        <v>5.2394826606026151E-2</v>
      </c>
      <c r="AK94" cm="1">
        <f t="array" ref="AK94">_xlfn.XLOOKUP($A94&amp;$B94,Financials!$A:$A&amp;Financials!$C:$C,Financials!AM:AM)</f>
        <v>1.8214975327183008E-2</v>
      </c>
      <c r="AL94" cm="1">
        <f t="array" ref="AL94">_xlfn.XLOOKUP($A94&amp;$B94,Financials!$A:$A&amp;Financials!$C:$C,Financials!AN:AN)</f>
        <v>1.1624000537526036E-2</v>
      </c>
      <c r="AM94" cm="1">
        <f t="array" ref="AM94">_xlfn.XLOOKUP($A94&amp;$B94,Financials!$A:$A&amp;Financials!$C:$C,Financials!AO:AO)</f>
        <v>8.4425233013643124E-3</v>
      </c>
      <c r="AN94" cm="1">
        <f t="array" ref="AN94">_xlfn.XLOOKUP($A94&amp;$B94,Financials!$A:$A&amp;Financials!$C:$C,Financials!AP:AP)</f>
        <v>4.3778223783241345E-2</v>
      </c>
      <c r="AO94" cm="1">
        <f t="array" ref="AO94">_xlfn.XLOOKUP($A94&amp;$B94,Financials!$A:$A&amp;Financials!$C:$C,Financials!AQ:AQ)</f>
        <v>5.4436519258202566E-2</v>
      </c>
    </row>
    <row r="95" spans="1:41" x14ac:dyDescent="0.45">
      <c r="A95" t="s">
        <v>21</v>
      </c>
      <c r="B95" t="s">
        <v>171</v>
      </c>
      <c r="C95" cm="1">
        <f t="array" ref="C95">_xlfn.XLOOKUP($A95&amp;$B95,Financials!$A:$A&amp;Financials!$C:$C,Financials!E:E)</f>
        <v>0.37383756974581522</v>
      </c>
      <c r="D95" cm="1">
        <f t="array" ref="D95">_xlfn.XLOOKUP($A95&amp;$B95,Financials!$A:$A&amp;Financials!$C:$C,Financials!F:F)</f>
        <v>0.3694483170683131</v>
      </c>
      <c r="E95" cm="1">
        <f t="array" ref="E95">_xlfn.XLOOKUP($A95&amp;$B95,Financials!$A:$A&amp;Financials!$C:$C,Financials!G:G)</f>
        <v>0.38124750099960014</v>
      </c>
      <c r="F95" cm="1">
        <f t="array" ref="F95">_xlfn.XLOOKUP($A95&amp;$B95,Financials!$A:$A&amp;Financials!$C:$C,Financials!H:H)</f>
        <v>0.38908872901678659</v>
      </c>
      <c r="G95" cm="1">
        <f t="array" ref="G95">_xlfn.XLOOKUP($A95&amp;$B95,Financials!$A:$A&amp;Financials!$C:$C,Financials!I:I)</f>
        <v>0.3991588223512918</v>
      </c>
      <c r="H95" cm="1">
        <f t="array" ref="H95">_xlfn.XLOOKUP($A95&amp;$B95,Financials!$A:$A&amp;Financials!$C:$C,Financials!J:J)</f>
        <v>0.39216439408488574</v>
      </c>
      <c r="I95" cm="1">
        <f t="array" ref="I95">_xlfn.XLOOKUP($A95&amp;$B95,Financials!$A:$A&amp;Financials!$C:$C,Financials!K:K)</f>
        <v>0.37957261861644331</v>
      </c>
      <c r="J95" cm="1">
        <f t="array" ref="J95">_xlfn.XLOOKUP($A95&amp;$B95,Financials!$A:$A&amp;Financials!$C:$C,Financials!L:L)</f>
        <v>0.40566216986509596</v>
      </c>
      <c r="K95" cm="1">
        <f t="array" ref="K95">_xlfn.XLOOKUP($A95&amp;$B95,Financials!$A:$A&amp;Financials!$C:$C,Financials!M:M)</f>
        <v>0.42062728497209928</v>
      </c>
      <c r="L95" cm="1">
        <f t="array" ref="L95">_xlfn.XLOOKUP($A95&amp;$B95,Financials!$A:$A&amp;Financials!$C:$C,Financials!N:N)</f>
        <v>0.42299677969312371</v>
      </c>
      <c r="M95" cm="1">
        <f t="array" ref="M95">_xlfn.XLOOKUP($A95&amp;$B95,Financials!$A:$A&amp;Financials!$C:$C,Financials!O:O)</f>
        <v>0.30887510115996764</v>
      </c>
      <c r="N95" cm="1">
        <f t="array" ref="N95">_xlfn.XLOOKUP($A95&amp;$B95,Financials!$A:$A&amp;Financials!$C:$C,Financials!P:P)</f>
        <v>0.42745302713987476</v>
      </c>
      <c r="O95" cm="1">
        <f t="array" ref="O95">_xlfn.XLOOKUP($A95&amp;$B95,Financials!$A:$A&amp;Financials!$C:$C,Financials!Q:Q)</f>
        <v>0.47088156723063224</v>
      </c>
      <c r="P95" cm="1">
        <f t="array" ref="P95">_xlfn.XLOOKUP($A95&amp;$B95,Financials!$A:$A&amp;Financials!$C:$C,Financials!R:R)</f>
        <v>0.47299193265520872</v>
      </c>
      <c r="Q95" cm="1">
        <f t="array" ref="Q95">_xlfn.XLOOKUP($A95&amp;$B95,Financials!$A:$A&amp;Financials!$C:$C,Financials!S:S)</f>
        <v>0.47957952783043256</v>
      </c>
      <c r="R95" cm="1">
        <f t="array" ref="R95">_xlfn.XLOOKUP($A95&amp;$B95,Financials!$A:$A&amp;Financials!$C:$C,Financials!T:T)</f>
        <v>0.42368066975631635</v>
      </c>
      <c r="S95" cm="1">
        <f t="array" ref="S95">_xlfn.XLOOKUP($A95&amp;$B95,Financials!$A:$A&amp;Financials!$C:$C,Financials!U:U)</f>
        <v>0.42976785189538641</v>
      </c>
      <c r="T95" cm="1">
        <f t="array" ref="T95">_xlfn.XLOOKUP($A95&amp;$B95,Financials!$A:$A&amp;Financials!$C:$C,Financials!V:V)</f>
        <v>0.41800418702023728</v>
      </c>
      <c r="U95" cm="1">
        <f t="array" ref="U95">_xlfn.XLOOKUP($A95&amp;$B95,Financials!$A:$A&amp;Financials!$C:$C,Financials!W:W)</f>
        <v>0.40203098554875666</v>
      </c>
      <c r="V95" cm="1">
        <f t="array" ref="V95">_xlfn.XLOOKUP($A95&amp;$B95,Financials!$A:$A&amp;Financials!$C:$C,Financials!X:X)</f>
        <v>0.41204250295159384</v>
      </c>
      <c r="W95" cm="1">
        <f t="array" ref="W95">_xlfn.XLOOKUP($A95&amp;$B95,Financials!$A:$A&amp;Financials!$C:$C,Financials!Y:Y)</f>
        <v>0.4311527301503561</v>
      </c>
      <c r="X95" cm="1">
        <f t="array" ref="X95">_xlfn.XLOOKUP($A95&amp;$B95,Financials!$A:$A&amp;Financials!$C:$C,Financials!Z:Z)</f>
        <v>0.40751127911230339</v>
      </c>
      <c r="Y95" cm="1">
        <f t="array" ref="Y95">_xlfn.XLOOKUP($A95&amp;$B95,Financials!$A:$A&amp;Financials!$C:$C,Financials!AA:AA)</f>
        <v>0.39249573621375783</v>
      </c>
      <c r="Z95" cm="1">
        <f t="array" ref="Z95">_xlfn.XLOOKUP($A95&amp;$B95,Financials!$A:$A&amp;Financials!$C:$C,Financials!AB:AB)</f>
        <v>0.39270577738121792</v>
      </c>
      <c r="AA95" cm="1">
        <f t="array" ref="AA95">_xlfn.XLOOKUP($A95&amp;$B95,Financials!$A:$A&amp;Financials!$C:$C,Financials!AC:AC)</f>
        <v>0.41454382224217262</v>
      </c>
      <c r="AB95" cm="1">
        <f t="array" ref="AB95">_xlfn.XLOOKUP($A95&amp;$B95,Financials!$A:$A&amp;Financials!$C:$C,Financials!AD:AD)</f>
        <v>0.40692455652917292</v>
      </c>
      <c r="AC95" cm="1">
        <f t="array" ref="AC95">_xlfn.XLOOKUP($A95&amp;$B95,Financials!$A:$A&amp;Financials!$C:$C,Financials!AE:AE)</f>
        <v>0.40793436493924601</v>
      </c>
      <c r="AD95" cm="1">
        <f t="array" ref="AD95">_xlfn.XLOOKUP($A95&amp;$B95,Financials!$A:$A&amp;Financials!$C:$C,Financials!AF:AF)</f>
        <v>0.40847371107708014</v>
      </c>
      <c r="AE95" cm="1">
        <f t="array" ref="AE95">_xlfn.XLOOKUP($A95&amp;$B95,Financials!$A:$A&amp;Financials!$C:$C,Financials!AG:AG)</f>
        <v>0.37186197108134483</v>
      </c>
      <c r="AF95" cm="1">
        <f t="array" ref="AF95">_xlfn.XLOOKUP($A95&amp;$B95,Financials!$A:$A&amp;Financials!$C:$C,Financials!AH:AH)</f>
        <v>0.35081433224755698</v>
      </c>
      <c r="AG95" cm="1">
        <f t="array" ref="AG95">_xlfn.XLOOKUP($A95&amp;$B95,Financials!$A:$A&amp;Financials!$C:$C,Financials!AI:AI)</f>
        <v>0.32508419973641822</v>
      </c>
      <c r="AH95" cm="1">
        <f t="array" ref="AH95">_xlfn.XLOOKUP($A95&amp;$B95,Financials!$A:$A&amp;Financials!$C:$C,Financials!AJ:AJ)</f>
        <v>0.32581937884642909</v>
      </c>
      <c r="AI95" cm="1">
        <f t="array" ref="AI95">_xlfn.XLOOKUP($A95&amp;$B95,Financials!$A:$A&amp;Financials!$C:$C,Financials!AK:AK)</f>
        <v>0.35492537313432837</v>
      </c>
      <c r="AJ95" cm="1">
        <f t="array" ref="AJ95">_xlfn.XLOOKUP($A95&amp;$B95,Financials!$A:$A&amp;Financials!$C:$C,Financials!AL:AL)</f>
        <v>0.34920409323479251</v>
      </c>
      <c r="AK95" cm="1">
        <f t="array" ref="AK95">_xlfn.XLOOKUP($A95&amp;$B95,Financials!$A:$A&amp;Financials!$C:$C,Financials!AM:AM)</f>
        <v>0.36165343631552599</v>
      </c>
      <c r="AL95" cm="1">
        <f t="array" ref="AL95">_xlfn.XLOOKUP($A95&amp;$B95,Financials!$A:$A&amp;Financials!$C:$C,Financials!AN:AN)</f>
        <v>0.35537190082644626</v>
      </c>
      <c r="AM95" cm="1">
        <f t="array" ref="AM95">_xlfn.XLOOKUP($A95&amp;$B95,Financials!$A:$A&amp;Financials!$C:$C,Financials!AO:AO)</f>
        <v>0.37444279346210996</v>
      </c>
      <c r="AN95" cm="1">
        <f t="array" ref="AN95">_xlfn.XLOOKUP($A95&amp;$B95,Financials!$A:$A&amp;Financials!$C:$C,Financials!AP:AP)</f>
        <v>0.36151530356246864</v>
      </c>
      <c r="AO95" cm="1">
        <f t="array" ref="AO95">_xlfn.XLOOKUP($A95&amp;$B95,Financials!$A:$A&amp;Financials!$C:$C,Financials!AQ:AQ)</f>
        <v>0.34014265335235377</v>
      </c>
    </row>
    <row r="96" spans="1:41" x14ac:dyDescent="0.45">
      <c r="A96" t="s">
        <v>21</v>
      </c>
      <c r="B96" t="s">
        <v>172</v>
      </c>
      <c r="C96" cm="1">
        <f t="array" ref="C96">_xlfn.XLOOKUP($A96&amp;$B96,Financials!$A:$A&amp;Financials!$C:$C,Financials!E:E)</f>
        <v>2.1537507749535029E-2</v>
      </c>
      <c r="D96" cm="1">
        <f t="array" ref="D96">_xlfn.XLOOKUP($A96&amp;$B96,Financials!$A:$A&amp;Financials!$C:$C,Financials!F:F)</f>
        <v>2.1591316470822543E-2</v>
      </c>
      <c r="E96" cm="1">
        <f t="array" ref="E96">_xlfn.XLOOKUP($A96&amp;$B96,Financials!$A:$A&amp;Financials!$C:$C,Financials!G:G)</f>
        <v>2.4432227109156338E-2</v>
      </c>
      <c r="F96" cm="1">
        <f t="array" ref="F96">_xlfn.XLOOKUP($A96&amp;$B96,Financials!$A:$A&amp;Financials!$C:$C,Financials!H:H)</f>
        <v>2.1143085531574738E-2</v>
      </c>
      <c r="G96" cm="1">
        <f t="array" ref="G96">_xlfn.XLOOKUP($A96&amp;$B96,Financials!$A:$A&amp;Financials!$C:$C,Financials!I:I)</f>
        <v>2.1578209493290607E-2</v>
      </c>
      <c r="H96" cm="1">
        <f t="array" ref="H96">_xlfn.XLOOKUP($A96&amp;$B96,Financials!$A:$A&amp;Financials!$C:$C,Financials!J:J)</f>
        <v>2.3297484155943921E-2</v>
      </c>
      <c r="I96" cm="1">
        <f t="array" ref="I96">_xlfn.XLOOKUP($A96&amp;$B96,Financials!$A:$A&amp;Financials!$C:$C,Financials!K:K)</f>
        <v>2.3464324520101412E-2</v>
      </c>
      <c r="J96" cm="1">
        <f t="array" ref="J96">_xlfn.XLOOKUP($A96&amp;$B96,Financials!$A:$A&amp;Financials!$C:$C,Financials!L:L)</f>
        <v>2.0600418012540377E-2</v>
      </c>
      <c r="K96" cm="1">
        <f t="array" ref="K96">_xlfn.XLOOKUP($A96&amp;$B96,Financials!$A:$A&amp;Financials!$C:$C,Financials!M:M)</f>
        <v>2.0023090244371752E-2</v>
      </c>
      <c r="L96" cm="1">
        <f t="array" ref="L96">_xlfn.XLOOKUP($A96&amp;$B96,Financials!$A:$A&amp;Financials!$C:$C,Financials!N:N)</f>
        <v>2.3089600303087706E-2</v>
      </c>
      <c r="M96" cm="1">
        <f t="array" ref="M96">_xlfn.XLOOKUP($A96&amp;$B96,Financials!$A:$A&amp;Financials!$C:$C,Financials!O:O)</f>
        <v>1.7476396007553276E-2</v>
      </c>
      <c r="N96" cm="1">
        <f t="array" ref="N96">_xlfn.XLOOKUP($A96&amp;$B96,Financials!$A:$A&amp;Financials!$C:$C,Financials!P:P)</f>
        <v>2.0090466249130134E-2</v>
      </c>
      <c r="O96" cm="1">
        <f t="array" ref="O96">_xlfn.XLOOKUP($A96&amp;$B96,Financials!$A:$A&amp;Financials!$C:$C,Financials!Q:Q)</f>
        <v>2.2625111308993768E-2</v>
      </c>
      <c r="P96" cm="1">
        <f t="array" ref="P96">_xlfn.XLOOKUP($A96&amp;$B96,Financials!$A:$A&amp;Financials!$C:$C,Financials!R:R)</f>
        <v>1.9296737986671343E-2</v>
      </c>
      <c r="Q96" cm="1">
        <f t="array" ref="Q96">_xlfn.XLOOKUP($A96&amp;$B96,Financials!$A:$A&amp;Financials!$C:$C,Financials!S:S)</f>
        <v>2.6052042047216957E-2</v>
      </c>
      <c r="R96" cm="1">
        <f t="array" ref="R96">_xlfn.XLOOKUP($A96&amp;$B96,Financials!$A:$A&amp;Financials!$C:$C,Financials!T:T)</f>
        <v>1.6625803558080431E-2</v>
      </c>
      <c r="S96" cm="1">
        <f t="array" ref="S96">_xlfn.XLOOKUP($A96&amp;$B96,Financials!$A:$A&amp;Financials!$C:$C,Financials!U:U)</f>
        <v>2.4147810755215986E-2</v>
      </c>
      <c r="T96" cm="1">
        <f t="array" ref="T96">_xlfn.XLOOKUP($A96&amp;$B96,Financials!$A:$A&amp;Financials!$C:$C,Financials!V:V)</f>
        <v>1.8759246336357293E-2</v>
      </c>
      <c r="U96" cm="1">
        <f t="array" ref="U96">_xlfn.XLOOKUP($A96&amp;$B96,Financials!$A:$A&amp;Financials!$C:$C,Financials!W:W)</f>
        <v>2.0492123421429503E-2</v>
      </c>
      <c r="V96" cm="1">
        <f t="array" ref="V96">_xlfn.XLOOKUP($A96&amp;$B96,Financials!$A:$A&amp;Financials!$C:$C,Financials!X:X)</f>
        <v>1.5251213433031615E-2</v>
      </c>
      <c r="W96" cm="1">
        <f t="array" ref="W96">_xlfn.XLOOKUP($A96&amp;$B96,Financials!$A:$A&amp;Financials!$C:$C,Financials!Y:Y)</f>
        <v>2.7455816407280398E-2</v>
      </c>
      <c r="X96" cm="1">
        <f t="array" ref="X96">_xlfn.XLOOKUP($A96&amp;$B96,Financials!$A:$A&amp;Financials!$C:$C,Financials!Z:Z)</f>
        <v>1.7495427386904034E-2</v>
      </c>
      <c r="Y96" cm="1">
        <f t="array" ref="Y96">_xlfn.XLOOKUP($A96&amp;$B96,Financials!$A:$A&amp;Financials!$C:$C,Financials!AA:AA)</f>
        <v>2.1118817509948835E-2</v>
      </c>
      <c r="Z96" cm="1">
        <f t="array" ref="Z96">_xlfn.XLOOKUP($A96&amp;$B96,Financials!$A:$A&amp;Financials!$C:$C,Financials!AB:AB)</f>
        <v>1.5171759982154807E-2</v>
      </c>
      <c r="AA96" cm="1">
        <f t="array" ref="AA96">_xlfn.XLOOKUP($A96&amp;$B96,Financials!$A:$A&amp;Financials!$C:$C,Financials!AC:AC)</f>
        <v>2.8515318146111548E-2</v>
      </c>
      <c r="AB96" cm="1">
        <f t="array" ref="AB96">_xlfn.XLOOKUP($A96&amp;$B96,Financials!$A:$A&amp;Financials!$C:$C,Financials!AD:AD)</f>
        <v>2.1040820688181236E-2</v>
      </c>
      <c r="AC96" cm="1">
        <f t="array" ref="AC96">_xlfn.XLOOKUP($A96&amp;$B96,Financials!$A:$A&amp;Financials!$C:$C,Financials!AE:AE)</f>
        <v>2.4415827188700799E-2</v>
      </c>
      <c r="AD96" cm="1">
        <f t="array" ref="AD96">_xlfn.XLOOKUP($A96&amp;$B96,Financials!$A:$A&amp;Financials!$C:$C,Financials!AF:AF)</f>
        <v>1.7488514548238899E-2</v>
      </c>
      <c r="AE96" cm="1">
        <f t="array" ref="AE96">_xlfn.XLOOKUP($A96&amp;$B96,Financials!$A:$A&amp;Financials!$C:$C,Financials!AG:AG)</f>
        <v>2.5184068127384013E-2</v>
      </c>
      <c r="AF96" cm="1">
        <f t="array" ref="AF96">_xlfn.XLOOKUP($A96&amp;$B96,Financials!$A:$A&amp;Financials!$C:$C,Financials!AH:AH)</f>
        <v>1.8876221498371336E-2</v>
      </c>
      <c r="AG96" cm="1">
        <f t="array" ref="AG96">_xlfn.XLOOKUP($A96&amp;$B96,Financials!$A:$A&amp;Financials!$C:$C,Financials!AI:AI)</f>
        <v>1.7118172499633915E-2</v>
      </c>
      <c r="AH96" cm="1">
        <f t="array" ref="AH96">_xlfn.XLOOKUP($A96&amp;$B96,Financials!$A:$A&amp;Financials!$C:$C,Financials!AJ:AJ)</f>
        <v>1.6401889222842421E-2</v>
      </c>
      <c r="AI96" cm="1">
        <f t="array" ref="AI96">_xlfn.XLOOKUP($A96&amp;$B96,Financials!$A:$A&amp;Financials!$C:$C,Financials!AK:AK)</f>
        <v>2.4552238805970149E-2</v>
      </c>
      <c r="AJ96" cm="1">
        <f t="array" ref="AJ96">_xlfn.XLOOKUP($A96&amp;$B96,Financials!$A:$A&amp;Financials!$C:$C,Financials!AL:AL)</f>
        <v>2.1105741898806141E-2</v>
      </c>
      <c r="AK96" cm="1">
        <f t="array" ref="AK96">_xlfn.XLOOKUP($A96&amp;$B96,Financials!$A:$A&amp;Financials!$C:$C,Financials!AM:AM)</f>
        <v>2.1597654294500467E-2</v>
      </c>
      <c r="AL96" cm="1">
        <f t="array" ref="AL96">_xlfn.XLOOKUP($A96&amp;$B96,Financials!$A:$A&amp;Financials!$C:$C,Financials!AN:AN)</f>
        <v>1.6616273600752539E-2</v>
      </c>
      <c r="AM96" cm="1">
        <f t="array" ref="AM96">_xlfn.XLOOKUP($A96&amp;$B96,Financials!$A:$A&amp;Financials!$C:$C,Financials!AO:AO)</f>
        <v>2.661083344590031E-2</v>
      </c>
      <c r="AN96" cm="1">
        <f t="array" ref="AN96">_xlfn.XLOOKUP($A96&amp;$B96,Financials!$A:$A&amp;Financials!$C:$C,Financials!AP:AP)</f>
        <v>2.1512794781736077E-2</v>
      </c>
      <c r="AO96" cm="1">
        <f t="array" ref="AO96">_xlfn.XLOOKUP($A96&amp;$B96,Financials!$A:$A&amp;Financials!$C:$C,Financials!AQ:AQ)</f>
        <v>1.8659058487874466E-2</v>
      </c>
    </row>
    <row r="97" spans="1:41" x14ac:dyDescent="0.45">
      <c r="A97" t="s">
        <v>21</v>
      </c>
      <c r="B97" t="s">
        <v>174</v>
      </c>
      <c r="C97" cm="1">
        <f t="array" ref="C97">_xlfn.XLOOKUP($A97&amp;$B97,Financials!$A:$A&amp;Financials!$C:$C,Financials!E:E)</f>
        <v>0.74216780698595608</v>
      </c>
      <c r="D97" cm="1">
        <f t="array" ref="D97">_xlfn.XLOOKUP($A97&amp;$B97,Financials!$A:$A&amp;Financials!$C:$C,Financials!F:F)</f>
        <v>0.72661623108665752</v>
      </c>
      <c r="E97" cm="1">
        <f t="array" ref="E97">_xlfn.XLOOKUP($A97&amp;$B97,Financials!$A:$A&amp;Financials!$C:$C,Financials!G:G)</f>
        <v>0.77627840909090906</v>
      </c>
      <c r="F97" cm="1">
        <f t="array" ref="F97">_xlfn.XLOOKUP($A97&amp;$B97,Financials!$A:$A&amp;Financials!$C:$C,Financials!H:H)</f>
        <v>0.75306479859894926</v>
      </c>
      <c r="G97" cm="1">
        <f t="array" ref="G97">_xlfn.XLOOKUP($A97&amp;$B97,Financials!$A:$A&amp;Financials!$C:$C,Financials!I:I)</f>
        <v>0.78704366499642087</v>
      </c>
      <c r="H97" cm="1">
        <f t="array" ref="H97">_xlfn.XLOOKUP($A97&amp;$B97,Financials!$A:$A&amp;Financials!$C:$C,Financials!J:J)</f>
        <v>0.7620981387478849</v>
      </c>
      <c r="I97" cm="1">
        <f t="array" ref="I97">_xlfn.XLOOKUP($A97&amp;$B97,Financials!$A:$A&amp;Financials!$C:$C,Financials!K:K)</f>
        <v>0.72724429152330305</v>
      </c>
      <c r="J97" cm="1">
        <f t="array" ref="J97">_xlfn.XLOOKUP($A97&amp;$B97,Financials!$A:$A&amp;Financials!$C:$C,Financials!L:L)</f>
        <v>0.81295211849810545</v>
      </c>
      <c r="K97" cm="1">
        <f t="array" ref="K97">_xlfn.XLOOKUP($A97&amp;$B97,Financials!$A:$A&amp;Financials!$C:$C,Financials!M:M)</f>
        <v>0.86843997124370953</v>
      </c>
      <c r="L97" cm="1">
        <f t="array" ref="L97">_xlfn.XLOOKUP($A97&amp;$B97,Financials!$A:$A&amp;Financials!$C:$C,Financials!N:N)</f>
        <v>0.8713222261609358</v>
      </c>
      <c r="M97" cm="1">
        <f t="array" ref="M97">_xlfn.XLOOKUP($A97&amp;$B97,Financials!$A:$A&amp;Financials!$C:$C,Financials!O:O)</f>
        <v>0.50375177448793351</v>
      </c>
      <c r="N97" cm="1">
        <f t="array" ref="N97">_xlfn.XLOOKUP($A97&amp;$B97,Financials!$A:$A&amp;Financials!$C:$C,Financials!P:P)</f>
        <v>0.81611374407582937</v>
      </c>
      <c r="O97" cm="1">
        <f t="array" ref="O97">_xlfn.XLOOKUP($A97&amp;$B97,Financials!$A:$A&amp;Financials!$C:$C,Financials!Q:Q)</f>
        <v>0.9743319268635724</v>
      </c>
      <c r="P97" cm="1">
        <f t="array" ref="P97">_xlfn.XLOOKUP($A97&amp;$B97,Financials!$A:$A&amp;Financials!$C:$C,Financials!R:R)</f>
        <v>0.98641114982578393</v>
      </c>
      <c r="Q97" cm="1">
        <f t="array" ref="Q97">_xlfn.XLOOKUP($A97&amp;$B97,Financials!$A:$A&amp;Financials!$C:$C,Financials!S:S)</f>
        <v>1.0265455815578064</v>
      </c>
      <c r="R97" cm="1">
        <f t="array" ref="R97">_xlfn.XLOOKUP($A97&amp;$B97,Financials!$A:$A&amp;Financials!$C:$C,Financials!T:T)</f>
        <v>0.81372017353579174</v>
      </c>
      <c r="S97" cm="1">
        <f t="array" ref="S97">_xlfn.XLOOKUP($A97&amp;$B97,Financials!$A:$A&amp;Financials!$C:$C,Financials!U:U)</f>
        <v>0.83549083063646168</v>
      </c>
      <c r="T97" cm="1">
        <f t="array" ref="T97">_xlfn.XLOOKUP($A97&amp;$B97,Financials!$A:$A&amp;Financials!$C:$C,Financials!V:V)</f>
        <v>0.79844377510040165</v>
      </c>
      <c r="U97" cm="1">
        <f t="array" ref="U97">_xlfn.XLOOKUP($A97&amp;$B97,Financials!$A:$A&amp;Financials!$C:$C,Financials!W:W)</f>
        <v>0.75927622537792028</v>
      </c>
      <c r="V97" cm="1">
        <f t="array" ref="V97">_xlfn.XLOOKUP($A97&amp;$B97,Financials!$A:$A&amp;Financials!$C:$C,Financials!X:X)</f>
        <v>0.78399251111631174</v>
      </c>
      <c r="W97" cm="1">
        <f t="array" ref="W97">_xlfn.XLOOKUP($A97&amp;$B97,Financials!$A:$A&amp;Financials!$C:$C,Financials!Y:Y)</f>
        <v>0.84815988301242995</v>
      </c>
      <c r="X97" cm="1">
        <f t="array" ref="X97">_xlfn.XLOOKUP($A97&amp;$B97,Financials!$A:$A&amp;Financials!$C:$C,Financials!Z:Z)</f>
        <v>0.77609354699003896</v>
      </c>
      <c r="Y97" cm="1">
        <f t="array" ref="Y97">_xlfn.XLOOKUP($A97&amp;$B97,Financials!$A:$A&amp;Financials!$C:$C,Financials!AA:AA)</f>
        <v>0.72688003141566859</v>
      </c>
      <c r="Z97" cm="1">
        <f t="array" ref="Z97">_xlfn.XLOOKUP($A97&amp;$B97,Financials!$A:$A&amp;Financials!$C:$C,Financials!AB:AB)</f>
        <v>0.7202609363008442</v>
      </c>
      <c r="AA97" cm="1">
        <f t="array" ref="AA97">_xlfn.XLOOKUP($A97&amp;$B97,Financials!$A:$A&amp;Financials!$C:$C,Financials!AC:AC)</f>
        <v>0.75413385826771651</v>
      </c>
      <c r="AB97" cm="1">
        <f t="array" ref="AB97">_xlfn.XLOOKUP($A97&amp;$B97,Financials!$A:$A&amp;Financials!$C:$C,Financials!AD:AD)</f>
        <v>0.72912047302291205</v>
      </c>
      <c r="AC97" cm="1">
        <f t="array" ref="AC97">_xlfn.XLOOKUP($A97&amp;$B97,Financials!$A:$A&amp;Financials!$C:$C,Financials!AE:AE)</f>
        <v>0.74393335747917422</v>
      </c>
      <c r="AD97" cm="1">
        <f t="array" ref="AD97">_xlfn.XLOOKUP($A97&amp;$B97,Financials!$A:$A&amp;Financials!$C:$C,Financials!AF:AF)</f>
        <v>0.74959814252545098</v>
      </c>
      <c r="AE97" cm="1">
        <f t="array" ref="AE97">_xlfn.XLOOKUP($A97&amp;$B97,Financials!$A:$A&amp;Financials!$C:$C,Financials!AG:AG)</f>
        <v>0.62481983280484288</v>
      </c>
      <c r="AF97" cm="1">
        <f t="array" ref="AF97">_xlfn.XLOOKUP($A97&amp;$B97,Financials!$A:$A&amp;Financials!$C:$C,Financials!AH:AH)</f>
        <v>0.5355758409403526</v>
      </c>
      <c r="AG97" cm="1">
        <f t="array" ref="AG97">_xlfn.XLOOKUP($A97&amp;$B97,Financials!$A:$A&amp;Financials!$C:$C,Financials!AI:AI)</f>
        <v>0.46116816431322211</v>
      </c>
      <c r="AH97" cm="1">
        <f t="array" ref="AH97">_xlfn.XLOOKUP($A97&amp;$B97,Financials!$A:$A&amp;Financials!$C:$C,Financials!AJ:AJ)</f>
        <v>0.49183303085299457</v>
      </c>
      <c r="AI97" cm="1">
        <f t="array" ref="AI97">_xlfn.XLOOKUP($A97&amp;$B97,Financials!$A:$A&amp;Financials!$C:$C,Financials!AK:AK)</f>
        <v>0.56633547632963177</v>
      </c>
      <c r="AJ97" cm="1">
        <f t="array" ref="AJ97">_xlfn.XLOOKUP($A97&amp;$B97,Financials!$A:$A&amp;Financials!$C:$C,Financials!AL:AL)</f>
        <v>0.5637293032559173</v>
      </c>
      <c r="AK97" cm="1">
        <f t="array" ref="AK97">_xlfn.XLOOKUP($A97&amp;$B97,Financials!$A:$A&amp;Financials!$C:$C,Financials!AM:AM)</f>
        <v>0.59187158469945356</v>
      </c>
      <c r="AL97" cm="1">
        <f t="array" ref="AL97">_xlfn.XLOOKUP($A97&amp;$B97,Financials!$A:$A&amp;Financials!$C:$C,Financials!AN:AN)</f>
        <v>0.59957012358946804</v>
      </c>
      <c r="AM97" cm="1">
        <f t="array" ref="AM97">_xlfn.XLOOKUP($A97&amp;$B97,Financials!$A:$A&amp;Financials!$C:$C,Financials!AO:AO)</f>
        <v>0.64164541523450491</v>
      </c>
      <c r="AN97" cm="1">
        <f t="array" ref="AN97">_xlfn.XLOOKUP($A97&amp;$B97,Financials!$A:$A&amp;Financials!$C:$C,Financials!AP:AP)</f>
        <v>0.60936711416170386</v>
      </c>
      <c r="AO97" cm="1">
        <f t="array" ref="AO97">_xlfn.XLOOKUP($A97&amp;$B97,Financials!$A:$A&amp;Financials!$C:$C,Financials!AQ:AQ)</f>
        <v>0.58669081032141246</v>
      </c>
    </row>
    <row r="98" spans="1:41" x14ac:dyDescent="0.45">
      <c r="A98" t="s">
        <v>21</v>
      </c>
      <c r="B98" t="s">
        <v>58</v>
      </c>
      <c r="C98" cm="1">
        <f t="array" ref="C98">_xlfn.XLOOKUP($A98&amp;$B98,Ratios!$A:$A&amp;Ratios!$B:$B,Ratios!CA:CA)</f>
        <v>16.440000000000001</v>
      </c>
      <c r="D98" cm="1">
        <f t="array" ref="D98">_xlfn.XLOOKUP($A98&amp;$B98,Ratios!$A:$A&amp;Ratios!$B:$B,Ratios!CB:CB)</f>
        <v>4.83</v>
      </c>
      <c r="E98" cm="1">
        <f t="array" ref="E98">_xlfn.XLOOKUP($A98&amp;$B98,Ratios!$A:$A&amp;Ratios!$B:$B,Ratios!CC:CC)</f>
        <v>10.52</v>
      </c>
      <c r="F98" cm="1">
        <f t="array" ref="F98">_xlfn.XLOOKUP($A98&amp;$B98,Ratios!$A:$A&amp;Ratios!$B:$B,Ratios!CD:CD)</f>
        <v>11.43</v>
      </c>
      <c r="G98" cm="1">
        <f t="array" ref="G98">_xlfn.XLOOKUP($A98&amp;$B98,Ratios!$A:$A&amp;Ratios!$B:$B,Ratios!CE:CE)</f>
        <v>12.42</v>
      </c>
      <c r="H98" cm="1">
        <f t="array" ref="H98">_xlfn.XLOOKUP($A98&amp;$B98,Ratios!$A:$A&amp;Ratios!$B:$B,Ratios!CF:CF)</f>
        <v>10.65</v>
      </c>
      <c r="I98" cm="1">
        <f t="array" ref="I98">_xlfn.XLOOKUP($A98&amp;$B98,Ratios!$A:$A&amp;Ratios!$B:$B,Ratios!CG:CG)</f>
        <v>11.36</v>
      </c>
      <c r="J98" cm="1">
        <f t="array" ref="J98">_xlfn.XLOOKUP($A98&amp;$B98,Ratios!$A:$A&amp;Ratios!$B:$B,Ratios!CH:CH)</f>
        <v>12.09</v>
      </c>
      <c r="K98" cm="1">
        <f t="array" ref="K98">_xlfn.XLOOKUP($A98&amp;$B98,Ratios!$A:$A&amp;Ratios!$B:$B,Ratios!CI:CI)</f>
        <v>12.84</v>
      </c>
      <c r="L98" cm="1">
        <f t="array" ref="L98">_xlfn.XLOOKUP($A98&amp;$B98,Ratios!$A:$A&amp;Ratios!$B:$B,Ratios!CJ:CJ)</f>
        <v>10.62</v>
      </c>
      <c r="M98" cm="1">
        <f t="array" ref="M98">_xlfn.XLOOKUP($A98&amp;$B98,Ratios!$A:$A&amp;Ratios!$B:$B,Ratios!CK:CK)</f>
        <v>12.46</v>
      </c>
      <c r="N98" cm="1">
        <f t="array" ref="N98">_xlfn.XLOOKUP($A98&amp;$B98,Ratios!$A:$A&amp;Ratios!$B:$B,Ratios!CL:CL)</f>
        <v>11.94</v>
      </c>
      <c r="O98" cm="1">
        <f t="array" ref="O98">_xlfn.XLOOKUP($A98&amp;$B98,Ratios!$A:$A&amp;Ratios!$B:$B,Ratios!CM:CM)</f>
        <v>14.25</v>
      </c>
      <c r="P98" cm="1">
        <f t="array" ref="P98">_xlfn.XLOOKUP($A98&amp;$B98,Ratios!$A:$A&amp;Ratios!$B:$B,Ratios!CN:CN)</f>
        <v>12.35</v>
      </c>
      <c r="Q98" cm="1">
        <f t="array" ref="Q98">_xlfn.XLOOKUP($A98&amp;$B98,Ratios!$A:$A&amp;Ratios!$B:$B,Ratios!CO:CO)</f>
        <v>13.25</v>
      </c>
      <c r="R98" cm="1">
        <f t="array" ref="R98">_xlfn.XLOOKUP($A98&amp;$B98,Ratios!$A:$A&amp;Ratios!$B:$B,Ratios!CP:CP)</f>
        <v>11.04</v>
      </c>
      <c r="S98" cm="1">
        <f t="array" ref="S98">_xlfn.XLOOKUP($A98&amp;$B98,Ratios!$A:$A&amp;Ratios!$B:$B,Ratios!CQ:CQ)</f>
        <v>16.899999999999999</v>
      </c>
      <c r="T98" cm="1">
        <f t="array" ref="T98">_xlfn.XLOOKUP($A98&amp;$B98,Ratios!$A:$A&amp;Ratios!$B:$B,Ratios!CR:CR)</f>
        <v>9.4600000000000009</v>
      </c>
      <c r="U98" cm="1">
        <f t="array" ref="U98">_xlfn.XLOOKUP($A98&amp;$B98,Ratios!$A:$A&amp;Ratios!$B:$B,Ratios!CS:CS)</f>
        <v>10.77</v>
      </c>
      <c r="V98" cm="1">
        <f t="array" ref="V98">_xlfn.XLOOKUP($A98&amp;$B98,Ratios!$A:$A&amp;Ratios!$B:$B,Ratios!CT:CT)</f>
        <v>8.58</v>
      </c>
      <c r="W98" cm="1">
        <f t="array" ref="W98">_xlfn.XLOOKUP($A98&amp;$B98,Ratios!$A:$A&amp;Ratios!$B:$B,Ratios!CU:CU)</f>
        <v>10.31</v>
      </c>
      <c r="X98" cm="1">
        <f t="array" ref="X98">_xlfn.XLOOKUP($A98&amp;$B98,Ratios!$A:$A&amp;Ratios!$B:$B,Ratios!CV:CV)</f>
        <v>7.44</v>
      </c>
      <c r="Y98" cm="1">
        <f t="array" ref="Y98">_xlfn.XLOOKUP($A98&amp;$B98,Ratios!$A:$A&amp;Ratios!$B:$B,Ratios!CW:CW)</f>
        <v>14.42</v>
      </c>
      <c r="Z98" cm="1">
        <f t="array" ref="Z98">_xlfn.XLOOKUP($A98&amp;$B98,Ratios!$A:$A&amp;Ratios!$B:$B,Ratios!CX:CX)</f>
        <v>10.37</v>
      </c>
      <c r="AA98" cm="1">
        <f t="array" ref="AA98">_xlfn.XLOOKUP($A98&amp;$B98,Ratios!$A:$A&amp;Ratios!$B:$B,Ratios!CY:CY)</f>
        <v>12.98</v>
      </c>
      <c r="AB98" cm="1">
        <f t="array" ref="AB98">_xlfn.XLOOKUP($A98&amp;$B98,Ratios!$A:$A&amp;Ratios!$B:$B,Ratios!CZ:CZ)</f>
        <v>8.86</v>
      </c>
      <c r="AC98" cm="1">
        <f t="array" ref="AC98">_xlfn.XLOOKUP($A98&amp;$B98,Ratios!$A:$A&amp;Ratios!$B:$B,Ratios!DA:DA)</f>
        <v>15.67</v>
      </c>
      <c r="AD98" cm="1">
        <f t="array" ref="AD98">_xlfn.XLOOKUP($A98&amp;$B98,Ratios!$A:$A&amp;Ratios!$B:$B,Ratios!DB:DB)</f>
        <v>12.43</v>
      </c>
      <c r="AE98" cm="1">
        <f t="array" ref="AE98">_xlfn.XLOOKUP($A98&amp;$B98,Ratios!$A:$A&amp;Ratios!$B:$B,Ratios!DC:DC)</f>
        <v>13.13</v>
      </c>
      <c r="AF98" cm="1">
        <f t="array" ref="AF98">_xlfn.XLOOKUP($A98&amp;$B98,Ratios!$A:$A&amp;Ratios!$B:$B,Ratios!DD:DD)</f>
        <v>9.69</v>
      </c>
      <c r="AG98" cm="1">
        <f t="array" ref="AG98">_xlfn.XLOOKUP($A98&amp;$B98,Ratios!$A:$A&amp;Ratios!$B:$B,Ratios!DE:DE)</f>
        <v>15.48</v>
      </c>
      <c r="AH98" cm="1">
        <f t="array" ref="AH98">_xlfn.XLOOKUP($A98&amp;$B98,Ratios!$A:$A&amp;Ratios!$B:$B,Ratios!DF:DF)</f>
        <v>6.52</v>
      </c>
      <c r="AI98" cm="1">
        <f t="array" ref="AI98">_xlfn.XLOOKUP($A98&amp;$B98,Ratios!$A:$A&amp;Ratios!$B:$B,Ratios!DG:DG)</f>
        <v>6.25</v>
      </c>
      <c r="AJ98" cm="1">
        <f t="array" ref="AJ98">_xlfn.XLOOKUP($A98&amp;$B98,Ratios!$A:$A&amp;Ratios!$B:$B,Ratios!DH:DH)</f>
        <v>5.28</v>
      </c>
      <c r="AK98" cm="1">
        <f t="array" ref="AK98">_xlfn.XLOOKUP($A98&amp;$B98,Ratios!$A:$A&amp;Ratios!$B:$B,Ratios!DI:DI)</f>
        <v>7.26</v>
      </c>
      <c r="AL98" cm="1">
        <f t="array" ref="AL98">_xlfn.XLOOKUP($A98&amp;$B98,Ratios!$A:$A&amp;Ratios!$B:$B,Ratios!DJ:DJ)</f>
        <v>6.29</v>
      </c>
      <c r="AM98" cm="1">
        <f t="array" ref="AM98">_xlfn.XLOOKUP($A98&amp;$B98,Ratios!$A:$A&amp;Ratios!$B:$B,Ratios!DK:DK)</f>
        <v>6.1</v>
      </c>
      <c r="AN98" cm="1">
        <f t="array" ref="AN98">_xlfn.XLOOKUP($A98&amp;$B98,Ratios!$A:$A&amp;Ratios!$B:$B,Ratios!DL:DL)</f>
        <v>8.41</v>
      </c>
      <c r="AO98" cm="1">
        <f t="array" ref="AO98">_xlfn.XLOOKUP($A98&amp;$B98,Ratios!$A:$A&amp;Ratios!$B:$B,Ratios!DM:DM)</f>
        <v>8.58</v>
      </c>
    </row>
    <row r="99" spans="1:41" x14ac:dyDescent="0.45">
      <c r="A99" t="s">
        <v>21</v>
      </c>
      <c r="B99" t="s">
        <v>198</v>
      </c>
      <c r="C99">
        <f>_xlfn.XLOOKUP(C$1,EconCPI!$1:$1,EconCPI!$2:$2)</f>
        <v>8.0000000000000002E-3</v>
      </c>
      <c r="D99">
        <f>_xlfn.XLOOKUP(D$1,EconCPI!$1:$1,EconCPI!$2:$2)</f>
        <v>-1E-4</v>
      </c>
      <c r="E99">
        <f>_xlfn.XLOOKUP(E$1,EconCPI!$1:$1,EconCPI!$2:$2)</f>
        <v>1E-4</v>
      </c>
      <c r="F99">
        <f>_xlfn.XLOOKUP(F$1,EconCPI!$1:$1,EconCPI!$2:$2)</f>
        <v>0</v>
      </c>
      <c r="G99">
        <f>_xlfn.XLOOKUP(G$1,EconCPI!$1:$1,EconCPI!$2:$2)</f>
        <v>7.0000000000000001E-3</v>
      </c>
      <c r="H99">
        <f>_xlfn.XLOOKUP(H$1,EconCPI!$1:$1,EconCPI!$2:$2)</f>
        <v>8.9999999999999993E-3</v>
      </c>
      <c r="I99">
        <f>_xlfn.XLOOKUP(I$1,EconCPI!$1:$1,EconCPI!$2:$2)</f>
        <v>0.01</v>
      </c>
      <c r="J99">
        <f>_xlfn.XLOOKUP(J$1,EconCPI!$1:$1,EconCPI!$2:$2)</f>
        <v>1.4999999999999999E-2</v>
      </c>
      <c r="K99">
        <f>_xlfn.XLOOKUP(K$1,EconCPI!$1:$1,EconCPI!$2:$2)</f>
        <v>2.1000000000000001E-2</v>
      </c>
      <c r="L99">
        <f>_xlfn.XLOOKUP(L$1,EconCPI!$1:$1,EconCPI!$2:$2)</f>
        <v>2.4E-2</v>
      </c>
      <c r="M99">
        <f>_xlfn.XLOOKUP(M$1,EconCPI!$1:$1,EconCPI!$2:$2)</f>
        <v>1.6E-2</v>
      </c>
      <c r="N99">
        <f>_xlfn.XLOOKUP(N$1,EconCPI!$1:$1,EconCPI!$2:$2)</f>
        <v>2.1999999999999999E-2</v>
      </c>
      <c r="O99">
        <f>_xlfn.XLOOKUP(O$1,EconCPI!$1:$1,EconCPI!$2:$2)</f>
        <v>2.1000000000000001E-2</v>
      </c>
      <c r="P99">
        <f>_xlfn.XLOOKUP(P$1,EconCPI!$1:$1,EconCPI!$2:$2)</f>
        <v>2.4E-2</v>
      </c>
      <c r="Q99">
        <f>_xlfn.XLOOKUP(Q$1,EconCPI!$1:$1,EconCPI!$2:$2)</f>
        <v>2.9000000000000001E-2</v>
      </c>
      <c r="R99">
        <f>_xlfn.XLOOKUP(R$1,EconCPI!$1:$1,EconCPI!$2:$2)</f>
        <v>2.3E-2</v>
      </c>
      <c r="S99">
        <f>_xlfn.XLOOKUP(S$1,EconCPI!$1:$1,EconCPI!$2:$2)</f>
        <v>1.9E-2</v>
      </c>
      <c r="T99">
        <f>_xlfn.XLOOKUP(T$1,EconCPI!$1:$1,EconCPI!$2:$2)</f>
        <v>1.9E-2</v>
      </c>
      <c r="U99">
        <f>_xlfn.XLOOKUP(U$1,EconCPI!$1:$1,EconCPI!$2:$2)</f>
        <v>1.6E-2</v>
      </c>
      <c r="V99">
        <f>_xlfn.XLOOKUP(V$1,EconCPI!$1:$1,EconCPI!$2:$2)</f>
        <v>1.7000000000000001E-2</v>
      </c>
      <c r="W99">
        <f>_xlfn.XLOOKUP(W$1,EconCPI!$1:$1,EconCPI!$2:$2)</f>
        <v>2.3E-2</v>
      </c>
      <c r="X99">
        <f>_xlfn.XLOOKUP(X$1,EconCPI!$1:$1,EconCPI!$2:$2)</f>
        <v>1.4999999999999999E-2</v>
      </c>
      <c r="Y99">
        <f>_xlfn.XLOOKUP(Y$1,EconCPI!$1:$1,EconCPI!$2:$2)</f>
        <v>6.0000000000000001E-3</v>
      </c>
      <c r="Z99">
        <f>_xlfn.XLOOKUP(Z$1,EconCPI!$1:$1,EconCPI!$2:$2)</f>
        <v>1.4E-2</v>
      </c>
      <c r="AA99">
        <f>_xlfn.XLOOKUP(AA$1,EconCPI!$1:$1,EconCPI!$2:$2)</f>
        <v>1.4E-2</v>
      </c>
      <c r="AB99">
        <f>_xlfn.XLOOKUP(AB$1,EconCPI!$1:$1,EconCPI!$2:$2)</f>
        <v>2.5999999999999999E-2</v>
      </c>
      <c r="AC99">
        <f>_xlfn.XLOOKUP(AC$1,EconCPI!$1:$1,EconCPI!$2:$2)</f>
        <v>5.3999999999999999E-2</v>
      </c>
      <c r="AD99">
        <f>_xlfn.XLOOKUP(AD$1,EconCPI!$1:$1,EconCPI!$2:$2)</f>
        <v>5.3999999999999999E-2</v>
      </c>
      <c r="AE99">
        <f>_xlfn.XLOOKUP(AE$1,EconCPI!$1:$1,EconCPI!$2:$2)</f>
        <v>7.0000000000000007E-2</v>
      </c>
      <c r="AF99">
        <f>_xlfn.XLOOKUP(AF$1,EconCPI!$1:$1,EconCPI!$2:$2)</f>
        <v>8.5000000000000006E-2</v>
      </c>
      <c r="AG99">
        <f>_xlfn.XLOOKUP(AG$1,EconCPI!$1:$1,EconCPI!$2:$2)</f>
        <v>9.0999999999999998E-2</v>
      </c>
      <c r="AH99">
        <f>_xlfn.XLOOKUP(AH$1,EconCPI!$1:$1,EconCPI!$2:$2)</f>
        <v>8.2000000000000003E-2</v>
      </c>
      <c r="AI99">
        <f>_xlfn.XLOOKUP(AI$1,EconCPI!$1:$1,EconCPI!$2:$2)</f>
        <v>6.5000000000000002E-2</v>
      </c>
      <c r="AJ99">
        <f>_xlfn.XLOOKUP(AJ$1,EconCPI!$1:$1,EconCPI!$2:$2)</f>
        <v>0.05</v>
      </c>
      <c r="AK99">
        <f>_xlfn.XLOOKUP(AK$1,EconCPI!$1:$1,EconCPI!$2:$2)</f>
        <v>0.03</v>
      </c>
      <c r="AL99">
        <f>_xlfn.XLOOKUP(AL$1,EconCPI!$1:$1,EconCPI!$2:$2)</f>
        <v>3.6999999999999998E-2</v>
      </c>
      <c r="AM99">
        <f>_xlfn.XLOOKUP(AM$1,EconCPI!$1:$1,EconCPI!$2:$2)</f>
        <v>3.4000000000000002E-2</v>
      </c>
      <c r="AN99">
        <f>_xlfn.XLOOKUP(AN$1,EconCPI!$1:$1,EconCPI!$2:$2)</f>
        <v>3.5000000000000003E-2</v>
      </c>
      <c r="AO99">
        <f>_xlfn.XLOOKUP(AO$1,EconCPI!$1:$1,EconCPI!$2:$2)</f>
        <v>0.03</v>
      </c>
    </row>
    <row r="100" spans="1:41" x14ac:dyDescent="0.45">
      <c r="A100" t="s">
        <v>21</v>
      </c>
      <c r="B100" t="s">
        <v>272</v>
      </c>
      <c r="C100">
        <f>_xlfn.XLOOKUP(C$1,EconCPI!$1:$1,EconCPI!$4:$4)</f>
        <v>50.01</v>
      </c>
      <c r="D100">
        <f>_xlfn.XLOOKUP(D$1,EconCPI!$1:$1,EconCPI!$4:$4)</f>
        <v>49.49</v>
      </c>
      <c r="E100">
        <f>_xlfn.XLOOKUP(E$1,EconCPI!$1:$1,EconCPI!$4:$4)</f>
        <v>50.531999999999996</v>
      </c>
      <c r="F100">
        <f>_xlfn.XLOOKUP(F$1,EconCPI!$1:$1,EconCPI!$4:$4)</f>
        <v>48.603999999999999</v>
      </c>
      <c r="G100">
        <f>_xlfn.XLOOKUP(G$1,EconCPI!$1:$1,EconCPI!$4:$4)</f>
        <v>51.15</v>
      </c>
      <c r="H100">
        <f>_xlfn.XLOOKUP(H$1,EconCPI!$1:$1,EconCPI!$4:$4)</f>
        <v>49.9</v>
      </c>
      <c r="I100">
        <f>_xlfn.XLOOKUP(I$1,EconCPI!$1:$1,EconCPI!$4:$4)</f>
        <v>50.631999999999998</v>
      </c>
      <c r="J100">
        <f>_xlfn.XLOOKUP(J$1,EconCPI!$1:$1,EconCPI!$4:$4)</f>
        <v>52.88</v>
      </c>
      <c r="K100">
        <f>_xlfn.XLOOKUP(K$1,EconCPI!$1:$1,EconCPI!$4:$4)</f>
        <v>59.33</v>
      </c>
      <c r="L100">
        <f>_xlfn.XLOOKUP(L$1,EconCPI!$1:$1,EconCPI!$4:$4)</f>
        <v>60.618000000000002</v>
      </c>
      <c r="M100">
        <f>_xlfn.XLOOKUP(M$1,EconCPI!$1:$1,EconCPI!$4:$4)</f>
        <v>62.616999999999997</v>
      </c>
      <c r="N100">
        <f>_xlfn.XLOOKUP(N$1,EconCPI!$1:$1,EconCPI!$4:$4)</f>
        <v>63.72</v>
      </c>
      <c r="O100">
        <f>_xlfn.XLOOKUP(O$1,EconCPI!$1:$1,EconCPI!$4:$4)</f>
        <v>66.599999999999994</v>
      </c>
      <c r="P100">
        <f>_xlfn.XLOOKUP(P$1,EconCPI!$1:$1,EconCPI!$4:$4)</f>
        <v>64.540000000000006</v>
      </c>
      <c r="Q100">
        <f>_xlfn.XLOOKUP(Q$1,EconCPI!$1:$1,EconCPI!$4:$4)</f>
        <v>61.49</v>
      </c>
      <c r="R100">
        <f>_xlfn.XLOOKUP(R$1,EconCPI!$1:$1,EconCPI!$4:$4)</f>
        <v>66.33</v>
      </c>
      <c r="S100">
        <f>_xlfn.XLOOKUP(S$1,EconCPI!$1:$1,EconCPI!$4:$4)</f>
        <v>57.72</v>
      </c>
      <c r="T100">
        <f>_xlfn.XLOOKUP(T$1,EconCPI!$1:$1,EconCPI!$4:$4)</f>
        <v>63.62</v>
      </c>
      <c r="U100">
        <f>_xlfn.XLOOKUP(U$1,EconCPI!$1:$1,EconCPI!$4:$4)</f>
        <v>70.709999999999994</v>
      </c>
      <c r="V100">
        <f>_xlfn.XLOOKUP(V$1,EconCPI!$1:$1,EconCPI!$4:$4)</f>
        <v>72.040000000000006</v>
      </c>
      <c r="W100">
        <f>_xlfn.XLOOKUP(W$1,EconCPI!$1:$1,EconCPI!$4:$4)</f>
        <v>71.33</v>
      </c>
      <c r="X100">
        <f>_xlfn.XLOOKUP(X$1,EconCPI!$1:$1,EconCPI!$4:$4)</f>
        <v>49.57</v>
      </c>
      <c r="Y100">
        <f>_xlfn.XLOOKUP(Y$1,EconCPI!$1:$1,EconCPI!$4:$4)</f>
        <v>55.01</v>
      </c>
      <c r="Z100">
        <f>_xlfn.XLOOKUP(Z$1,EconCPI!$1:$1,EconCPI!$4:$4)</f>
        <v>55.74</v>
      </c>
      <c r="AA100">
        <f>_xlfn.XLOOKUP(AA$1,EconCPI!$1:$1,EconCPI!$4:$4)</f>
        <v>67.5</v>
      </c>
      <c r="AB100">
        <f>_xlfn.XLOOKUP(AB$1,EconCPI!$1:$1,EconCPI!$4:$4)</f>
        <v>74.260000000000005</v>
      </c>
      <c r="AC100">
        <f>_xlfn.XLOOKUP(AC$1,EconCPI!$1:$1,EconCPI!$4:$4)</f>
        <v>77.405000000000001</v>
      </c>
      <c r="AD100">
        <f>_xlfn.XLOOKUP(AD$1,EconCPI!$1:$1,EconCPI!$4:$4)</f>
        <v>78.2</v>
      </c>
      <c r="AE100">
        <f>_xlfn.XLOOKUP(AE$1,EconCPI!$1:$1,EconCPI!$4:$4)</f>
        <v>83.572000000000003</v>
      </c>
      <c r="AF100">
        <f>_xlfn.XLOOKUP(AF$1,EconCPI!$1:$1,EconCPI!$4:$4)</f>
        <v>91.22</v>
      </c>
      <c r="AG100">
        <f>_xlfn.XLOOKUP(AG$1,EconCPI!$1:$1,EconCPI!$4:$4)</f>
        <v>82.97</v>
      </c>
      <c r="AH100">
        <f>_xlfn.XLOOKUP(AH$1,EconCPI!$1:$1,EconCPI!$4:$4)</f>
        <v>79.09</v>
      </c>
      <c r="AI100">
        <f>_xlfn.XLOOKUP(AI$1,EconCPI!$1:$1,EconCPI!$4:$4)</f>
        <v>91.4</v>
      </c>
      <c r="AJ100">
        <f>_xlfn.XLOOKUP(AJ$1,EconCPI!$1:$1,EconCPI!$4:$4)</f>
        <v>85.62</v>
      </c>
      <c r="AK100">
        <f>_xlfn.XLOOKUP(AK$1,EconCPI!$1:$1,EconCPI!$4:$4)</f>
        <v>87.89</v>
      </c>
      <c r="AL100">
        <f>_xlfn.XLOOKUP(AL$1,EconCPI!$1:$1,EconCPI!$4:$4)</f>
        <v>91.65</v>
      </c>
      <c r="AM100">
        <f>_xlfn.XLOOKUP(AM$1,EconCPI!$1:$1,EconCPI!$4:$4)</f>
        <v>100.125</v>
      </c>
      <c r="AN100">
        <f>_xlfn.XLOOKUP(AN$1,EconCPI!$1:$1,EconCPI!$4:$4)</f>
        <v>117.39</v>
      </c>
      <c r="AO100">
        <f>_xlfn.XLOOKUP(AO$1,EconCPI!$1:$1,EconCPI!$4:$4)</f>
        <v>112.92</v>
      </c>
    </row>
    <row r="101" spans="1:41" x14ac:dyDescent="0.45">
      <c r="A101" t="s">
        <v>22</v>
      </c>
      <c r="B101" t="s">
        <v>170</v>
      </c>
      <c r="C101" cm="1">
        <f t="array" ref="C101">_xlfn.XLOOKUP($A101&amp;$B101,Financials!$A:$A&amp;Financials!$C:$C,Financials!E:E)</f>
        <v>0.32089031113364175</v>
      </c>
      <c r="D101" cm="1">
        <f t="array" ref="D101">_xlfn.XLOOKUP($A101&amp;$B101,Financials!$A:$A&amp;Financials!$C:$C,Financials!F:F)</f>
        <v>0.33307987012987017</v>
      </c>
      <c r="E101" cm="1">
        <f t="array" ref="E101">_xlfn.XLOOKUP($A101&amp;$B101,Financials!$A:$A&amp;Financials!$C:$C,Financials!G:G)</f>
        <v>0.34997406134491926</v>
      </c>
      <c r="F101" cm="1">
        <f t="array" ref="F101">_xlfn.XLOOKUP($A101&amp;$B101,Financials!$A:$A&amp;Financials!$C:$C,Financials!H:H)</f>
        <v>0.3575407048976656</v>
      </c>
      <c r="G101" cm="1">
        <f t="array" ref="G101">_xlfn.XLOOKUP($A101&amp;$B101,Financials!$A:$A&amp;Financials!$C:$C,Financials!I:I)</f>
        <v>0.36778698894659745</v>
      </c>
      <c r="H101" cm="1">
        <f t="array" ref="H101">_xlfn.XLOOKUP($A101&amp;$B101,Financials!$A:$A&amp;Financials!$C:$C,Financials!J:J)</f>
        <v>0.42861458711658468</v>
      </c>
      <c r="I101" cm="1">
        <f t="array" ref="I101">_xlfn.XLOOKUP($A101&amp;$B101,Financials!$A:$A&amp;Financials!$C:$C,Financials!K:K)</f>
        <v>0.40586330693866596</v>
      </c>
      <c r="J101" cm="1">
        <f t="array" ref="J101">_xlfn.XLOOKUP($A101&amp;$B101,Financials!$A:$A&amp;Financials!$C:$C,Financials!L:L)</f>
        <v>0.40786421872936207</v>
      </c>
      <c r="K101" cm="1">
        <f t="array" ref="K101">_xlfn.XLOOKUP($A101&amp;$B101,Financials!$A:$A&amp;Financials!$C:$C,Financials!M:M)</f>
        <v>0.42317142953313813</v>
      </c>
      <c r="L101" cm="1">
        <f t="array" ref="L101">_xlfn.XLOOKUP($A101&amp;$B101,Financials!$A:$A&amp;Financials!$C:$C,Financials!N:N)</f>
        <v>0.41380208333333329</v>
      </c>
      <c r="M101" cm="1">
        <f t="array" ref="M101">_xlfn.XLOOKUP($A101&amp;$B101,Financials!$A:$A&amp;Financials!$C:$C,Financials!O:O)</f>
        <v>0.41186000864965566</v>
      </c>
      <c r="N101" cm="1">
        <f t="array" ref="N101">_xlfn.XLOOKUP($A101&amp;$B101,Financials!$A:$A&amp;Financials!$C:$C,Financials!P:P)</f>
        <v>0.4326122511958031</v>
      </c>
      <c r="O101" cm="1">
        <f t="array" ref="O101">_xlfn.XLOOKUP($A101&amp;$B101,Financials!$A:$A&amp;Financials!$C:$C,Financials!Q:Q)</f>
        <v>0.41196181264328113</v>
      </c>
      <c r="P101" cm="1">
        <f t="array" ref="P101">_xlfn.XLOOKUP($A101&amp;$B101,Financials!$A:$A&amp;Financials!$C:$C,Financials!R:R)</f>
        <v>0.44967312199333909</v>
      </c>
      <c r="Q101" cm="1">
        <f t="array" ref="Q101">_xlfn.XLOOKUP($A101&amp;$B101,Financials!$A:$A&amp;Financials!$C:$C,Financials!S:S)</f>
        <v>0.34639881022638747</v>
      </c>
      <c r="R101" cm="1">
        <f t="array" ref="R101">_xlfn.XLOOKUP($A101&amp;$B101,Financials!$A:$A&amp;Financials!$C:$C,Financials!T:T)</f>
        <v>0.36961765992219686</v>
      </c>
      <c r="S101" cm="1">
        <f t="array" ref="S101">_xlfn.XLOOKUP($A101&amp;$B101,Financials!$A:$A&amp;Financials!$C:$C,Financials!U:U)</f>
        <v>0.35678892160918979</v>
      </c>
      <c r="T101" cm="1">
        <f t="array" ref="T101">_xlfn.XLOOKUP($A101&amp;$B101,Financials!$A:$A&amp;Financials!$C:$C,Financials!V:V)</f>
        <v>0.35030186803039992</v>
      </c>
      <c r="U101" cm="1">
        <f t="array" ref="U101">_xlfn.XLOOKUP($A101&amp;$B101,Financials!$A:$A&amp;Financials!$C:$C,Financials!W:W)</f>
        <v>0.35589244320815949</v>
      </c>
      <c r="V101" cm="1">
        <f t="array" ref="V101">_xlfn.XLOOKUP($A101&amp;$B101,Financials!$A:$A&amp;Financials!$C:$C,Financials!X:X)</f>
        <v>0.37250639970744193</v>
      </c>
      <c r="W101" cm="1">
        <f t="array" ref="W101">_xlfn.XLOOKUP($A101&amp;$B101,Financials!$A:$A&amp;Financials!$C:$C,Financials!Y:Y)</f>
        <v>0.37829581630579573</v>
      </c>
      <c r="X101" cm="1">
        <f t="array" ref="X101">_xlfn.XLOOKUP($A101&amp;$B101,Financials!$A:$A&amp;Financials!$C:$C,Financials!Z:Z)</f>
        <v>0.40378601202127901</v>
      </c>
      <c r="Y101" cm="1">
        <f t="array" ref="Y101">_xlfn.XLOOKUP($A101&amp;$B101,Financials!$A:$A&amp;Financials!$C:$C,Financials!AA:AA)</f>
        <v>0.39066986186783625</v>
      </c>
      <c r="Z101" cm="1">
        <f t="array" ref="Z101">_xlfn.XLOOKUP($A101&amp;$B101,Financials!$A:$A&amp;Financials!$C:$C,Financials!AB:AB)</f>
        <v>0.40961842920404751</v>
      </c>
      <c r="AA101" cm="1">
        <f t="array" ref="AA101">_xlfn.XLOOKUP($A101&amp;$B101,Financials!$A:$A&amp;Financials!$C:$C,Financials!AC:AC)</f>
        <v>0.35167077267637181</v>
      </c>
      <c r="AB101" cm="1">
        <f t="array" ref="AB101">_xlfn.XLOOKUP($A101&amp;$B101,Financials!$A:$A&amp;Financials!$C:$C,Financials!AD:AD)</f>
        <v>0.35745648600571928</v>
      </c>
      <c r="AC101" cm="1">
        <f t="array" ref="AC101">_xlfn.XLOOKUP($A101&amp;$B101,Financials!$A:$A&amp;Financials!$C:$C,Financials!AE:AE)</f>
        <v>0.37744537449722793</v>
      </c>
      <c r="AD101" cm="1">
        <f t="array" ref="AD101">_xlfn.XLOOKUP($A101&amp;$B101,Financials!$A:$A&amp;Financials!$C:$C,Financials!AF:AF)</f>
        <v>0.48510631970260226</v>
      </c>
      <c r="AE101" cm="1">
        <f t="array" ref="AE101">_xlfn.XLOOKUP($A101&amp;$B101,Financials!$A:$A&amp;Financials!$C:$C,Financials!AG:AG)</f>
        <v>0.44714483653194187</v>
      </c>
      <c r="AF101" cm="1">
        <f t="array" ref="AF101">_xlfn.XLOOKUP($A101&amp;$B101,Financials!$A:$A&amp;Financials!$C:$C,Financials!AH:AH)</f>
        <v>0.4673803106925476</v>
      </c>
      <c r="AG101" cm="1">
        <f t="array" ref="AG101">_xlfn.XLOOKUP($A101&amp;$B101,Financials!$A:$A&amp;Financials!$C:$C,Financials!AI:AI)</f>
        <v>0.50286803870276409</v>
      </c>
      <c r="AH101" cm="1">
        <f t="array" ref="AH101">_xlfn.XLOOKUP($A101&amp;$B101,Financials!$A:$A&amp;Financials!$C:$C,Financials!AJ:AJ)</f>
        <v>0.5272844853516212</v>
      </c>
      <c r="AI101" cm="1">
        <f t="array" ref="AI101">_xlfn.XLOOKUP($A101&amp;$B101,Financials!$A:$A&amp;Financials!$C:$C,Financials!AK:AK)</f>
        <v>0.51728417429114959</v>
      </c>
      <c r="AJ101" cm="1">
        <f t="array" ref="AJ101">_xlfn.XLOOKUP($A101&amp;$B101,Financials!$A:$A&amp;Financials!$C:$C,Financials!AL:AL)</f>
        <v>0.51197326446908697</v>
      </c>
      <c r="AK101" cm="1">
        <f t="array" ref="AK101">_xlfn.XLOOKUP($A101&amp;$B101,Financials!$A:$A&amp;Financials!$C:$C,Financials!AM:AM)</f>
        <v>0.51551729346020236</v>
      </c>
      <c r="AL101" cm="1">
        <f t="array" ref="AL101">_xlfn.XLOOKUP($A101&amp;$B101,Financials!$A:$A&amp;Financials!$C:$C,Financials!AN:AN)</f>
        <v>0.52202716131169258</v>
      </c>
      <c r="AM101" cm="1">
        <f t="array" ref="AM101">_xlfn.XLOOKUP($A101&amp;$B101,Financials!$A:$A&amp;Financials!$C:$C,Financials!AO:AO)</f>
        <v>0.51114612754571132</v>
      </c>
      <c r="AN101" cm="1">
        <f t="array" ref="AN101">_xlfn.XLOOKUP($A101&amp;$B101,Financials!$A:$A&amp;Financials!$C:$C,Financials!AP:AP)</f>
        <v>0.50989315274642588</v>
      </c>
      <c r="AO101" cm="1">
        <f t="array" ref="AO101">_xlfn.XLOOKUP($A101&amp;$B101,Financials!$A:$A&amp;Financials!$C:$C,Financials!AQ:AQ)</f>
        <v>0.51135522458768834</v>
      </c>
    </row>
    <row r="102" spans="1:41" x14ac:dyDescent="0.45">
      <c r="A102" t="s">
        <v>22</v>
      </c>
      <c r="B102" t="s">
        <v>171</v>
      </c>
      <c r="C102" cm="1">
        <f t="array" ref="C102">_xlfn.XLOOKUP($A102&amp;$B102,Financials!$A:$A&amp;Financials!$C:$C,Financials!E:E)</f>
        <v>0.15236677016665612</v>
      </c>
      <c r="D102" cm="1">
        <f t="array" ref="D102">_xlfn.XLOOKUP($A102&amp;$B102,Financials!$A:$A&amp;Financials!$C:$C,Financials!F:F)</f>
        <v>0.15714285714285714</v>
      </c>
      <c r="E102" cm="1">
        <f t="array" ref="E102">_xlfn.XLOOKUP($A102&amp;$B102,Financials!$A:$A&amp;Financials!$C:$C,Financials!G:G)</f>
        <v>0.1573179430646521</v>
      </c>
      <c r="F102" cm="1">
        <f t="array" ref="F102">_xlfn.XLOOKUP($A102&amp;$B102,Financials!$A:$A&amp;Financials!$C:$C,Financials!H:H)</f>
        <v>0.15771921794284968</v>
      </c>
      <c r="G102" cm="1">
        <f t="array" ref="G102">_xlfn.XLOOKUP($A102&amp;$B102,Financials!$A:$A&amp;Financials!$C:$C,Financials!I:I)</f>
        <v>0.1617059528565721</v>
      </c>
      <c r="H102" cm="1">
        <f t="array" ref="H102">_xlfn.XLOOKUP($A102&amp;$B102,Financials!$A:$A&amp;Financials!$C:$C,Financials!J:J)</f>
        <v>0.16657311717898768</v>
      </c>
      <c r="I102" cm="1">
        <f t="array" ref="I102">_xlfn.XLOOKUP($A102&amp;$B102,Financials!$A:$A&amp;Financials!$C:$C,Financials!K:K)</f>
        <v>0.1738357267480875</v>
      </c>
      <c r="J102" cm="1">
        <f t="array" ref="J102">_xlfn.XLOOKUP($A102&amp;$B102,Financials!$A:$A&amp;Financials!$C:$C,Financials!L:L)</f>
        <v>0.17487782327301546</v>
      </c>
      <c r="K102" cm="1">
        <f t="array" ref="K102">_xlfn.XLOOKUP($A102&amp;$B102,Financials!$A:$A&amp;Financials!$C:$C,Financials!M:M)</f>
        <v>0.17829613921707227</v>
      </c>
      <c r="L102" cm="1">
        <f t="array" ref="L102">_xlfn.XLOOKUP($A102&amp;$B102,Financials!$A:$A&amp;Financials!$C:$C,Financials!N:N)</f>
        <v>0.18300189393939395</v>
      </c>
      <c r="M102" cm="1">
        <f t="array" ref="M102">_xlfn.XLOOKUP($A102&amp;$B102,Financials!$A:$A&amp;Financials!$C:$C,Financials!O:O)</f>
        <v>0.18300675338500949</v>
      </c>
      <c r="N102" cm="1">
        <f t="array" ref="N102">_xlfn.XLOOKUP($A102&amp;$B102,Financials!$A:$A&amp;Financials!$C:$C,Financials!P:P)</f>
        <v>0.16710384199969142</v>
      </c>
      <c r="O102" cm="1">
        <f t="array" ref="O102">_xlfn.XLOOKUP($A102&amp;$B102,Financials!$A:$A&amp;Financials!$C:$C,Financials!Q:Q)</f>
        <v>0.17890902239110637</v>
      </c>
      <c r="P102" cm="1">
        <f t="array" ref="P102">_xlfn.XLOOKUP($A102&amp;$B102,Financials!$A:$A&amp;Financials!$C:$C,Financials!R:R)</f>
        <v>0.1793203404465277</v>
      </c>
      <c r="Q102" cm="1">
        <f t="array" ref="Q102">_xlfn.XLOOKUP($A102&amp;$B102,Financials!$A:$A&amp;Financials!$C:$C,Financials!S:S)</f>
        <v>0.13800429640471187</v>
      </c>
      <c r="R102" cm="1">
        <f t="array" ref="R102">_xlfn.XLOOKUP($A102&amp;$B102,Financials!$A:$A&amp;Financials!$C:$C,Financials!T:T)</f>
        <v>0.13297884584397945</v>
      </c>
      <c r="S102" cm="1">
        <f t="array" ref="S102">_xlfn.XLOOKUP($A102&amp;$B102,Financials!$A:$A&amp;Financials!$C:$C,Financials!U:U)</f>
        <v>0.14018350410085426</v>
      </c>
      <c r="T102" cm="1">
        <f t="array" ref="T102">_xlfn.XLOOKUP($A102&amp;$B102,Financials!$A:$A&amp;Financials!$C:$C,Financials!V:V)</f>
        <v>0.1392144328432417</v>
      </c>
      <c r="U102" cm="1">
        <f t="array" ref="U102">_xlfn.XLOOKUP($A102&amp;$B102,Financials!$A:$A&amp;Financials!$C:$C,Financials!W:W)</f>
        <v>0.13864163189615206</v>
      </c>
      <c r="V102" cm="1">
        <f t="array" ref="V102">_xlfn.XLOOKUP($A102&amp;$B102,Financials!$A:$A&amp;Financials!$C:$C,Financials!X:X)</f>
        <v>0.13446242457487659</v>
      </c>
      <c r="W102" cm="1">
        <f t="array" ref="W102">_xlfn.XLOOKUP($A102&amp;$B102,Financials!$A:$A&amp;Financials!$C:$C,Financials!Y:Y)</f>
        <v>0.13470005192928586</v>
      </c>
      <c r="X102" cm="1">
        <f t="array" ref="X102">_xlfn.XLOOKUP($A102&amp;$B102,Financials!$A:$A&amp;Financials!$C:$C,Financials!Z:Z)</f>
        <v>0.13958040669691177</v>
      </c>
      <c r="Y102" cm="1">
        <f t="array" ref="Y102">_xlfn.XLOOKUP($A102&amp;$B102,Financials!$A:$A&amp;Financials!$C:$C,Financials!AA:AA)</f>
        <v>0.14003119842651415</v>
      </c>
      <c r="Z102" cm="1">
        <f t="array" ref="Z102">_xlfn.XLOOKUP($A102&amp;$B102,Financials!$A:$A&amp;Financials!$C:$C,Financials!AB:AB)</f>
        <v>0.14055939242365142</v>
      </c>
      <c r="AA102" cm="1">
        <f t="array" ref="AA102">_xlfn.XLOOKUP($A102&amp;$B102,Financials!$A:$A&amp;Financials!$C:$C,Financials!AC:AC)</f>
        <v>7.9484882418812991E-2</v>
      </c>
      <c r="AB102" cm="1">
        <f t="array" ref="AB102">_xlfn.XLOOKUP($A102&amp;$B102,Financials!$A:$A&amp;Financials!$C:$C,Financials!AD:AD)</f>
        <v>8.1871608385309949E-2</v>
      </c>
      <c r="AC102" cm="1">
        <f t="array" ref="AC102">_xlfn.XLOOKUP($A102&amp;$B102,Financials!$A:$A&amp;Financials!$C:$C,Financials!AE:AE)</f>
        <v>7.9139036851831726E-2</v>
      </c>
      <c r="AD102" cm="1">
        <f t="array" ref="AD102">_xlfn.XLOOKUP($A102&amp;$B102,Financials!$A:$A&amp;Financials!$C:$C,Financials!AF:AF)</f>
        <v>0.12547211895910781</v>
      </c>
      <c r="AE102" cm="1">
        <f t="array" ref="AE102">_xlfn.XLOOKUP($A102&amp;$B102,Financials!$A:$A&amp;Financials!$C:$C,Financials!AG:AG)</f>
        <v>0.11912974263730433</v>
      </c>
      <c r="AF102" cm="1">
        <f t="array" ref="AF102">_xlfn.XLOOKUP($A102&amp;$B102,Financials!$A:$A&amp;Financials!$C:$C,Financials!AH:AH)</f>
        <v>0.12043121460800048</v>
      </c>
      <c r="AG102" cm="1">
        <f t="array" ref="AG102">_xlfn.XLOOKUP($A102&amp;$B102,Financials!$A:$A&amp;Financials!$C:$C,Financials!AI:AI)</f>
        <v>0.11894481389265341</v>
      </c>
      <c r="AH102" cm="1">
        <f t="array" ref="AH102">_xlfn.XLOOKUP($A102&amp;$B102,Financials!$A:$A&amp;Financials!$C:$C,Financials!AJ:AJ)</f>
        <v>0.11065992901401672</v>
      </c>
      <c r="AI102" cm="1">
        <f t="array" ref="AI102">_xlfn.XLOOKUP($A102&amp;$B102,Financials!$A:$A&amp;Financials!$C:$C,Financials!AK:AK)</f>
        <v>0.11169489990035329</v>
      </c>
      <c r="AJ102" cm="1">
        <f t="array" ref="AJ102">_xlfn.XLOOKUP($A102&amp;$B102,Financials!$A:$A&amp;Financials!$C:$C,Financials!AL:AL)</f>
        <v>0.11471973264469087</v>
      </c>
      <c r="AK102" cm="1">
        <f t="array" ref="AK102">_xlfn.XLOOKUP($A102&amp;$B102,Financials!$A:$A&amp;Financials!$C:$C,Financials!AM:AM)</f>
        <v>0.11711221869808186</v>
      </c>
      <c r="AL102" cm="1">
        <f t="array" ref="AL102">_xlfn.XLOOKUP($A102&amp;$B102,Financials!$A:$A&amp;Financials!$C:$C,Financials!AN:AN)</f>
        <v>0.12017826492818212</v>
      </c>
      <c r="AM102" cm="1">
        <f t="array" ref="AM102">_xlfn.XLOOKUP($A102&amp;$B102,Financials!$A:$A&amp;Financials!$C:$C,Financials!AO:AO)</f>
        <v>0.11975620633268916</v>
      </c>
      <c r="AN102" cm="1">
        <f t="array" ref="AN102">_xlfn.XLOOKUP($A102&amp;$B102,Financials!$A:$A&amp;Financials!$C:$C,Financials!AP:AP)</f>
        <v>0.12623024830699775</v>
      </c>
      <c r="AO102" cm="1">
        <f t="array" ref="AO102">_xlfn.XLOOKUP($A102&amp;$B102,Financials!$A:$A&amp;Financials!$C:$C,Financials!AQ:AQ)</f>
        <v>0.1276167352618956</v>
      </c>
    </row>
    <row r="103" spans="1:41" x14ac:dyDescent="0.45">
      <c r="A103" t="s">
        <v>22</v>
      </c>
      <c r="B103" t="s">
        <v>172</v>
      </c>
      <c r="C103" cm="1">
        <f t="array" ref="C103">_xlfn.XLOOKUP($A103&amp;$B103,Financials!$A:$A&amp;Financials!$C:$C,Financials!E:E)</f>
        <v>3.2989037450098222E-3</v>
      </c>
      <c r="D103" cm="1">
        <f t="array" ref="D103">_xlfn.XLOOKUP($A103&amp;$B103,Financials!$A:$A&amp;Financials!$C:$C,Financials!F:F)</f>
        <v>3.1483766233766234E-3</v>
      </c>
      <c r="E103" cm="1">
        <f t="array" ref="E103">_xlfn.XLOOKUP($A103&amp;$B103,Financials!$A:$A&amp;Financials!$C:$C,Financials!G:G)</f>
        <v>1.7443745541793657E-3</v>
      </c>
      <c r="F103" cm="1">
        <f t="array" ref="F103">_xlfn.XLOOKUP($A103&amp;$B103,Financials!$A:$A&amp;Financials!$C:$C,Financials!H:H)</f>
        <v>-6.0387105211534683E-4</v>
      </c>
      <c r="G103" cm="1">
        <f t="array" ref="G103">_xlfn.XLOOKUP($A103&amp;$B103,Financials!$A:$A&amp;Financials!$C:$C,Financials!I:I)</f>
        <v>3.5697163403915302E-3</v>
      </c>
      <c r="H103" cm="1">
        <f t="array" ref="H103">_xlfn.XLOOKUP($A103&amp;$B103,Financials!$A:$A&amp;Financials!$C:$C,Financials!J:J)</f>
        <v>1.0648132862284148E-2</v>
      </c>
      <c r="I103" cm="1">
        <f t="array" ref="I103">_xlfn.XLOOKUP($A103&amp;$B103,Financials!$A:$A&amp;Financials!$C:$C,Financials!K:K)</f>
        <v>8.9719500738155936E-3</v>
      </c>
      <c r="J103" cm="1">
        <f t="array" ref="J103">_xlfn.XLOOKUP($A103&amp;$B103,Financials!$A:$A&amp;Financials!$C:$C,Financials!L:L)</f>
        <v>7.7565711266675474E-3</v>
      </c>
      <c r="K103" cm="1">
        <f t="array" ref="K103">_xlfn.XLOOKUP($A103&amp;$B103,Financials!$A:$A&amp;Financials!$C:$C,Financials!M:M)</f>
        <v>3.0798747854185599E-3</v>
      </c>
      <c r="L103" cm="1">
        <f t="array" ref="L103">_xlfn.XLOOKUP($A103&amp;$B103,Financials!$A:$A&amp;Financials!$C:$C,Financials!N:N)</f>
        <v>7.7008928571428567E-3</v>
      </c>
      <c r="M103" cm="1">
        <f t="array" ref="M103">_xlfn.XLOOKUP($A103&amp;$B103,Financials!$A:$A&amp;Financials!$C:$C,Financials!O:O)</f>
        <v>6.357496922718653E-3</v>
      </c>
      <c r="N103" cm="1">
        <f t="array" ref="N103">_xlfn.XLOOKUP($A103&amp;$B103,Financials!$A:$A&amp;Financials!$C:$C,Financials!P:P)</f>
        <v>-2.9439901249807129E-3</v>
      </c>
      <c r="O103" cm="1">
        <f t="array" ref="O103">_xlfn.XLOOKUP($A103&amp;$B103,Financials!$A:$A&amp;Financials!$C:$C,Financials!Q:Q)</f>
        <v>5.3575354080959703E-3</v>
      </c>
      <c r="P103" cm="1">
        <f t="array" ref="P103">_xlfn.XLOOKUP($A103&amp;$B103,Financials!$A:$A&amp;Financials!$C:$C,Financials!R:R)</f>
        <v>5.1036141606019486E-3</v>
      </c>
      <c r="Q103" cm="1">
        <f t="array" ref="Q103">_xlfn.XLOOKUP($A103&amp;$B103,Financials!$A:$A&amp;Financials!$C:$C,Financials!S:S)</f>
        <v>3.2954840537286652E-3</v>
      </c>
      <c r="R103" cm="1">
        <f t="array" ref="R103">_xlfn.XLOOKUP($A103&amp;$B103,Financials!$A:$A&amp;Financials!$C:$C,Financials!T:T)</f>
        <v>2.5919020325483968E-3</v>
      </c>
      <c r="S103" cm="1">
        <f t="array" ref="S103">_xlfn.XLOOKUP($A103&amp;$B103,Financials!$A:$A&amp;Financials!$C:$C,Financials!U:U)</f>
        <v>2.3680303730925552E-3</v>
      </c>
      <c r="T103" cm="1">
        <f t="array" ref="T103">_xlfn.XLOOKUP($A103&amp;$B103,Financials!$A:$A&amp;Financials!$C:$C,Financials!V:V)</f>
        <v>5.7650874825390065E-3</v>
      </c>
      <c r="U103" cm="1">
        <f t="array" ref="U103">_xlfn.XLOOKUP($A103&amp;$B103,Financials!$A:$A&amp;Financials!$C:$C,Financials!W:W)</f>
        <v>4.8632359758924437E-3</v>
      </c>
      <c r="V103" cm="1">
        <f t="array" ref="V103">_xlfn.XLOOKUP($A103&amp;$B103,Financials!$A:$A&amp;Financials!$C:$C,Financials!X:X)</f>
        <v>8.9138782227098188E-4</v>
      </c>
      <c r="W103" cm="1">
        <f t="array" ref="W103">_xlfn.XLOOKUP($A103&amp;$B103,Financials!$A:$A&amp;Financials!$C:$C,Financials!Y:Y)</f>
        <v>5.2764670023255286E-3</v>
      </c>
      <c r="X103" cm="1">
        <f t="array" ref="X103">_xlfn.XLOOKUP($A103&amp;$B103,Financials!$A:$A&amp;Financials!$C:$C,Financials!Z:Z)</f>
        <v>2.8924763374248669E-3</v>
      </c>
      <c r="Y103" cm="1">
        <f t="array" ref="Y103">_xlfn.XLOOKUP($A103&amp;$B103,Financials!$A:$A&amp;Financials!$C:$C,Financials!AA:AA)</f>
        <v>5.3353830850270158E-3</v>
      </c>
      <c r="Z103" cm="1">
        <f t="array" ref="Z103">_xlfn.XLOOKUP($A103&amp;$B103,Financials!$A:$A&amp;Financials!$C:$C,Financials!AB:AB)</f>
        <v>3.1663722093476813E-3</v>
      </c>
      <c r="AA103" cm="1">
        <f t="array" ref="AA103">_xlfn.XLOOKUP($A103&amp;$B103,Financials!$A:$A&amp;Financials!$C:$C,Financials!AC:AC)</f>
        <v>4.3874580067189252E-3</v>
      </c>
      <c r="AB103" cm="1">
        <f t="array" ref="AB103">_xlfn.XLOOKUP($A103&amp;$B103,Financials!$A:$A&amp;Financials!$C:$C,Financials!AD:AD)</f>
        <v>4.8006124608768099E-3</v>
      </c>
      <c r="AC103" cm="1">
        <f t="array" ref="AC103">_xlfn.XLOOKUP($A103&amp;$B103,Financials!$A:$A&amp;Financials!$C:$C,Financials!AE:AE)</f>
        <v>5.8375910425046201E-3</v>
      </c>
      <c r="AD103" cm="1">
        <f t="array" ref="AD103">_xlfn.XLOOKUP($A103&amp;$B103,Financials!$A:$A&amp;Financials!$C:$C,Financials!AF:AF)</f>
        <v>7.0304832713754652E-3</v>
      </c>
      <c r="AE103" cm="1">
        <f t="array" ref="AE103">_xlfn.XLOOKUP($A103&amp;$B103,Financials!$A:$A&amp;Financials!$C:$C,Financials!AG:AG)</f>
        <v>5.8223519353792635E-3</v>
      </c>
      <c r="AF103" cm="1">
        <f t="array" ref="AF103">_xlfn.XLOOKUP($A103&amp;$B103,Financials!$A:$A&amp;Financials!$C:$C,Financials!AH:AH)</f>
        <v>6.1199769857372133E-3</v>
      </c>
      <c r="AG103" cm="1">
        <f t="array" ref="AG103">_xlfn.XLOOKUP($A103&amp;$B103,Financials!$A:$A&amp;Financials!$C:$C,Financials!AI:AI)</f>
        <v>3.0949604462794291E-3</v>
      </c>
      <c r="AH103" cm="1">
        <f t="array" ref="AH103">_xlfn.XLOOKUP($A103&amp;$B103,Financials!$A:$A&amp;Financials!$C:$C,Financials!AJ:AJ)</f>
        <v>1.0467424652589785E-3</v>
      </c>
      <c r="AI103" cm="1">
        <f t="array" ref="AI103">_xlfn.XLOOKUP($A103&amp;$B103,Financials!$A:$A&amp;Financials!$C:$C,Financials!AK:AK)</f>
        <v>5.5892743907962677E-3</v>
      </c>
      <c r="AJ103" cm="1">
        <f t="array" ref="AJ103">_xlfn.XLOOKUP($A103&amp;$B103,Financials!$A:$A&amp;Financials!$C:$C,Financials!AL:AL)</f>
        <v>5.4807838371563116E-3</v>
      </c>
      <c r="AK103" cm="1">
        <f t="array" ref="AK103">_xlfn.XLOOKUP($A103&amp;$B103,Financials!$A:$A&amp;Financials!$C:$C,Financials!AM:AM)</f>
        <v>6.9536323818154356E-3</v>
      </c>
      <c r="AL103" cm="1">
        <f t="array" ref="AL103">_xlfn.XLOOKUP($A103&amp;$B103,Financials!$A:$A&amp;Financials!$C:$C,Financials!AN:AN)</f>
        <v>7.7027311873287367E-3</v>
      </c>
      <c r="AM103" cm="1">
        <f t="array" ref="AM103">_xlfn.XLOOKUP($A103&amp;$B103,Financials!$A:$A&amp;Financials!$C:$C,Financials!AO:AO)</f>
        <v>8.553590010405827E-3</v>
      </c>
      <c r="AN103" cm="1">
        <f t="array" ref="AN103">_xlfn.XLOOKUP($A103&amp;$B103,Financials!$A:$A&amp;Financials!$C:$C,Financials!AP:AP)</f>
        <v>9.6222723852520693E-3</v>
      </c>
      <c r="AO103" cm="1">
        <f t="array" ref="AO103">_xlfn.XLOOKUP($A103&amp;$B103,Financials!$A:$A&amp;Financials!$C:$C,Financials!AQ:AQ)</f>
        <v>7.7221449086548426E-3</v>
      </c>
    </row>
    <row r="104" spans="1:41" x14ac:dyDescent="0.45">
      <c r="A104" t="s">
        <v>22</v>
      </c>
      <c r="B104" t="s">
        <v>174</v>
      </c>
      <c r="C104" cm="1">
        <f t="array" ref="C104">_xlfn.XLOOKUP($A104&amp;$B104,Financials!$A:$A&amp;Financials!$C:$C,Financials!E:E)</f>
        <v>0.19639134225389485</v>
      </c>
      <c r="D104" cm="1">
        <f t="array" ref="D104">_xlfn.XLOOKUP($A104&amp;$B104,Financials!$A:$A&amp;Financials!$C:$C,Financials!F:F)</f>
        <v>0.19975070115300717</v>
      </c>
      <c r="E104" cm="1">
        <f t="array" ref="E104">_xlfn.XLOOKUP($A104&amp;$B104,Financials!$A:$A&amp;Financials!$C:$C,Financials!G:G)</f>
        <v>0.1855923733374337</v>
      </c>
      <c r="F104" cm="1">
        <f t="array" ref="F104">_xlfn.XLOOKUP($A104&amp;$B104,Financials!$A:$A&amp;Financials!$C:$C,Financials!H:H)</f>
        <v>0.18083545672148868</v>
      </c>
      <c r="G104" cm="1">
        <f t="array" ref="G104">_xlfn.XLOOKUP($A104&amp;$B104,Financials!$A:$A&amp;Financials!$C:$C,Financials!I:I)</f>
        <v>0.1773283160865475</v>
      </c>
      <c r="H104" cm="1">
        <f t="array" ref="H104">_xlfn.XLOOKUP($A104&amp;$B104,Financials!$A:$A&amp;Financials!$C:$C,Financials!J:J)</f>
        <v>0.1774676359678109</v>
      </c>
      <c r="I104" cm="1">
        <f t="array" ref="I104">_xlfn.XLOOKUP($A104&amp;$B104,Financials!$A:$A&amp;Financials!$C:$C,Financials!K:K)</f>
        <v>0.18288617240831878</v>
      </c>
      <c r="J104" cm="1">
        <f t="array" ref="J104">_xlfn.XLOOKUP($A104&amp;$B104,Financials!$A:$A&amp;Financials!$C:$C,Financials!L:L)</f>
        <v>0.17475464525388881</v>
      </c>
      <c r="K104" cm="1">
        <f t="array" ref="K104">_xlfn.XLOOKUP($A104&amp;$B104,Financials!$A:$A&amp;Financials!$C:$C,Financials!M:M)</f>
        <v>0.16000937097340986</v>
      </c>
      <c r="L104" cm="1">
        <f t="array" ref="L104">_xlfn.XLOOKUP($A104&amp;$B104,Financials!$A:$A&amp;Financials!$C:$C,Financials!N:N)</f>
        <v>0.1636821598646149</v>
      </c>
      <c r="M104" cm="1">
        <f t="array" ref="M104">_xlfn.XLOOKUP($A104&amp;$B104,Financials!$A:$A&amp;Financials!$C:$C,Financials!O:O)</f>
        <v>0.16354416660215221</v>
      </c>
      <c r="N104" cm="1">
        <f t="array" ref="N104">_xlfn.XLOOKUP($A104&amp;$B104,Financials!$A:$A&amp;Financials!$C:$C,Financials!P:P)</f>
        <v>0.14638978313934978</v>
      </c>
      <c r="O104" cm="1">
        <f t="array" ref="O104">_xlfn.XLOOKUP($A104&amp;$B104,Financials!$A:$A&amp;Financials!$C:$C,Financials!Q:Q)</f>
        <v>0.15535882737101805</v>
      </c>
      <c r="P104" cm="1">
        <f t="array" ref="P104">_xlfn.XLOOKUP($A104&amp;$B104,Financials!$A:$A&amp;Financials!$C:$C,Financials!R:R)</f>
        <v>0.16117019371933972</v>
      </c>
      <c r="Q104" cm="1">
        <f t="array" ref="Q104">_xlfn.XLOOKUP($A104&amp;$B104,Financials!$A:$A&amp;Financials!$C:$C,Financials!S:S)</f>
        <v>0.14402614237874042</v>
      </c>
      <c r="R104" cm="1">
        <f t="array" ref="R104">_xlfn.XLOOKUP($A104&amp;$B104,Financials!$A:$A&amp;Financials!$C:$C,Financials!T:T)</f>
        <v>0.13716200298405884</v>
      </c>
      <c r="S104" cm="1">
        <f t="array" ref="S104">_xlfn.XLOOKUP($A104&amp;$B104,Financials!$A:$A&amp;Financials!$C:$C,Financials!U:U)</f>
        <v>0.14278959810874706</v>
      </c>
      <c r="T104" cm="1">
        <f t="array" ref="T104">_xlfn.XLOOKUP($A104&amp;$B104,Financials!$A:$A&amp;Financials!$C:$C,Financials!V:V)</f>
        <v>0.14883720930232558</v>
      </c>
      <c r="U104" cm="1">
        <f t="array" ref="U104">_xlfn.XLOOKUP($A104&amp;$B104,Financials!$A:$A&amp;Financials!$C:$C,Financials!W:W)</f>
        <v>0.15409722036437573</v>
      </c>
      <c r="V104" cm="1">
        <f t="array" ref="V104">_xlfn.XLOOKUP($A104&amp;$B104,Financials!$A:$A&amp;Financials!$C:$C,Financials!X:X)</f>
        <v>0.1494968603031975</v>
      </c>
      <c r="W104" cm="1">
        <f t="array" ref="W104">_xlfn.XLOOKUP($A104&amp;$B104,Financials!$A:$A&amp;Financials!$C:$C,Financials!Y:Y)</f>
        <v>0.14716775881271207</v>
      </c>
      <c r="X104" cm="1">
        <f t="array" ref="X104">_xlfn.XLOOKUP($A104&amp;$B104,Financials!$A:$A&amp;Financials!$C:$C,Financials!Z:Z)</f>
        <v>0.14159896942450773</v>
      </c>
      <c r="Y104" cm="1">
        <f t="array" ref="Y104">_xlfn.XLOOKUP($A104&amp;$B104,Financials!$A:$A&amp;Financials!$C:$C,Financials!AA:AA)</f>
        <v>0.15647467907657717</v>
      </c>
      <c r="Z104" cm="1">
        <f t="array" ref="Z104">_xlfn.XLOOKUP($A104&amp;$B104,Financials!$A:$A&amp;Financials!$C:$C,Financials!AB:AB)</f>
        <v>0.15779826262518928</v>
      </c>
      <c r="AA104" cm="1">
        <f t="array" ref="AA104">_xlfn.XLOOKUP($A104&amp;$B104,Financials!$A:$A&amp;Financials!$C:$C,Financials!AC:AC)</f>
        <v>0.15389585217728388</v>
      </c>
      <c r="AB104" cm="1">
        <f t="array" ref="AB104">_xlfn.XLOOKUP($A104&amp;$B104,Financials!$A:$A&amp;Financials!$C:$C,Financials!AD:AD)</f>
        <v>0.15099131786963846</v>
      </c>
      <c r="AC104" cm="1">
        <f t="array" ref="AC104">_xlfn.XLOOKUP($A104&amp;$B104,Financials!$A:$A&amp;Financials!$C:$C,Financials!AE:AE)</f>
        <v>0.14738312627850123</v>
      </c>
      <c r="AD104" cm="1">
        <f t="array" ref="AD104">_xlfn.XLOOKUP($A104&amp;$B104,Financials!$A:$A&amp;Financials!$C:$C,Financials!AF:AF)</f>
        <v>0.20602582496413199</v>
      </c>
      <c r="AE104" cm="1">
        <f t="array" ref="AE104">_xlfn.XLOOKUP($A104&amp;$B104,Financials!$A:$A&amp;Financials!$C:$C,Financials!AG:AG)</f>
        <v>0.19200899602909652</v>
      </c>
      <c r="AF104" cm="1">
        <f t="array" ref="AF104">_xlfn.XLOOKUP($A104&amp;$B104,Financials!$A:$A&amp;Financials!$C:$C,Financials!AH:AH)</f>
        <v>0.17930862081279908</v>
      </c>
      <c r="AG104" cm="1">
        <f t="array" ref="AG104">_xlfn.XLOOKUP($A104&amp;$B104,Financials!$A:$A&amp;Financials!$C:$C,Financials!AI:AI)</f>
        <v>0.16355568594374564</v>
      </c>
      <c r="AH104" cm="1">
        <f t="array" ref="AH104">_xlfn.XLOOKUP($A104&amp;$B104,Financials!$A:$A&amp;Financials!$C:$C,Financials!AJ:AJ)</f>
        <v>0.14063196898480118</v>
      </c>
      <c r="AI104" cm="1">
        <f t="array" ref="AI104">_xlfn.XLOOKUP($A104&amp;$B104,Financials!$A:$A&amp;Financials!$C:$C,Financials!AK:AK)</f>
        <v>0.14638789850808265</v>
      </c>
      <c r="AJ104" cm="1">
        <f t="array" ref="AJ104">_xlfn.XLOOKUP($A104&amp;$B104,Financials!$A:$A&amp;Financials!$C:$C,Financials!AL:AL)</f>
        <v>0.15414285213366527</v>
      </c>
      <c r="AK104" cm="1">
        <f t="array" ref="AK104">_xlfn.XLOOKUP($A104&amp;$B104,Financials!$A:$A&amp;Financials!$C:$C,Financials!AM:AM)</f>
        <v>0.15674901289353227</v>
      </c>
      <c r="AL104" cm="1">
        <f t="array" ref="AL104">_xlfn.XLOOKUP($A104&amp;$B104,Financials!$A:$A&amp;Financials!$C:$C,Financials!AN:AN)</f>
        <v>0.15638275645936348</v>
      </c>
      <c r="AM104" cm="1">
        <f t="array" ref="AM104">_xlfn.XLOOKUP($A104&amp;$B104,Financials!$A:$A&amp;Financials!$C:$C,Financials!AO:AO)</f>
        <v>0.16686324845625478</v>
      </c>
      <c r="AN104" cm="1">
        <f t="array" ref="AN104">_xlfn.XLOOKUP($A104&amp;$B104,Financials!$A:$A&amp;Financials!$C:$C,Financials!AP:AP)</f>
        <v>0.17382087970323265</v>
      </c>
      <c r="AO104" cm="1">
        <f t="array" ref="AO104">_xlfn.XLOOKUP($A104&amp;$B104,Financials!$A:$A&amp;Financials!$C:$C,Financials!AQ:AQ)</f>
        <v>0.17393722409538045</v>
      </c>
    </row>
    <row r="105" spans="1:41" x14ac:dyDescent="0.45">
      <c r="A105" t="s">
        <v>22</v>
      </c>
      <c r="B105" t="s">
        <v>58</v>
      </c>
      <c r="C105" cm="1">
        <f t="array" ref="C105">_xlfn.XLOOKUP($A105&amp;$B105,Ratios!$A:$A&amp;Ratios!$B:$B,Ratios!CA:CA)</f>
        <v>7.56</v>
      </c>
      <c r="D105" cm="1">
        <f t="array" ref="D105">_xlfn.XLOOKUP($A105&amp;$B105,Ratios!$A:$A&amp;Ratios!$B:$B,Ratios!CB:CB)</f>
        <v>7.04</v>
      </c>
      <c r="E105" cm="1">
        <f t="array" ref="E105">_xlfn.XLOOKUP($A105&amp;$B105,Ratios!$A:$A&amp;Ratios!$B:$B,Ratios!CC:CC)</f>
        <v>3.9</v>
      </c>
      <c r="F105" cm="1">
        <f t="array" ref="F105">_xlfn.XLOOKUP($A105&amp;$B105,Ratios!$A:$A&amp;Ratios!$B:$B,Ratios!CD:CD)</f>
        <v>-1.34</v>
      </c>
      <c r="G105" cm="1">
        <f t="array" ref="G105">_xlfn.XLOOKUP($A105&amp;$B105,Ratios!$A:$A&amp;Ratios!$B:$B,Ratios!CE:CE)</f>
        <v>9.01</v>
      </c>
      <c r="H105" cm="1">
        <f t="array" ref="H105">_xlfn.XLOOKUP($A105&amp;$B105,Ratios!$A:$A&amp;Ratios!$B:$B,Ratios!CF:CF)</f>
        <v>24.28</v>
      </c>
      <c r="I105" cm="1">
        <f t="array" ref="I105">_xlfn.XLOOKUP($A105&amp;$B105,Ratios!$A:$A&amp;Ratios!$B:$B,Ratios!CG:CG)</f>
        <v>16.489999999999998</v>
      </c>
      <c r="J105" cm="1">
        <f t="array" ref="J105">_xlfn.XLOOKUP($A105&amp;$B105,Ratios!$A:$A&amp;Ratios!$B:$B,Ratios!CH:CH)</f>
        <v>16.78</v>
      </c>
      <c r="K105" cm="1">
        <f t="array" ref="K105">_xlfn.XLOOKUP($A105&amp;$B105,Ratios!$A:$A&amp;Ratios!$B:$B,Ratios!CI:CI)</f>
        <v>4.93</v>
      </c>
      <c r="L105" cm="1">
        <f t="array" ref="L105">_xlfn.XLOOKUP($A105&amp;$B105,Ratios!$A:$A&amp;Ratios!$B:$B,Ratios!CJ:CJ)</f>
        <v>18.07</v>
      </c>
      <c r="M105" cm="1">
        <f t="array" ref="M105">_xlfn.XLOOKUP($A105&amp;$B105,Ratios!$A:$A&amp;Ratios!$B:$B,Ratios!CK:CK)</f>
        <v>15.41</v>
      </c>
      <c r="N105" cm="1">
        <f t="array" ref="N105">_xlfn.XLOOKUP($A105&amp;$B105,Ratios!$A:$A&amp;Ratios!$B:$B,Ratios!CL:CL)</f>
        <v>-7.82</v>
      </c>
      <c r="O105" cm="1">
        <f t="array" ref="O105">_xlfn.XLOOKUP($A105&amp;$B105,Ratios!$A:$A&amp;Ratios!$B:$B,Ratios!CM:CM)</f>
        <v>13.87</v>
      </c>
      <c r="P105" cm="1">
        <f t="array" ref="P105">_xlfn.XLOOKUP($A105&amp;$B105,Ratios!$A:$A&amp;Ratios!$B:$B,Ratios!CN:CN)</f>
        <v>7.35</v>
      </c>
      <c r="Q105" cm="1">
        <f t="array" ref="Q105">_xlfn.XLOOKUP($A105&amp;$B105,Ratios!$A:$A&amp;Ratios!$B:$B,Ratios!CO:CO)</f>
        <v>4.01</v>
      </c>
      <c r="R105" cm="1">
        <f t="array" ref="R105">_xlfn.XLOOKUP($A105&amp;$B105,Ratios!$A:$A&amp;Ratios!$B:$B,Ratios!CP:CP)</f>
        <v>3.86</v>
      </c>
      <c r="S105" cm="1">
        <f t="array" ref="S105">_xlfn.XLOOKUP($A105&amp;$B105,Ratios!$A:$A&amp;Ratios!$B:$B,Ratios!CQ:CQ)</f>
        <v>2.57</v>
      </c>
      <c r="T105" cm="1">
        <f t="array" ref="T105">_xlfn.XLOOKUP($A105&amp;$B105,Ratios!$A:$A&amp;Ratios!$B:$B,Ratios!CR:CR)</f>
        <v>9.08</v>
      </c>
      <c r="U105" cm="1">
        <f t="array" ref="U105">_xlfn.XLOOKUP($A105&amp;$B105,Ratios!$A:$A&amp;Ratios!$B:$B,Ratios!CS:CS)</f>
        <v>7.97</v>
      </c>
      <c r="V105" cm="1">
        <f t="array" ref="V105">_xlfn.XLOOKUP($A105&amp;$B105,Ratios!$A:$A&amp;Ratios!$B:$B,Ratios!CT:CT)</f>
        <v>0.19</v>
      </c>
      <c r="W105" cm="1">
        <f t="array" ref="W105">_xlfn.XLOOKUP($A105&amp;$B105,Ratios!$A:$A&amp;Ratios!$B:$B,Ratios!CU:CU)</f>
        <v>7.23</v>
      </c>
      <c r="X105" cm="1">
        <f t="array" ref="X105">_xlfn.XLOOKUP($A105&amp;$B105,Ratios!$A:$A&amp;Ratios!$B:$B,Ratios!CV:CV)</f>
        <v>5.16</v>
      </c>
      <c r="Y105" cm="1">
        <f t="array" ref="Y105">_xlfn.XLOOKUP($A105&amp;$B105,Ratios!$A:$A&amp;Ratios!$B:$B,Ratios!CW:CW)</f>
        <v>9.34</v>
      </c>
      <c r="Z105" cm="1">
        <f t="array" ref="Z105">_xlfn.XLOOKUP($A105&amp;$B105,Ratios!$A:$A&amp;Ratios!$B:$B,Ratios!CX:CX)</f>
        <v>0.78</v>
      </c>
      <c r="AA105" cm="1">
        <f t="array" ref="AA105">_xlfn.XLOOKUP($A105&amp;$B105,Ratios!$A:$A&amp;Ratios!$B:$B,Ratios!CY:CY)</f>
        <v>7.58</v>
      </c>
      <c r="AB105" cm="1">
        <f t="array" ref="AB105">_xlfn.XLOOKUP($A105&amp;$B105,Ratios!$A:$A&amp;Ratios!$B:$B,Ratios!CZ:CZ)</f>
        <v>8.31</v>
      </c>
      <c r="AC105" cm="1">
        <f t="array" ref="AC105">_xlfn.XLOOKUP($A105&amp;$B105,Ratios!$A:$A&amp;Ratios!$B:$B,Ratios!DA:DA)</f>
        <v>9.9700000000000006</v>
      </c>
      <c r="AD105" cm="1">
        <f t="array" ref="AD105">_xlfn.XLOOKUP($A105&amp;$B105,Ratios!$A:$A&amp;Ratios!$B:$B,Ratios!DB:DB)</f>
        <v>34.35</v>
      </c>
      <c r="AE105" cm="1">
        <f t="array" ref="AE105">_xlfn.XLOOKUP($A105&amp;$B105,Ratios!$A:$A&amp;Ratios!$B:$B,Ratios!DC:DC)</f>
        <v>6.74</v>
      </c>
      <c r="AF105" cm="1">
        <f t="array" ref="AF105">_xlfn.XLOOKUP($A105&amp;$B105,Ratios!$A:$A&amp;Ratios!$B:$B,Ratios!DD:DD)</f>
        <v>7.51</v>
      </c>
      <c r="AG105" cm="1">
        <f t="array" ref="AG105">_xlfn.XLOOKUP($A105&amp;$B105,Ratios!$A:$A&amp;Ratios!$B:$B,Ratios!DE:DE)</f>
        <v>3.57</v>
      </c>
      <c r="AH105" cm="1">
        <f t="array" ref="AH105">_xlfn.XLOOKUP($A105&amp;$B105,Ratios!$A:$A&amp;Ratios!$B:$B,Ratios!DF:DF)</f>
        <v>1.32</v>
      </c>
      <c r="AI105" cm="1">
        <f t="array" ref="AI105">_xlfn.XLOOKUP($A105&amp;$B105,Ratios!$A:$A&amp;Ratios!$B:$B,Ratios!DG:DG)</f>
        <v>4.45</v>
      </c>
      <c r="AJ105" cm="1">
        <f t="array" ref="AJ105">_xlfn.XLOOKUP($A105&amp;$B105,Ratios!$A:$A&amp;Ratios!$B:$B,Ratios!DH:DH)</f>
        <v>6.45</v>
      </c>
      <c r="AK105" cm="1">
        <f t="array" ref="AK105">_xlfn.XLOOKUP($A105&amp;$B105,Ratios!$A:$A&amp;Ratios!$B:$B,Ratios!DI:DI)</f>
        <v>8.51</v>
      </c>
      <c r="AL105" cm="1">
        <f t="array" ref="AL105">_xlfn.XLOOKUP($A105&amp;$B105,Ratios!$A:$A&amp;Ratios!$B:$B,Ratios!DJ:DJ)</f>
        <v>9.4700000000000006</v>
      </c>
      <c r="AM105" cm="1">
        <f t="array" ref="AM105">_xlfn.XLOOKUP($A105&amp;$B105,Ratios!$A:$A&amp;Ratios!$B:$B,Ratios!DK:DK)</f>
        <v>9.4600000000000009</v>
      </c>
      <c r="AN105" cm="1">
        <f t="array" ref="AN105">_xlfn.XLOOKUP($A105&amp;$B105,Ratios!$A:$A&amp;Ratios!$B:$B,Ratios!DL:DL)</f>
        <v>11.93</v>
      </c>
      <c r="AO105" cm="1">
        <f t="array" ref="AO105">_xlfn.XLOOKUP($A105&amp;$B105,Ratios!$A:$A&amp;Ratios!$B:$B,Ratios!DM:DM)</f>
        <v>9.7200000000000006</v>
      </c>
    </row>
    <row r="106" spans="1:41" x14ac:dyDescent="0.45">
      <c r="A106" t="s">
        <v>22</v>
      </c>
      <c r="B106" t="s">
        <v>198</v>
      </c>
      <c r="C106">
        <f>_xlfn.XLOOKUP(C$1,EconCPI!$1:$1,EconCPI!$2:$2)</f>
        <v>8.0000000000000002E-3</v>
      </c>
      <c r="D106">
        <f>_xlfn.XLOOKUP(D$1,EconCPI!$1:$1,EconCPI!$2:$2)</f>
        <v>-1E-4</v>
      </c>
      <c r="E106">
        <f>_xlfn.XLOOKUP(E$1,EconCPI!$1:$1,EconCPI!$2:$2)</f>
        <v>1E-4</v>
      </c>
      <c r="F106">
        <f>_xlfn.XLOOKUP(F$1,EconCPI!$1:$1,EconCPI!$2:$2)</f>
        <v>0</v>
      </c>
      <c r="G106">
        <f>_xlfn.XLOOKUP(G$1,EconCPI!$1:$1,EconCPI!$2:$2)</f>
        <v>7.0000000000000001E-3</v>
      </c>
      <c r="H106">
        <f>_xlfn.XLOOKUP(H$1,EconCPI!$1:$1,EconCPI!$2:$2)</f>
        <v>8.9999999999999993E-3</v>
      </c>
      <c r="I106">
        <f>_xlfn.XLOOKUP(I$1,EconCPI!$1:$1,EconCPI!$2:$2)</f>
        <v>0.01</v>
      </c>
      <c r="J106">
        <f>_xlfn.XLOOKUP(J$1,EconCPI!$1:$1,EconCPI!$2:$2)</f>
        <v>1.4999999999999999E-2</v>
      </c>
      <c r="K106">
        <f>_xlfn.XLOOKUP(K$1,EconCPI!$1:$1,EconCPI!$2:$2)</f>
        <v>2.1000000000000001E-2</v>
      </c>
      <c r="L106">
        <f>_xlfn.XLOOKUP(L$1,EconCPI!$1:$1,EconCPI!$2:$2)</f>
        <v>2.4E-2</v>
      </c>
      <c r="M106">
        <f>_xlfn.XLOOKUP(M$1,EconCPI!$1:$1,EconCPI!$2:$2)</f>
        <v>1.6E-2</v>
      </c>
      <c r="N106">
        <f>_xlfn.XLOOKUP(N$1,EconCPI!$1:$1,EconCPI!$2:$2)</f>
        <v>2.1999999999999999E-2</v>
      </c>
      <c r="O106">
        <f>_xlfn.XLOOKUP(O$1,EconCPI!$1:$1,EconCPI!$2:$2)</f>
        <v>2.1000000000000001E-2</v>
      </c>
      <c r="P106">
        <f>_xlfn.XLOOKUP(P$1,EconCPI!$1:$1,EconCPI!$2:$2)</f>
        <v>2.4E-2</v>
      </c>
      <c r="Q106">
        <f>_xlfn.XLOOKUP(Q$1,EconCPI!$1:$1,EconCPI!$2:$2)</f>
        <v>2.9000000000000001E-2</v>
      </c>
      <c r="R106">
        <f>_xlfn.XLOOKUP(R$1,EconCPI!$1:$1,EconCPI!$2:$2)</f>
        <v>2.3E-2</v>
      </c>
      <c r="S106">
        <f>_xlfn.XLOOKUP(S$1,EconCPI!$1:$1,EconCPI!$2:$2)</f>
        <v>1.9E-2</v>
      </c>
      <c r="T106">
        <f>_xlfn.XLOOKUP(T$1,EconCPI!$1:$1,EconCPI!$2:$2)</f>
        <v>1.9E-2</v>
      </c>
      <c r="U106">
        <f>_xlfn.XLOOKUP(U$1,EconCPI!$1:$1,EconCPI!$2:$2)</f>
        <v>1.6E-2</v>
      </c>
      <c r="V106">
        <f>_xlfn.XLOOKUP(V$1,EconCPI!$1:$1,EconCPI!$2:$2)</f>
        <v>1.7000000000000001E-2</v>
      </c>
      <c r="W106">
        <f>_xlfn.XLOOKUP(W$1,EconCPI!$1:$1,EconCPI!$2:$2)</f>
        <v>2.3E-2</v>
      </c>
      <c r="X106">
        <f>_xlfn.XLOOKUP(X$1,EconCPI!$1:$1,EconCPI!$2:$2)</f>
        <v>1.4999999999999999E-2</v>
      </c>
      <c r="Y106">
        <f>_xlfn.XLOOKUP(Y$1,EconCPI!$1:$1,EconCPI!$2:$2)</f>
        <v>6.0000000000000001E-3</v>
      </c>
      <c r="Z106">
        <f>_xlfn.XLOOKUP(Z$1,EconCPI!$1:$1,EconCPI!$2:$2)</f>
        <v>1.4E-2</v>
      </c>
      <c r="AA106">
        <f>_xlfn.XLOOKUP(AA$1,EconCPI!$1:$1,EconCPI!$2:$2)</f>
        <v>1.4E-2</v>
      </c>
      <c r="AB106">
        <f>_xlfn.XLOOKUP(AB$1,EconCPI!$1:$1,EconCPI!$2:$2)</f>
        <v>2.5999999999999999E-2</v>
      </c>
      <c r="AC106">
        <f>_xlfn.XLOOKUP(AC$1,EconCPI!$1:$1,EconCPI!$2:$2)</f>
        <v>5.3999999999999999E-2</v>
      </c>
      <c r="AD106">
        <f>_xlfn.XLOOKUP(AD$1,EconCPI!$1:$1,EconCPI!$2:$2)</f>
        <v>5.3999999999999999E-2</v>
      </c>
      <c r="AE106">
        <f>_xlfn.XLOOKUP(AE$1,EconCPI!$1:$1,EconCPI!$2:$2)</f>
        <v>7.0000000000000007E-2</v>
      </c>
      <c r="AF106">
        <f>_xlfn.XLOOKUP(AF$1,EconCPI!$1:$1,EconCPI!$2:$2)</f>
        <v>8.5000000000000006E-2</v>
      </c>
      <c r="AG106">
        <f>_xlfn.XLOOKUP(AG$1,EconCPI!$1:$1,EconCPI!$2:$2)</f>
        <v>9.0999999999999998E-2</v>
      </c>
      <c r="AH106">
        <f>_xlfn.XLOOKUP(AH$1,EconCPI!$1:$1,EconCPI!$2:$2)</f>
        <v>8.2000000000000003E-2</v>
      </c>
      <c r="AI106">
        <f>_xlfn.XLOOKUP(AI$1,EconCPI!$1:$1,EconCPI!$2:$2)</f>
        <v>6.5000000000000002E-2</v>
      </c>
      <c r="AJ106">
        <f>_xlfn.XLOOKUP(AJ$1,EconCPI!$1:$1,EconCPI!$2:$2)</f>
        <v>0.05</v>
      </c>
      <c r="AK106">
        <f>_xlfn.XLOOKUP(AK$1,EconCPI!$1:$1,EconCPI!$2:$2)</f>
        <v>0.03</v>
      </c>
      <c r="AL106">
        <f>_xlfn.XLOOKUP(AL$1,EconCPI!$1:$1,EconCPI!$2:$2)</f>
        <v>3.6999999999999998E-2</v>
      </c>
      <c r="AM106">
        <f>_xlfn.XLOOKUP(AM$1,EconCPI!$1:$1,EconCPI!$2:$2)</f>
        <v>3.4000000000000002E-2</v>
      </c>
      <c r="AN106">
        <f>_xlfn.XLOOKUP(AN$1,EconCPI!$1:$1,EconCPI!$2:$2)</f>
        <v>3.5000000000000003E-2</v>
      </c>
      <c r="AO106">
        <f>_xlfn.XLOOKUP(AO$1,EconCPI!$1:$1,EconCPI!$2:$2)</f>
        <v>0.03</v>
      </c>
    </row>
    <row r="107" spans="1:41" x14ac:dyDescent="0.45">
      <c r="A107" t="s">
        <v>22</v>
      </c>
      <c r="B107" t="s">
        <v>272</v>
      </c>
      <c r="C107">
        <f>_xlfn.XLOOKUP(C$1,EconCPI!$1:$1,EconCPI!$4:$4)</f>
        <v>50.01</v>
      </c>
      <c r="D107">
        <f>_xlfn.XLOOKUP(D$1,EconCPI!$1:$1,EconCPI!$4:$4)</f>
        <v>49.49</v>
      </c>
      <c r="E107">
        <f>_xlfn.XLOOKUP(E$1,EconCPI!$1:$1,EconCPI!$4:$4)</f>
        <v>50.531999999999996</v>
      </c>
      <c r="F107">
        <f>_xlfn.XLOOKUP(F$1,EconCPI!$1:$1,EconCPI!$4:$4)</f>
        <v>48.603999999999999</v>
      </c>
      <c r="G107">
        <f>_xlfn.XLOOKUP(G$1,EconCPI!$1:$1,EconCPI!$4:$4)</f>
        <v>51.15</v>
      </c>
      <c r="H107">
        <f>_xlfn.XLOOKUP(H$1,EconCPI!$1:$1,EconCPI!$4:$4)</f>
        <v>49.9</v>
      </c>
      <c r="I107">
        <f>_xlfn.XLOOKUP(I$1,EconCPI!$1:$1,EconCPI!$4:$4)</f>
        <v>50.631999999999998</v>
      </c>
      <c r="J107">
        <f>_xlfn.XLOOKUP(J$1,EconCPI!$1:$1,EconCPI!$4:$4)</f>
        <v>52.88</v>
      </c>
      <c r="K107">
        <f>_xlfn.XLOOKUP(K$1,EconCPI!$1:$1,EconCPI!$4:$4)</f>
        <v>59.33</v>
      </c>
      <c r="L107">
        <f>_xlfn.XLOOKUP(L$1,EconCPI!$1:$1,EconCPI!$4:$4)</f>
        <v>60.618000000000002</v>
      </c>
      <c r="M107">
        <f>_xlfn.XLOOKUP(M$1,EconCPI!$1:$1,EconCPI!$4:$4)</f>
        <v>62.616999999999997</v>
      </c>
      <c r="N107">
        <f>_xlfn.XLOOKUP(N$1,EconCPI!$1:$1,EconCPI!$4:$4)</f>
        <v>63.72</v>
      </c>
      <c r="O107">
        <f>_xlfn.XLOOKUP(O$1,EconCPI!$1:$1,EconCPI!$4:$4)</f>
        <v>66.599999999999994</v>
      </c>
      <c r="P107">
        <f>_xlfn.XLOOKUP(P$1,EconCPI!$1:$1,EconCPI!$4:$4)</f>
        <v>64.540000000000006</v>
      </c>
      <c r="Q107">
        <f>_xlfn.XLOOKUP(Q$1,EconCPI!$1:$1,EconCPI!$4:$4)</f>
        <v>61.49</v>
      </c>
      <c r="R107">
        <f>_xlfn.XLOOKUP(R$1,EconCPI!$1:$1,EconCPI!$4:$4)</f>
        <v>66.33</v>
      </c>
      <c r="S107">
        <f>_xlfn.XLOOKUP(S$1,EconCPI!$1:$1,EconCPI!$4:$4)</f>
        <v>57.72</v>
      </c>
      <c r="T107">
        <f>_xlfn.XLOOKUP(T$1,EconCPI!$1:$1,EconCPI!$4:$4)</f>
        <v>63.62</v>
      </c>
      <c r="U107">
        <f>_xlfn.XLOOKUP(U$1,EconCPI!$1:$1,EconCPI!$4:$4)</f>
        <v>70.709999999999994</v>
      </c>
      <c r="V107">
        <f>_xlfn.XLOOKUP(V$1,EconCPI!$1:$1,EconCPI!$4:$4)</f>
        <v>72.040000000000006</v>
      </c>
      <c r="W107">
        <f>_xlfn.XLOOKUP(W$1,EconCPI!$1:$1,EconCPI!$4:$4)</f>
        <v>71.33</v>
      </c>
      <c r="X107">
        <f>_xlfn.XLOOKUP(X$1,EconCPI!$1:$1,EconCPI!$4:$4)</f>
        <v>49.57</v>
      </c>
      <c r="Y107">
        <f>_xlfn.XLOOKUP(Y$1,EconCPI!$1:$1,EconCPI!$4:$4)</f>
        <v>55.01</v>
      </c>
      <c r="Z107">
        <f>_xlfn.XLOOKUP(Z$1,EconCPI!$1:$1,EconCPI!$4:$4)</f>
        <v>55.74</v>
      </c>
      <c r="AA107">
        <f>_xlfn.XLOOKUP(AA$1,EconCPI!$1:$1,EconCPI!$4:$4)</f>
        <v>67.5</v>
      </c>
      <c r="AB107">
        <f>_xlfn.XLOOKUP(AB$1,EconCPI!$1:$1,EconCPI!$4:$4)</f>
        <v>74.260000000000005</v>
      </c>
      <c r="AC107">
        <f>_xlfn.XLOOKUP(AC$1,EconCPI!$1:$1,EconCPI!$4:$4)</f>
        <v>77.405000000000001</v>
      </c>
      <c r="AD107">
        <f>_xlfn.XLOOKUP(AD$1,EconCPI!$1:$1,EconCPI!$4:$4)</f>
        <v>78.2</v>
      </c>
      <c r="AE107">
        <f>_xlfn.XLOOKUP(AE$1,EconCPI!$1:$1,EconCPI!$4:$4)</f>
        <v>83.572000000000003</v>
      </c>
      <c r="AF107">
        <f>_xlfn.XLOOKUP(AF$1,EconCPI!$1:$1,EconCPI!$4:$4)</f>
        <v>91.22</v>
      </c>
      <c r="AG107">
        <f>_xlfn.XLOOKUP(AG$1,EconCPI!$1:$1,EconCPI!$4:$4)</f>
        <v>82.97</v>
      </c>
      <c r="AH107">
        <f>_xlfn.XLOOKUP(AH$1,EconCPI!$1:$1,EconCPI!$4:$4)</f>
        <v>79.09</v>
      </c>
      <c r="AI107">
        <f>_xlfn.XLOOKUP(AI$1,EconCPI!$1:$1,EconCPI!$4:$4)</f>
        <v>91.4</v>
      </c>
      <c r="AJ107">
        <f>_xlfn.XLOOKUP(AJ$1,EconCPI!$1:$1,EconCPI!$4:$4)</f>
        <v>85.62</v>
      </c>
      <c r="AK107">
        <f>_xlfn.XLOOKUP(AK$1,EconCPI!$1:$1,EconCPI!$4:$4)</f>
        <v>87.89</v>
      </c>
      <c r="AL107">
        <f>_xlfn.XLOOKUP(AL$1,EconCPI!$1:$1,EconCPI!$4:$4)</f>
        <v>91.65</v>
      </c>
      <c r="AM107">
        <f>_xlfn.XLOOKUP(AM$1,EconCPI!$1:$1,EconCPI!$4:$4)</f>
        <v>100.125</v>
      </c>
      <c r="AN107">
        <f>_xlfn.XLOOKUP(AN$1,EconCPI!$1:$1,EconCPI!$4:$4)</f>
        <v>117.39</v>
      </c>
      <c r="AO107">
        <f>_xlfn.XLOOKUP(AO$1,EconCPI!$1:$1,EconCPI!$4:$4)</f>
        <v>112.92</v>
      </c>
    </row>
    <row r="108" spans="1:41" x14ac:dyDescent="0.45">
      <c r="A108" t="s">
        <v>23</v>
      </c>
      <c r="B108" t="s">
        <v>170</v>
      </c>
      <c r="C108" cm="1">
        <f t="array" ref="C108">_xlfn.XLOOKUP($A108&amp;$B108,Financials!$A:$A&amp;Financials!$C:$C,Financials!E:E)</f>
        <v>-1.072478809894482E-2</v>
      </c>
      <c r="D108" cm="1">
        <f t="array" ref="D108">_xlfn.XLOOKUP($A108&amp;$B108,Financials!$A:$A&amp;Financials!$C:$C,Financials!F:F)</f>
        <v>-2.0418580908626851E-3</v>
      </c>
      <c r="E108" cm="1">
        <f t="array" ref="E108">_xlfn.XLOOKUP($A108&amp;$B108,Financials!$A:$A&amp;Financials!$C:$C,Financials!G:G)</f>
        <v>9.0332467753607773E-3</v>
      </c>
      <c r="F108" cm="1">
        <f t="array" ref="F108">_xlfn.XLOOKUP($A108&amp;$B108,Financials!$A:$A&amp;Financials!$C:$C,Financials!H:H)</f>
        <v>1.7834190231362467E-2</v>
      </c>
      <c r="G108" cm="1">
        <f t="array" ref="G108">_xlfn.XLOOKUP($A108&amp;$B108,Financials!$A:$A&amp;Financials!$C:$C,Financials!I:I)</f>
        <v>3.5142369644506361E-3</v>
      </c>
      <c r="H108" cm="1">
        <f t="array" ref="H108">_xlfn.XLOOKUP($A108&amp;$B108,Financials!$A:$A&amp;Financials!$C:$C,Financials!J:J)</f>
        <v>3.3973401657618889E-4</v>
      </c>
      <c r="I108" cm="1">
        <f t="array" ref="I108">_xlfn.XLOOKUP($A108&amp;$B108,Financials!$A:$A&amp;Financials!$C:$C,Financials!K:K)</f>
        <v>1.5239311316368381E-2</v>
      </c>
      <c r="J108" cm="1">
        <f t="array" ref="J108">_xlfn.XLOOKUP($A108&amp;$B108,Financials!$A:$A&amp;Financials!$C:$C,Financials!L:L)</f>
        <v>1.6831126414469377E-2</v>
      </c>
      <c r="K108" cm="1">
        <f t="array" ref="K108">_xlfn.XLOOKUP($A108&amp;$B108,Financials!$A:$A&amp;Financials!$C:$C,Financials!M:M)</f>
        <v>1.2630003741114853E-2</v>
      </c>
      <c r="L108" cm="1">
        <f t="array" ref="L108">_xlfn.XLOOKUP($A108&amp;$B108,Financials!$A:$A&amp;Financials!$C:$C,Financials!N:N)</f>
        <v>2.122693767818367E-2</v>
      </c>
      <c r="M108" cm="1">
        <f t="array" ref="M108">_xlfn.XLOOKUP($A108&amp;$B108,Financials!$A:$A&amp;Financials!$C:$C,Financials!O:O)</f>
        <v>3.1135410007128002E-2</v>
      </c>
      <c r="N108" cm="1">
        <f t="array" ref="N108">_xlfn.XLOOKUP($A108&amp;$B108,Financials!$A:$A&amp;Financials!$C:$C,Financials!P:P)</f>
        <v>3.5753587383487467E-2</v>
      </c>
      <c r="O108" cm="1">
        <f t="array" ref="O108">_xlfn.XLOOKUP($A108&amp;$B108,Financials!$A:$A&amp;Financials!$C:$C,Financials!Q:Q)</f>
        <v>1.4760172643122777E-2</v>
      </c>
      <c r="P108" cm="1">
        <f t="array" ref="P108">_xlfn.XLOOKUP($A108&amp;$B108,Financials!$A:$A&amp;Financials!$C:$C,Financials!R:R)</f>
        <v>2.8094319158226869E-2</v>
      </c>
      <c r="Q108" cm="1">
        <f t="array" ref="Q108">_xlfn.XLOOKUP($A108&amp;$B108,Financials!$A:$A&amp;Financials!$C:$C,Financials!S:S)</f>
        <v>4.1336513436904185E-2</v>
      </c>
      <c r="R108" cm="1">
        <f t="array" ref="R108">_xlfn.XLOOKUP($A108&amp;$B108,Financials!$A:$A&amp;Financials!$C:$C,Financials!T:T)</f>
        <v>5.783228636952837E-2</v>
      </c>
      <c r="S108" cm="1">
        <f t="array" ref="S108">_xlfn.XLOOKUP($A108&amp;$B108,Financials!$A:$A&amp;Financials!$C:$C,Financials!U:U)</f>
        <v>4.1385511981823046E-2</v>
      </c>
      <c r="T108" cm="1">
        <f t="array" ref="T108">_xlfn.XLOOKUP($A108&amp;$B108,Financials!$A:$A&amp;Financials!$C:$C,Financials!V:V)</f>
        <v>4.1406869220607663E-2</v>
      </c>
      <c r="U108" cm="1">
        <f t="array" ref="U108">_xlfn.XLOOKUP($A108&amp;$B108,Financials!$A:$A&amp;Financials!$C:$C,Financials!W:W)</f>
        <v>4.2566028922322349E-2</v>
      </c>
      <c r="V108" cm="1">
        <f t="array" ref="V108">_xlfn.XLOOKUP($A108&amp;$B108,Financials!$A:$A&amp;Financials!$C:$C,Financials!X:X)</f>
        <v>5.2772832006702977E-2</v>
      </c>
      <c r="W108" cm="1">
        <f t="array" ref="W108">_xlfn.XLOOKUP($A108&amp;$B108,Financials!$A:$A&amp;Financials!$C:$C,Financials!Y:Y)</f>
        <v>5.4789731954411142E-2</v>
      </c>
      <c r="X108" cm="1">
        <f t="array" ref="X108">_xlfn.XLOOKUP($A108&amp;$B108,Financials!$A:$A&amp;Financials!$C:$C,Financials!Z:Z)</f>
        <v>6.4448363009033213E-2</v>
      </c>
      <c r="Y108" cm="1">
        <f t="array" ref="Y108">_xlfn.XLOOKUP($A108&amp;$B108,Financials!$A:$A&amp;Financials!$C:$C,Financials!AA:AA)</f>
        <v>7.6269764841104662E-2</v>
      </c>
      <c r="Z108" cm="1">
        <f t="array" ref="Z108">_xlfn.XLOOKUP($A108&amp;$B108,Financials!$A:$A&amp;Financials!$C:$C,Financials!AB:AB)</f>
        <v>7.452479313812195E-2</v>
      </c>
      <c r="AA108" cm="1">
        <f t="array" ref="AA108">_xlfn.XLOOKUP($A108&amp;$B108,Financials!$A:$A&amp;Financials!$C:$C,Financials!AC:AC)</f>
        <v>7.3894927192599755E-2</v>
      </c>
      <c r="AB108" cm="1">
        <f t="array" ref="AB108">_xlfn.XLOOKUP($A108&amp;$B108,Financials!$A:$A&amp;Financials!$C:$C,Financials!AD:AD)</f>
        <v>6.8436826592029321E-2</v>
      </c>
      <c r="AC108" cm="1">
        <f t="array" ref="AC108">_xlfn.XLOOKUP($A108&amp;$B108,Financials!$A:$A&amp;Financials!$C:$C,Financials!AE:AE)</f>
        <v>7.4241735524324864E-2</v>
      </c>
      <c r="AD108" cm="1">
        <f t="array" ref="AD108">_xlfn.XLOOKUP($A108&amp;$B108,Financials!$A:$A&amp;Financials!$C:$C,Financials!AF:AF)</f>
        <v>7.4792753678384172E-2</v>
      </c>
      <c r="AE108" cm="1">
        <f t="array" ref="AE108">_xlfn.XLOOKUP($A108&amp;$B108,Financials!$A:$A&amp;Financials!$C:$C,Financials!AG:AG)</f>
        <v>7.966894713218993E-2</v>
      </c>
      <c r="AF108" cm="1">
        <f t="array" ref="AF108">_xlfn.XLOOKUP($A108&amp;$B108,Financials!$A:$A&amp;Financials!$C:$C,Financials!AH:AH)</f>
        <v>9.3357615259273455E-2</v>
      </c>
      <c r="AG108" cm="1">
        <f t="array" ref="AG108">_xlfn.XLOOKUP($A108&amp;$B108,Financials!$A:$A&amp;Financials!$C:$C,Financials!AI:AI)</f>
        <v>9.8212334113973454E-2</v>
      </c>
      <c r="AH108" cm="1">
        <f t="array" ref="AH108">_xlfn.XLOOKUP($A108&amp;$B108,Financials!$A:$A&amp;Financials!$C:$C,Financials!AJ:AJ)</f>
        <v>0.11638251681367563</v>
      </c>
      <c r="AI108" cm="1">
        <f t="array" ref="AI108">_xlfn.XLOOKUP($A108&amp;$B108,Financials!$A:$A&amp;Financials!$C:$C,Financials!AK:AK)</f>
        <v>0.10478194508246522</v>
      </c>
      <c r="AJ108" cm="1">
        <f t="array" ref="AJ108">_xlfn.XLOOKUP($A108&amp;$B108,Financials!$A:$A&amp;Financials!$C:$C,Financials!AL:AL)</f>
        <v>0.10318772679252217</v>
      </c>
      <c r="AK108" cm="1">
        <f t="array" ref="AK108">_xlfn.XLOOKUP($A108&amp;$B108,Financials!$A:$A&amp;Financials!$C:$C,Financials!AM:AM)</f>
        <v>0.10604982775295538</v>
      </c>
      <c r="AL108" cm="1">
        <f t="array" ref="AL108">_xlfn.XLOOKUP($A108&amp;$B108,Financials!$A:$A&amp;Financials!$C:$C,Financials!AN:AN)</f>
        <v>0.12450680218427448</v>
      </c>
      <c r="AM108" cm="1">
        <f t="array" ref="AM108">_xlfn.XLOOKUP($A108&amp;$B108,Financials!$A:$A&amp;Financials!$C:$C,Financials!AO:AO)</f>
        <v>0.11451636177069471</v>
      </c>
      <c r="AN108" cm="1">
        <f t="array" ref="AN108">_xlfn.XLOOKUP($A108&amp;$B108,Financials!$A:$A&amp;Financials!$C:$C,Financials!AP:AP)</f>
        <v>7.5336195992277477E-2</v>
      </c>
      <c r="AO108" cm="1">
        <f t="array" ref="AO108">_xlfn.XLOOKUP($A108&amp;$B108,Financials!$A:$A&amp;Financials!$C:$C,Financials!AQ:AQ)</f>
        <v>0.12379128322511328</v>
      </c>
    </row>
    <row r="109" spans="1:41" x14ac:dyDescent="0.45">
      <c r="A109" t="s">
        <v>23</v>
      </c>
      <c r="B109" t="s">
        <v>171</v>
      </c>
      <c r="C109" cm="1">
        <f t="array" ref="C109">_xlfn.XLOOKUP($A109&amp;$B109,Financials!$A:$A&amp;Financials!$C:$C,Financials!E:E)</f>
        <v>0.18655530020345795</v>
      </c>
      <c r="D109" cm="1">
        <f t="array" ref="D109">_xlfn.XLOOKUP($A109&amp;$B109,Financials!$A:$A&amp;Financials!$C:$C,Financials!F:F)</f>
        <v>0.19944454538375683</v>
      </c>
      <c r="E109" cm="1">
        <f t="array" ref="E109">_xlfn.XLOOKUP($A109&amp;$B109,Financials!$A:$A&amp;Financials!$C:$C,Financials!G:G)</f>
        <v>0.19965944404239921</v>
      </c>
      <c r="F109" cm="1">
        <f t="array" ref="F109">_xlfn.XLOOKUP($A109&amp;$B109,Financials!$A:$A&amp;Financials!$C:$C,Financials!H:H)</f>
        <v>0.20300872682992829</v>
      </c>
      <c r="G109" cm="1">
        <f t="array" ref="G109">_xlfn.XLOOKUP($A109&amp;$B109,Financials!$A:$A&amp;Financials!$C:$C,Financials!I:I)</f>
        <v>0.19226554795485498</v>
      </c>
      <c r="H109" cm="1">
        <f t="array" ref="H109">_xlfn.XLOOKUP($A109&amp;$B109,Financials!$A:$A&amp;Financials!$C:$C,Financials!J:J)</f>
        <v>0.17654844394742616</v>
      </c>
      <c r="I109" cm="1">
        <f t="array" ref="I109">_xlfn.XLOOKUP($A109&amp;$B109,Financials!$A:$A&amp;Financials!$C:$C,Financials!K:K)</f>
        <v>0.17629301670356209</v>
      </c>
      <c r="J109" cm="1">
        <f t="array" ref="J109">_xlfn.XLOOKUP($A109&amp;$B109,Financials!$A:$A&amp;Financials!$C:$C,Financials!L:L)</f>
        <v>0.20013249216216425</v>
      </c>
      <c r="K109" cm="1">
        <f t="array" ref="K109">_xlfn.XLOOKUP($A109&amp;$B109,Financials!$A:$A&amp;Financials!$C:$C,Financials!M:M)</f>
        <v>0.19753086419753085</v>
      </c>
      <c r="L109" cm="1">
        <f t="array" ref="L109">_xlfn.XLOOKUP($A109&amp;$B109,Financials!$A:$A&amp;Financials!$C:$C,Financials!N:N)</f>
        <v>0.19898961549256244</v>
      </c>
      <c r="M109" cm="1">
        <f t="array" ref="M109">_xlfn.XLOOKUP($A109&amp;$B109,Financials!$A:$A&amp;Financials!$C:$C,Financials!O:O)</f>
        <v>0.20200171953881088</v>
      </c>
      <c r="N109" cm="1">
        <f t="array" ref="N109">_xlfn.XLOOKUP($A109&amp;$B109,Financials!$A:$A&amp;Financials!$C:$C,Financials!P:P)</f>
        <v>0.21786659087430857</v>
      </c>
      <c r="O109" cm="1">
        <f t="array" ref="O109">_xlfn.XLOOKUP($A109&amp;$B109,Financials!$A:$A&amp;Financials!$C:$C,Financials!Q:Q)</f>
        <v>0.20483047856890796</v>
      </c>
      <c r="P109" cm="1">
        <f t="array" ref="P109">_xlfn.XLOOKUP($A109&amp;$B109,Financials!$A:$A&amp;Financials!$C:$C,Financials!R:R)</f>
        <v>0.21698618173622752</v>
      </c>
      <c r="Q109" cm="1">
        <f t="array" ref="Q109">_xlfn.XLOOKUP($A109&amp;$B109,Financials!$A:$A&amp;Financials!$C:$C,Financials!S:S)</f>
        <v>0.22807577152550729</v>
      </c>
      <c r="R109" cm="1">
        <f t="array" ref="R109">_xlfn.XLOOKUP($A109&amp;$B109,Financials!$A:$A&amp;Financials!$C:$C,Financials!T:T)</f>
        <v>0.2264005811717448</v>
      </c>
      <c r="S109" cm="1">
        <f t="array" ref="S109">_xlfn.XLOOKUP($A109&amp;$B109,Financials!$A:$A&amp;Financials!$C:$C,Financials!U:U)</f>
        <v>0.22318247654088785</v>
      </c>
      <c r="T109" cm="1">
        <f t="array" ref="T109">_xlfn.XLOOKUP($A109&amp;$B109,Financials!$A:$A&amp;Financials!$C:$C,Financials!V:V)</f>
        <v>0.21882430647291942</v>
      </c>
      <c r="U109" cm="1">
        <f t="array" ref="U109">_xlfn.XLOOKUP($A109&amp;$B109,Financials!$A:$A&amp;Financials!$C:$C,Financials!W:W)</f>
        <v>0.21870154472968853</v>
      </c>
      <c r="V109" cm="1">
        <f t="array" ref="V109">_xlfn.XLOOKUP($A109&amp;$B109,Financials!$A:$A&amp;Financials!$C:$C,Financials!X:X)</f>
        <v>0.22446454754922496</v>
      </c>
      <c r="W109" cm="1">
        <f t="array" ref="W109">_xlfn.XLOOKUP($A109&amp;$B109,Financials!$A:$A&amp;Financials!$C:$C,Financials!Y:Y)</f>
        <v>0.22820150907555931</v>
      </c>
      <c r="X109" cm="1">
        <f t="array" ref="X109">_xlfn.XLOOKUP($A109&amp;$B109,Financials!$A:$A&amp;Financials!$C:$C,Financials!Z:Z)</f>
        <v>0.22410511372678835</v>
      </c>
      <c r="Y109" cm="1">
        <f t="array" ref="Y109">_xlfn.XLOOKUP($A109&amp;$B109,Financials!$A:$A&amp;Financials!$C:$C,Financials!AA:AA)</f>
        <v>0.23273585784846695</v>
      </c>
      <c r="Z109" cm="1">
        <f t="array" ref="Z109">_xlfn.XLOOKUP($A109&amp;$B109,Financials!$A:$A&amp;Financials!$C:$C,Financials!AB:AB)</f>
        <v>0.23008613692257368</v>
      </c>
      <c r="AA109" cm="1">
        <f t="array" ref="AA109">_xlfn.XLOOKUP($A109&amp;$B109,Financials!$A:$A&amp;Financials!$C:$C,Financials!AC:AC)</f>
        <v>0.24834183754117745</v>
      </c>
      <c r="AB109" cm="1">
        <f t="array" ref="AB109">_xlfn.XLOOKUP($A109&amp;$B109,Financials!$A:$A&amp;Financials!$C:$C,Financials!AD:AD)</f>
        <v>0.24869343373046343</v>
      </c>
      <c r="AC109" cm="1">
        <f t="array" ref="AC109">_xlfn.XLOOKUP($A109&amp;$B109,Financials!$A:$A&amp;Financials!$C:$C,Financials!AE:AE)</f>
        <v>0.25423887121179101</v>
      </c>
      <c r="AD109" cm="1">
        <f t="array" ref="AD109">_xlfn.XLOOKUP($A109&amp;$B109,Financials!$A:$A&amp;Financials!$C:$C,Financials!AF:AF)</f>
        <v>0.26266646354622897</v>
      </c>
      <c r="AE109" cm="1">
        <f t="array" ref="AE109">_xlfn.XLOOKUP($A109&amp;$B109,Financials!$A:$A&amp;Financials!$C:$C,Financials!AG:AG)</f>
        <v>0.28843355140568255</v>
      </c>
      <c r="AF109" cm="1">
        <f t="array" ref="AF109">_xlfn.XLOOKUP($A109&amp;$B109,Financials!$A:$A&amp;Financials!$C:$C,Financials!AH:AH)</f>
        <v>0.32107440149230621</v>
      </c>
      <c r="AG109" cm="1">
        <f t="array" ref="AG109">_xlfn.XLOOKUP($A109&amp;$B109,Financials!$A:$A&amp;Financials!$C:$C,Financials!AI:AI)</f>
        <v>0.35044496487119436</v>
      </c>
      <c r="AH109" cm="1">
        <f t="array" ref="AH109">_xlfn.XLOOKUP($A109&amp;$B109,Financials!$A:$A&amp;Financials!$C:$C,Financials!AJ:AJ)</f>
        <v>0.33678209780017915</v>
      </c>
      <c r="AI109" cm="1">
        <f t="array" ref="AI109">_xlfn.XLOOKUP($A109&amp;$B109,Financials!$A:$A&amp;Financials!$C:$C,Financials!AK:AK)</f>
        <v>0.33752945186195044</v>
      </c>
      <c r="AJ109" cm="1">
        <f t="array" ref="AJ109">_xlfn.XLOOKUP($A109&amp;$B109,Financials!$A:$A&amp;Financials!$C:$C,Financials!AL:AL)</f>
        <v>0.3593235649870623</v>
      </c>
      <c r="AK109" cm="1">
        <f t="array" ref="AK109">_xlfn.XLOOKUP($A109&amp;$B109,Financials!$A:$A&amp;Financials!$C:$C,Financials!AM:AM)</f>
        <v>0.38571348642405545</v>
      </c>
      <c r="AL109" cm="1">
        <f t="array" ref="AL109">_xlfn.XLOOKUP($A109&amp;$B109,Financials!$A:$A&amp;Financials!$C:$C,Financials!AN:AN)</f>
        <v>0.37872068432183326</v>
      </c>
      <c r="AM109" cm="1">
        <f t="array" ref="AM109">_xlfn.XLOOKUP($A109&amp;$B109,Financials!$A:$A&amp;Financials!$C:$C,Financials!AO:AO)</f>
        <v>0.39980118965544886</v>
      </c>
      <c r="AN109" cm="1">
        <f t="array" ref="AN109">_xlfn.XLOOKUP($A109&amp;$B109,Financials!$A:$A&amp;Financials!$C:$C,Financials!AP:AP)</f>
        <v>0.42727681246255245</v>
      </c>
      <c r="AO109" cm="1">
        <f t="array" ref="AO109">_xlfn.XLOOKUP($A109&amp;$B109,Financials!$A:$A&amp;Financials!$C:$C,Financials!AQ:AQ)</f>
        <v>0.3968483829277028</v>
      </c>
    </row>
    <row r="110" spans="1:41" x14ac:dyDescent="0.45">
      <c r="A110" t="s">
        <v>23</v>
      </c>
      <c r="B110" t="s">
        <v>172</v>
      </c>
      <c r="C110" cm="1">
        <f t="array" ref="C110">_xlfn.XLOOKUP($A110&amp;$B110,Financials!$A:$A&amp;Financials!$C:$C,Financials!E:E)</f>
        <v>9.4645019398522257E-3</v>
      </c>
      <c r="D110" cm="1">
        <f t="array" ref="D110">_xlfn.XLOOKUP($A110&amp;$B110,Financials!$A:$A&amp;Financials!$C:$C,Financials!F:F)</f>
        <v>9.8978205760462366E-3</v>
      </c>
      <c r="E110" cm="1">
        <f t="array" ref="E110">_xlfn.XLOOKUP($A110&amp;$B110,Financials!$A:$A&amp;Financials!$C:$C,Financials!G:G)</f>
        <v>7.9434677110382691E-3</v>
      </c>
      <c r="F110" cm="1">
        <f t="array" ref="F110">_xlfn.XLOOKUP($A110&amp;$B110,Financials!$A:$A&amp;Financials!$C:$C,Financials!H:H)</f>
        <v>9.8768772831822494E-3</v>
      </c>
      <c r="G110" cm="1">
        <f t="array" ref="G110">_xlfn.XLOOKUP($A110&amp;$B110,Financials!$A:$A&amp;Financials!$C:$C,Financials!I:I)</f>
        <v>9.5878402704944986E-3</v>
      </c>
      <c r="H110" cm="1">
        <f t="array" ref="H110">_xlfn.XLOOKUP($A110&amp;$B110,Financials!$A:$A&amp;Financials!$C:$C,Financials!J:J)</f>
        <v>6.6885134513437186E-3</v>
      </c>
      <c r="I110" cm="1">
        <f t="array" ref="I110">_xlfn.XLOOKUP($A110&amp;$B110,Financials!$A:$A&amp;Financials!$C:$C,Financials!K:K)</f>
        <v>7.2726768030756204E-3</v>
      </c>
      <c r="J110" cm="1">
        <f t="array" ref="J110">_xlfn.XLOOKUP($A110&amp;$B110,Financials!$A:$A&amp;Financials!$C:$C,Financials!L:L)</f>
        <v>9.1512028285536014E-3</v>
      </c>
      <c r="K110" cm="1">
        <f t="array" ref="K110">_xlfn.XLOOKUP($A110&amp;$B110,Financials!$A:$A&amp;Financials!$C:$C,Financials!M:M)</f>
        <v>7.1829405162738497E-3</v>
      </c>
      <c r="L110" cm="1">
        <f t="array" ref="L110">_xlfn.XLOOKUP($A110&amp;$B110,Financials!$A:$A&amp;Financials!$C:$C,Financials!N:N)</f>
        <v>8.1687519387860612E-3</v>
      </c>
      <c r="M110" cm="1">
        <f t="array" ref="M110">_xlfn.XLOOKUP($A110&amp;$B110,Financials!$A:$A&amp;Financials!$C:$C,Financials!O:O)</f>
        <v>8.3331496219219148E-3</v>
      </c>
      <c r="N110" cm="1">
        <f t="array" ref="N110">_xlfn.XLOOKUP($A110&amp;$B110,Financials!$A:$A&amp;Financials!$C:$C,Financials!P:P)</f>
        <v>7.7104148902832738E-3</v>
      </c>
      <c r="O110" cm="1">
        <f t="array" ref="O110">_xlfn.XLOOKUP($A110&amp;$B110,Financials!$A:$A&amp;Financials!$C:$C,Financials!Q:Q)</f>
        <v>7.0441651510627324E-3</v>
      </c>
      <c r="P110" cm="1">
        <f t="array" ref="P110">_xlfn.XLOOKUP($A110&amp;$B110,Financials!$A:$A&amp;Financials!$C:$C,Financials!R:R)</f>
        <v>8.3458932570816841E-3</v>
      </c>
      <c r="Q110" cm="1">
        <f t="array" ref="Q110">_xlfn.XLOOKUP($A110&amp;$B110,Financials!$A:$A&amp;Financials!$C:$C,Financials!S:S)</f>
        <v>8.6921219941859199E-3</v>
      </c>
      <c r="R110" cm="1">
        <f t="array" ref="R110">_xlfn.XLOOKUP($A110&amp;$B110,Financials!$A:$A&amp;Financials!$C:$C,Financials!T:T)</f>
        <v>5.5553181487970598E-3</v>
      </c>
      <c r="S110" cm="1">
        <f t="array" ref="S110">_xlfn.XLOOKUP($A110&amp;$B110,Financials!$A:$A&amp;Financials!$C:$C,Financials!U:U)</f>
        <v>8.92372956980759E-3</v>
      </c>
      <c r="T110" cm="1">
        <f t="array" ref="T110">_xlfn.XLOOKUP($A110&amp;$B110,Financials!$A:$A&amp;Financials!$C:$C,Financials!V:V)</f>
        <v>7.7014531043593133E-3</v>
      </c>
      <c r="U110" cm="1">
        <f t="array" ref="U110">_xlfn.XLOOKUP($A110&amp;$B110,Financials!$A:$A&amp;Financials!$C:$C,Financials!W:W)</f>
        <v>7.0910942862518409E-3</v>
      </c>
      <c r="V110" cm="1">
        <f t="array" ref="V110">_xlfn.XLOOKUP($A110&amp;$B110,Financials!$A:$A&amp;Financials!$C:$C,Financials!X:X)</f>
        <v>7.2921030582320905E-3</v>
      </c>
      <c r="W110" cm="1">
        <f t="array" ref="W110">_xlfn.XLOOKUP($A110&amp;$B110,Financials!$A:$A&amp;Financials!$C:$C,Financials!Y:Y)</f>
        <v>5.1115977205571971E-3</v>
      </c>
      <c r="X110" cm="1">
        <f t="array" ref="X110">_xlfn.XLOOKUP($A110&amp;$B110,Financials!$A:$A&amp;Financials!$C:$C,Financials!Z:Z)</f>
        <v>7.2125637385652541E-3</v>
      </c>
      <c r="Y110" cm="1">
        <f t="array" ref="Y110">_xlfn.XLOOKUP($A110&amp;$B110,Financials!$A:$A&amp;Financials!$C:$C,Financials!AA:AA)</f>
        <v>7.5549066509272775E-3</v>
      </c>
      <c r="Z110" cm="1">
        <f t="array" ref="Z110">_xlfn.XLOOKUP($A110&amp;$B110,Financials!$A:$A&amp;Financials!$C:$C,Financials!AB:AB)</f>
        <v>7.7414196237112782E-3</v>
      </c>
      <c r="AA110" cm="1">
        <f t="array" ref="AA110">_xlfn.XLOOKUP($A110&amp;$B110,Financials!$A:$A&amp;Financials!$C:$C,Financials!AC:AC)</f>
        <v>1.05275137995789E-2</v>
      </c>
      <c r="AB110" cm="1">
        <f t="array" ref="AB110">_xlfn.XLOOKUP($A110&amp;$B110,Financials!$A:$A&amp;Financials!$C:$C,Financials!AD:AD)</f>
        <v>8.8858890842890056E-3</v>
      </c>
      <c r="AC110" cm="1">
        <f t="array" ref="AC110">_xlfn.XLOOKUP($A110&amp;$B110,Financials!$A:$A&amp;Financials!$C:$C,Financials!AE:AE)</f>
        <v>7.2853166622041509E-3</v>
      </c>
      <c r="AD110" cm="1">
        <f t="array" ref="AD110">_xlfn.XLOOKUP($A110&amp;$B110,Financials!$A:$A&amp;Financials!$C:$C,Financials!AF:AF)</f>
        <v>8.1819451320917589E-3</v>
      </c>
      <c r="AE110" cm="1">
        <f t="array" ref="AE110">_xlfn.XLOOKUP($A110&amp;$B110,Financials!$A:$A&amp;Financials!$C:$C,Financials!AG:AG)</f>
        <v>9.180800565809338E-3</v>
      </c>
      <c r="AF110" cm="1">
        <f t="array" ref="AF110">_xlfn.XLOOKUP($A110&amp;$B110,Financials!$A:$A&amp;Financials!$C:$C,Financials!AH:AH)</f>
        <v>1.2998694969364958E-2</v>
      </c>
      <c r="AG110" cm="1">
        <f t="array" ref="AG110">_xlfn.XLOOKUP($A110&amp;$B110,Financials!$A:$A&amp;Financials!$C:$C,Financials!AI:AI)</f>
        <v>1.083528493364559E-2</v>
      </c>
      <c r="AH110" cm="1">
        <f t="array" ref="AH110">_xlfn.XLOOKUP($A110&amp;$B110,Financials!$A:$A&amp;Financials!$C:$C,Financials!AJ:AJ)</f>
        <v>4.5013587575338928E-3</v>
      </c>
      <c r="AI110" cm="1">
        <f t="array" ref="AI110">_xlfn.XLOOKUP($A110&amp;$B110,Financials!$A:$A&amp;Financials!$C:$C,Financials!AK:AK)</f>
        <v>1.0298890090837693E-2</v>
      </c>
      <c r="AJ110" cm="1">
        <f t="array" ref="AJ110">_xlfn.XLOOKUP($A110&amp;$B110,Financials!$A:$A&amp;Financials!$C:$C,Financials!AL:AL)</f>
        <v>1.4361612542679099E-2</v>
      </c>
      <c r="AK110" cm="1">
        <f t="array" ref="AK110">_xlfn.XLOOKUP($A110&amp;$B110,Financials!$A:$A&amp;Financials!$C:$C,Financials!AM:AM)</f>
        <v>1.4818840869308054E-2</v>
      </c>
      <c r="AL110" cm="1">
        <f t="array" ref="AL110">_xlfn.XLOOKUP($A110&amp;$B110,Financials!$A:$A&amp;Financials!$C:$C,Financials!AN:AN)</f>
        <v>2.65932262239197E-3</v>
      </c>
      <c r="AM110" cm="1">
        <f t="array" ref="AM110">_xlfn.XLOOKUP($A110&amp;$B110,Financials!$A:$A&amp;Financials!$C:$C,Financials!AO:AO)</f>
        <v>1.7772682817334979E-2</v>
      </c>
      <c r="AN110" cm="1">
        <f t="array" ref="AN110">_xlfn.XLOOKUP($A110&amp;$B110,Financials!$A:$A&amp;Financials!$C:$C,Financials!AP:AP)</f>
        <v>1.721756207975501E-2</v>
      </c>
      <c r="AO110" cm="1">
        <f t="array" ref="AO110">_xlfn.XLOOKUP($A110&amp;$B110,Financials!$A:$A&amp;Financials!$C:$C,Financials!AQ:AQ)</f>
        <v>1.1055573721991249E-3</v>
      </c>
    </row>
    <row r="111" spans="1:41" x14ac:dyDescent="0.45">
      <c r="A111" t="s">
        <v>23</v>
      </c>
      <c r="B111" t="s">
        <v>174</v>
      </c>
      <c r="C111" cm="1">
        <f t="array" ref="C111">_xlfn.XLOOKUP($A111&amp;$B111,Financials!$A:$A&amp;Financials!$C:$C,Financials!E:E)</f>
        <v>0.18135728465221285</v>
      </c>
      <c r="D111" cm="1">
        <f t="array" ref="D111">_xlfn.XLOOKUP($A111&amp;$B111,Financials!$A:$A&amp;Financials!$C:$C,Financials!F:F)</f>
        <v>0.17266114059028237</v>
      </c>
      <c r="E111" cm="1">
        <f t="array" ref="E111">_xlfn.XLOOKUP($A111&amp;$B111,Financials!$A:$A&amp;Financials!$C:$C,Financials!G:G)</f>
        <v>0.17220558882235529</v>
      </c>
      <c r="F111" cm="1">
        <f t="array" ref="F111">_xlfn.XLOOKUP($A111&amp;$B111,Financials!$A:$A&amp;Financials!$C:$C,Financials!H:H)</f>
        <v>0.17611489040060468</v>
      </c>
      <c r="G111" cm="1">
        <f t="array" ref="G111">_xlfn.XLOOKUP($A111&amp;$B111,Financials!$A:$A&amp;Financials!$C:$C,Financials!I:I)</f>
        <v>0.18581836744164462</v>
      </c>
      <c r="H111" cm="1">
        <f t="array" ref="H111">_xlfn.XLOOKUP($A111&amp;$B111,Financials!$A:$A&amp;Financials!$C:$C,Financials!J:J)</f>
        <v>0.18991552759459984</v>
      </c>
      <c r="I111" cm="1">
        <f t="array" ref="I111">_xlfn.XLOOKUP($A111&amp;$B111,Financials!$A:$A&amp;Financials!$C:$C,Financials!K:K)</f>
        <v>0.18781529229450361</v>
      </c>
      <c r="J111" cm="1">
        <f t="array" ref="J111">_xlfn.XLOOKUP($A111&amp;$B111,Financials!$A:$A&amp;Financials!$C:$C,Financials!L:L)</f>
        <v>0.18732908347585905</v>
      </c>
      <c r="K111" cm="1">
        <f t="array" ref="K111">_xlfn.XLOOKUP($A111&amp;$B111,Financials!$A:$A&amp;Financials!$C:$C,Financials!M:M)</f>
        <v>0.17950754567116758</v>
      </c>
      <c r="L111" cm="1">
        <f t="array" ref="L111">_xlfn.XLOOKUP($A111&amp;$B111,Financials!$A:$A&amp;Financials!$C:$C,Financials!N:N)</f>
        <v>0.18880332949925807</v>
      </c>
      <c r="M111" cm="1">
        <f t="array" ref="M111">_xlfn.XLOOKUP($A111&amp;$B111,Financials!$A:$A&amp;Financials!$C:$C,Financials!O:O)</f>
        <v>0.19260161604122483</v>
      </c>
      <c r="N111" cm="1">
        <f t="array" ref="N111">_xlfn.XLOOKUP($A111&amp;$B111,Financials!$A:$A&amp;Financials!$C:$C,Financials!P:P)</f>
        <v>0.21841785133947203</v>
      </c>
      <c r="O111" cm="1">
        <f t="array" ref="O111">_xlfn.XLOOKUP($A111&amp;$B111,Financials!$A:$A&amp;Financials!$C:$C,Financials!Q:Q)</f>
        <v>0.19734457905727681</v>
      </c>
      <c r="P111" cm="1">
        <f t="array" ref="P111">_xlfn.XLOOKUP($A111&amp;$B111,Financials!$A:$A&amp;Financials!$C:$C,Financials!R:R)</f>
        <v>0.20137748971959454</v>
      </c>
      <c r="Q111" cm="1">
        <f t="array" ref="Q111">_xlfn.XLOOKUP($A111&amp;$B111,Financials!$A:$A&amp;Financials!$C:$C,Financials!S:S)</f>
        <v>0.20255084694046571</v>
      </c>
      <c r="R111" cm="1">
        <f t="array" ref="R111">_xlfn.XLOOKUP($A111&amp;$B111,Financials!$A:$A&amp;Financials!$C:$C,Financials!T:T)</f>
        <v>0.20062594062115199</v>
      </c>
      <c r="S111" cm="1">
        <f t="array" ref="S111">_xlfn.XLOOKUP($A111&amp;$B111,Financials!$A:$A&amp;Financials!$C:$C,Financials!U:U)</f>
        <v>0.21774638468611551</v>
      </c>
      <c r="T111" cm="1">
        <f t="array" ref="T111">_xlfn.XLOOKUP($A111&amp;$B111,Financials!$A:$A&amp;Financials!$C:$C,Financials!V:V)</f>
        <v>0.22930520709002183</v>
      </c>
      <c r="U111" cm="1">
        <f t="array" ref="U111">_xlfn.XLOOKUP($A111&amp;$B111,Financials!$A:$A&amp;Financials!$C:$C,Financials!W:W)</f>
        <v>0.23607246248967514</v>
      </c>
      <c r="V111" cm="1">
        <f t="array" ref="V111">_xlfn.XLOOKUP($A111&amp;$B111,Financials!$A:$A&amp;Financials!$C:$C,Financials!X:X)</f>
        <v>0.23390060496409792</v>
      </c>
      <c r="W111" cm="1">
        <f t="array" ref="W111">_xlfn.XLOOKUP($A111&amp;$B111,Financials!$A:$A&amp;Financials!$C:$C,Financials!Y:Y)</f>
        <v>0.21085501621224464</v>
      </c>
      <c r="X111" cm="1">
        <f t="array" ref="X111">_xlfn.XLOOKUP($A111&amp;$B111,Financials!$A:$A&amp;Financials!$C:$C,Financials!Z:Z)</f>
        <v>0.23044326255022832</v>
      </c>
      <c r="Y111" cm="1">
        <f t="array" ref="Y111">_xlfn.XLOOKUP($A111&amp;$B111,Financials!$A:$A&amp;Financials!$C:$C,Financials!AA:AA)</f>
        <v>0.25280207976587066</v>
      </c>
      <c r="Z111" cm="1">
        <f t="array" ref="Z111">_xlfn.XLOOKUP($A111&amp;$B111,Financials!$A:$A&amp;Financials!$C:$C,Financials!AB:AB)</f>
        <v>0.25514913287766011</v>
      </c>
      <c r="AA111" cm="1">
        <f t="array" ref="AA111">_xlfn.XLOOKUP($A111&amp;$B111,Financials!$A:$A&amp;Financials!$C:$C,Financials!AC:AC)</f>
        <v>0.25467656718549192</v>
      </c>
      <c r="AB111" cm="1">
        <f t="array" ref="AB111">_xlfn.XLOOKUP($A111&amp;$B111,Financials!$A:$A&amp;Financials!$C:$C,Financials!AD:AD)</f>
        <v>0.26405598127695545</v>
      </c>
      <c r="AC111" cm="1">
        <f t="array" ref="AC111">_xlfn.XLOOKUP($A111&amp;$B111,Financials!$A:$A&amp;Financials!$C:$C,Financials!AE:AE)</f>
        <v>0.26409539926797593</v>
      </c>
      <c r="AD111" cm="1">
        <f t="array" ref="AD111">_xlfn.XLOOKUP($A111&amp;$B111,Financials!$A:$A&amp;Financials!$C:$C,Financials!AF:AF)</f>
        <v>0.26754580051331978</v>
      </c>
      <c r="AE111" cm="1">
        <f t="array" ref="AE111">_xlfn.XLOOKUP($A111&amp;$B111,Financials!$A:$A&amp;Financials!$C:$C,Financials!AG:AG)</f>
        <v>0.25125298887839415</v>
      </c>
      <c r="AF111" cm="1">
        <f t="array" ref="AF111">_xlfn.XLOOKUP($A111&amp;$B111,Financials!$A:$A&amp;Financials!$C:$C,Financials!AH:AH)</f>
        <v>0.24154629171930209</v>
      </c>
      <c r="AG111" cm="1">
        <f t="array" ref="AG111">_xlfn.XLOOKUP($A111&amp;$B111,Financials!$A:$A&amp;Financials!$C:$C,Financials!AI:AI)</f>
        <v>0.23234694270212028</v>
      </c>
      <c r="AH111" cm="1">
        <f t="array" ref="AH111">_xlfn.XLOOKUP($A111&amp;$B111,Financials!$A:$A&amp;Financials!$C:$C,Financials!AJ:AJ)</f>
        <v>0.1804691840355562</v>
      </c>
      <c r="AI111" cm="1">
        <f t="array" ref="AI111">_xlfn.XLOOKUP($A111&amp;$B111,Financials!$A:$A&amp;Financials!$C:$C,Financials!AK:AK)</f>
        <v>0.17176294907190359</v>
      </c>
      <c r="AJ111" cm="1">
        <f t="array" ref="AJ111">_xlfn.XLOOKUP($A111&amp;$B111,Financials!$A:$A&amp;Financials!$C:$C,Financials!AL:AL)</f>
        <v>0.18549375153148739</v>
      </c>
      <c r="AK111" cm="1">
        <f t="array" ref="AK111">_xlfn.XLOOKUP($A111&amp;$B111,Financials!$A:$A&amp;Financials!$C:$C,Financials!AM:AM)</f>
        <v>0.22128619121063625</v>
      </c>
      <c r="AL111" cm="1">
        <f t="array" ref="AL111">_xlfn.XLOOKUP($A111&amp;$B111,Financials!$A:$A&amp;Financials!$C:$C,Financials!AN:AN)</f>
        <v>0.20990271054716964</v>
      </c>
      <c r="AM111" cm="1">
        <f t="array" ref="AM111">_xlfn.XLOOKUP($A111&amp;$B111,Financials!$A:$A&amp;Financials!$C:$C,Financials!AO:AO)</f>
        <v>0.23256756089126032</v>
      </c>
      <c r="AN111" cm="1">
        <f t="array" ref="AN111">_xlfn.XLOOKUP($A111&amp;$B111,Financials!$A:$A&amp;Financials!$C:$C,Financials!AP:AP)</f>
        <v>0.27673951615473696</v>
      </c>
      <c r="AO111" cm="1">
        <f t="array" ref="AO111">_xlfn.XLOOKUP($A111&amp;$B111,Financials!$A:$A&amp;Financials!$C:$C,Financials!AQ:AQ)</f>
        <v>0.23964405667297226</v>
      </c>
    </row>
    <row r="112" spans="1:41" x14ac:dyDescent="0.45">
      <c r="A112" t="s">
        <v>23</v>
      </c>
      <c r="B112" t="s">
        <v>58</v>
      </c>
      <c r="C112" cm="1">
        <f t="array" ref="C112">_xlfn.XLOOKUP($A112&amp;$B112,Ratios!$A:$A&amp;Ratios!$B:$B,Ratios!CA:CA)</f>
        <v>14.61</v>
      </c>
      <c r="D112" cm="1">
        <f t="array" ref="D112">_xlfn.XLOOKUP($A112&amp;$B112,Ratios!$A:$A&amp;Ratios!$B:$B,Ratios!CB:CB)</f>
        <v>13.2</v>
      </c>
      <c r="E112" cm="1">
        <f t="array" ref="E112">_xlfn.XLOOKUP($A112&amp;$B112,Ratios!$A:$A&amp;Ratios!$B:$B,Ratios!CC:CC)</f>
        <v>12.81</v>
      </c>
      <c r="F112" cm="1">
        <f t="array" ref="F112">_xlfn.XLOOKUP($A112&amp;$B112,Ratios!$A:$A&amp;Ratios!$B:$B,Ratios!CD:CD)</f>
        <v>13.9</v>
      </c>
      <c r="G112" cm="1">
        <f t="array" ref="G112">_xlfn.XLOOKUP($A112&amp;$B112,Ratios!$A:$A&amp;Ratios!$B:$B,Ratios!CE:CE)</f>
        <v>18.079999999999998</v>
      </c>
      <c r="H112" cm="1">
        <f t="array" ref="H112">_xlfn.XLOOKUP($A112&amp;$B112,Ratios!$A:$A&amp;Ratios!$B:$B,Ratios!CF:CF)</f>
        <v>18.18</v>
      </c>
      <c r="I112" cm="1">
        <f t="array" ref="I112">_xlfn.XLOOKUP($A112&amp;$B112,Ratios!$A:$A&amp;Ratios!$B:$B,Ratios!CG:CG)</f>
        <v>13.64</v>
      </c>
      <c r="J112" cm="1">
        <f t="array" ref="J112">_xlfn.XLOOKUP($A112&amp;$B112,Ratios!$A:$A&amp;Ratios!$B:$B,Ratios!CH:CH)</f>
        <v>15.82</v>
      </c>
      <c r="K112" cm="1">
        <f t="array" ref="K112">_xlfn.XLOOKUP($A112&amp;$B112,Ratios!$A:$A&amp;Ratios!$B:$B,Ratios!CI:CI)</f>
        <v>17.010000000000002</v>
      </c>
      <c r="L112" cm="1">
        <f t="array" ref="L112">_xlfn.XLOOKUP($A112&amp;$B112,Ratios!$A:$A&amp;Ratios!$B:$B,Ratios!CJ:CJ)</f>
        <v>15.48</v>
      </c>
      <c r="M112" cm="1">
        <f t="array" ref="M112">_xlfn.XLOOKUP($A112&amp;$B112,Ratios!$A:$A&amp;Ratios!$B:$B,Ratios!CK:CK)</f>
        <v>18.13</v>
      </c>
      <c r="N112" cm="1">
        <f t="array" ref="N112">_xlfn.XLOOKUP($A112&amp;$B112,Ratios!$A:$A&amp;Ratios!$B:$B,Ratios!CL:CL)</f>
        <v>19.22</v>
      </c>
      <c r="O112" cm="1">
        <f t="array" ref="O112">_xlfn.XLOOKUP($A112&amp;$B112,Ratios!$A:$A&amp;Ratios!$B:$B,Ratios!CM:CM)</f>
        <v>17.93</v>
      </c>
      <c r="P112" cm="1">
        <f t="array" ref="P112">_xlfn.XLOOKUP($A112&amp;$B112,Ratios!$A:$A&amp;Ratios!$B:$B,Ratios!CN:CN)</f>
        <v>18.54</v>
      </c>
      <c r="Q112" cm="1">
        <f t="array" ref="Q112">_xlfn.XLOOKUP($A112&amp;$B112,Ratios!$A:$A&amp;Ratios!$B:$B,Ratios!CO:CO)</f>
        <v>21.94</v>
      </c>
      <c r="R112" cm="1">
        <f t="array" ref="R112">_xlfn.XLOOKUP($A112&amp;$B112,Ratios!$A:$A&amp;Ratios!$B:$B,Ratios!CP:CP)</f>
        <v>22.62</v>
      </c>
      <c r="S112" cm="1">
        <f t="array" ref="S112">_xlfn.XLOOKUP($A112&amp;$B112,Ratios!$A:$A&amp;Ratios!$B:$B,Ratios!CQ:CQ)</f>
        <v>13.45</v>
      </c>
      <c r="T112" cm="1">
        <f t="array" ref="T112">_xlfn.XLOOKUP($A112&amp;$B112,Ratios!$A:$A&amp;Ratios!$B:$B,Ratios!CR:CR)</f>
        <v>22.41</v>
      </c>
      <c r="U112" cm="1">
        <f t="array" ref="U112">_xlfn.XLOOKUP($A112&amp;$B112,Ratios!$A:$A&amp;Ratios!$B:$B,Ratios!CS:CS)</f>
        <v>20.46</v>
      </c>
      <c r="V112" cm="1">
        <f t="array" ref="V112">_xlfn.XLOOKUP($A112&amp;$B112,Ratios!$A:$A&amp;Ratios!$B:$B,Ratios!CT:CT)</f>
        <v>19.18</v>
      </c>
      <c r="W112" cm="1">
        <f t="array" ref="W112">_xlfn.XLOOKUP($A112&amp;$B112,Ratios!$A:$A&amp;Ratios!$B:$B,Ratios!CU:CU)</f>
        <v>19.54</v>
      </c>
      <c r="X112" cm="1">
        <f t="array" ref="X112">_xlfn.XLOOKUP($A112&amp;$B112,Ratios!$A:$A&amp;Ratios!$B:$B,Ratios!CV:CV)</f>
        <v>14.09</v>
      </c>
      <c r="Y112" cm="1">
        <f t="array" ref="Y112">_xlfn.XLOOKUP($A112&amp;$B112,Ratios!$A:$A&amp;Ratios!$B:$B,Ratios!CW:CW)</f>
        <v>17.98</v>
      </c>
      <c r="Z112" cm="1">
        <f t="array" ref="Z112">_xlfn.XLOOKUP($A112&amp;$B112,Ratios!$A:$A&amp;Ratios!$B:$B,Ratios!CX:CX)</f>
        <v>19.3</v>
      </c>
      <c r="AA112" cm="1">
        <f t="array" ref="AA112">_xlfn.XLOOKUP($A112&amp;$B112,Ratios!$A:$A&amp;Ratios!$B:$B,Ratios!CY:CY)</f>
        <v>20.95</v>
      </c>
      <c r="AB112" cm="1">
        <f t="array" ref="AB112">_xlfn.XLOOKUP($A112&amp;$B112,Ratios!$A:$A&amp;Ratios!$B:$B,Ratios!CZ:CZ)</f>
        <v>26.85</v>
      </c>
      <c r="AC112" cm="1">
        <f t="array" ref="AC112">_xlfn.XLOOKUP($A112&amp;$B112,Ratios!$A:$A&amp;Ratios!$B:$B,Ratios!DA:DA)</f>
        <v>23.15</v>
      </c>
      <c r="AD112" cm="1">
        <f t="array" ref="AD112">_xlfn.XLOOKUP($A112&amp;$B112,Ratios!$A:$A&amp;Ratios!$B:$B,Ratios!DB:DB)</f>
        <v>20.53</v>
      </c>
      <c r="AE112" cm="1">
        <f t="array" ref="AE112">_xlfn.XLOOKUP($A112&amp;$B112,Ratios!$A:$A&amp;Ratios!$B:$B,Ratios!DC:DC)</f>
        <v>20.61</v>
      </c>
      <c r="AF112" cm="1">
        <f t="array" ref="AF112">_xlfn.XLOOKUP($A112&amp;$B112,Ratios!$A:$A&amp;Ratios!$B:$B,Ratios!DD:DD)</f>
        <v>24.11</v>
      </c>
      <c r="AG112" cm="1">
        <f t="array" ref="AG112">_xlfn.XLOOKUP($A112&amp;$B112,Ratios!$A:$A&amp;Ratios!$B:$B,Ratios!DE:DE)</f>
        <v>32.049999999999997</v>
      </c>
      <c r="AH112" cm="1">
        <f t="array" ref="AH112">_xlfn.XLOOKUP($A112&amp;$B112,Ratios!$A:$A&amp;Ratios!$B:$B,Ratios!DF:DF)</f>
        <v>23.53</v>
      </c>
      <c r="AI112" cm="1">
        <f t="array" ref="AI112">_xlfn.XLOOKUP($A112&amp;$B112,Ratios!$A:$A&amp;Ratios!$B:$B,Ratios!DG:DG)</f>
        <v>10.78</v>
      </c>
      <c r="AJ112" cm="1">
        <f t="array" ref="AJ112">_xlfn.XLOOKUP($A112&amp;$B112,Ratios!$A:$A&amp;Ratios!$B:$B,Ratios!DH:DH)</f>
        <v>28.96</v>
      </c>
      <c r="AK112" cm="1">
        <f t="array" ref="AK112">_xlfn.XLOOKUP($A112&amp;$B112,Ratios!$A:$A&amp;Ratios!$B:$B,Ratios!DI:DI)</f>
        <v>36.78</v>
      </c>
      <c r="AL112" cm="1">
        <f t="array" ref="AL112">_xlfn.XLOOKUP($A112&amp;$B112,Ratios!$A:$A&amp;Ratios!$B:$B,Ratios!DJ:DJ)</f>
        <v>37.840000000000003</v>
      </c>
      <c r="AM112" cm="1">
        <f t="array" ref="AM112">_xlfn.XLOOKUP($A112&amp;$B112,Ratios!$A:$A&amp;Ratios!$B:$B,Ratios!DK:DK)</f>
        <v>7.17</v>
      </c>
      <c r="AN112" cm="1">
        <f t="array" ref="AN112">_xlfn.XLOOKUP($A112&amp;$B112,Ratios!$A:$A&amp;Ratios!$B:$B,Ratios!DL:DL)</f>
        <v>47.17</v>
      </c>
      <c r="AO112" cm="1">
        <f t="array" ref="AO112">_xlfn.XLOOKUP($A112&amp;$B112,Ratios!$A:$A&amp;Ratios!$B:$B,Ratios!DM:DM)</f>
        <v>41.38</v>
      </c>
    </row>
    <row r="113" spans="1:41" x14ac:dyDescent="0.45">
      <c r="A113" t="s">
        <v>23</v>
      </c>
      <c r="B113" t="s">
        <v>198</v>
      </c>
      <c r="C113">
        <f>_xlfn.XLOOKUP(C$1,EconCPI!$1:$1,EconCPI!$2:$2)</f>
        <v>8.0000000000000002E-3</v>
      </c>
      <c r="D113">
        <f>_xlfn.XLOOKUP(D$1,EconCPI!$1:$1,EconCPI!$2:$2)</f>
        <v>-1E-4</v>
      </c>
      <c r="E113">
        <f>_xlfn.XLOOKUP(E$1,EconCPI!$1:$1,EconCPI!$2:$2)</f>
        <v>1E-4</v>
      </c>
      <c r="F113">
        <f>_xlfn.XLOOKUP(F$1,EconCPI!$1:$1,EconCPI!$2:$2)</f>
        <v>0</v>
      </c>
      <c r="G113">
        <f>_xlfn.XLOOKUP(G$1,EconCPI!$1:$1,EconCPI!$2:$2)</f>
        <v>7.0000000000000001E-3</v>
      </c>
      <c r="H113">
        <f>_xlfn.XLOOKUP(H$1,EconCPI!$1:$1,EconCPI!$2:$2)</f>
        <v>8.9999999999999993E-3</v>
      </c>
      <c r="I113">
        <f>_xlfn.XLOOKUP(I$1,EconCPI!$1:$1,EconCPI!$2:$2)</f>
        <v>0.01</v>
      </c>
      <c r="J113">
        <f>_xlfn.XLOOKUP(J$1,EconCPI!$1:$1,EconCPI!$2:$2)</f>
        <v>1.4999999999999999E-2</v>
      </c>
      <c r="K113">
        <f>_xlfn.XLOOKUP(K$1,EconCPI!$1:$1,EconCPI!$2:$2)</f>
        <v>2.1000000000000001E-2</v>
      </c>
      <c r="L113">
        <f>_xlfn.XLOOKUP(L$1,EconCPI!$1:$1,EconCPI!$2:$2)</f>
        <v>2.4E-2</v>
      </c>
      <c r="M113">
        <f>_xlfn.XLOOKUP(M$1,EconCPI!$1:$1,EconCPI!$2:$2)</f>
        <v>1.6E-2</v>
      </c>
      <c r="N113">
        <f>_xlfn.XLOOKUP(N$1,EconCPI!$1:$1,EconCPI!$2:$2)</f>
        <v>2.1999999999999999E-2</v>
      </c>
      <c r="O113">
        <f>_xlfn.XLOOKUP(O$1,EconCPI!$1:$1,EconCPI!$2:$2)</f>
        <v>2.1000000000000001E-2</v>
      </c>
      <c r="P113">
        <f>_xlfn.XLOOKUP(P$1,EconCPI!$1:$1,EconCPI!$2:$2)</f>
        <v>2.4E-2</v>
      </c>
      <c r="Q113">
        <f>_xlfn.XLOOKUP(Q$1,EconCPI!$1:$1,EconCPI!$2:$2)</f>
        <v>2.9000000000000001E-2</v>
      </c>
      <c r="R113">
        <f>_xlfn.XLOOKUP(R$1,EconCPI!$1:$1,EconCPI!$2:$2)</f>
        <v>2.3E-2</v>
      </c>
      <c r="S113">
        <f>_xlfn.XLOOKUP(S$1,EconCPI!$1:$1,EconCPI!$2:$2)</f>
        <v>1.9E-2</v>
      </c>
      <c r="T113">
        <f>_xlfn.XLOOKUP(T$1,EconCPI!$1:$1,EconCPI!$2:$2)</f>
        <v>1.9E-2</v>
      </c>
      <c r="U113">
        <f>_xlfn.XLOOKUP(U$1,EconCPI!$1:$1,EconCPI!$2:$2)</f>
        <v>1.6E-2</v>
      </c>
      <c r="V113">
        <f>_xlfn.XLOOKUP(V$1,EconCPI!$1:$1,EconCPI!$2:$2)</f>
        <v>1.7000000000000001E-2</v>
      </c>
      <c r="W113">
        <f>_xlfn.XLOOKUP(W$1,EconCPI!$1:$1,EconCPI!$2:$2)</f>
        <v>2.3E-2</v>
      </c>
      <c r="X113">
        <f>_xlfn.XLOOKUP(X$1,EconCPI!$1:$1,EconCPI!$2:$2)</f>
        <v>1.4999999999999999E-2</v>
      </c>
      <c r="Y113">
        <f>_xlfn.XLOOKUP(Y$1,EconCPI!$1:$1,EconCPI!$2:$2)</f>
        <v>6.0000000000000001E-3</v>
      </c>
      <c r="Z113">
        <f>_xlfn.XLOOKUP(Z$1,EconCPI!$1:$1,EconCPI!$2:$2)</f>
        <v>1.4E-2</v>
      </c>
      <c r="AA113">
        <f>_xlfn.XLOOKUP(AA$1,EconCPI!$1:$1,EconCPI!$2:$2)</f>
        <v>1.4E-2</v>
      </c>
      <c r="AB113">
        <f>_xlfn.XLOOKUP(AB$1,EconCPI!$1:$1,EconCPI!$2:$2)</f>
        <v>2.5999999999999999E-2</v>
      </c>
      <c r="AC113">
        <f>_xlfn.XLOOKUP(AC$1,EconCPI!$1:$1,EconCPI!$2:$2)</f>
        <v>5.3999999999999999E-2</v>
      </c>
      <c r="AD113">
        <f>_xlfn.XLOOKUP(AD$1,EconCPI!$1:$1,EconCPI!$2:$2)</f>
        <v>5.3999999999999999E-2</v>
      </c>
      <c r="AE113">
        <f>_xlfn.XLOOKUP(AE$1,EconCPI!$1:$1,EconCPI!$2:$2)</f>
        <v>7.0000000000000007E-2</v>
      </c>
      <c r="AF113">
        <f>_xlfn.XLOOKUP(AF$1,EconCPI!$1:$1,EconCPI!$2:$2)</f>
        <v>8.5000000000000006E-2</v>
      </c>
      <c r="AG113">
        <f>_xlfn.XLOOKUP(AG$1,EconCPI!$1:$1,EconCPI!$2:$2)</f>
        <v>9.0999999999999998E-2</v>
      </c>
      <c r="AH113">
        <f>_xlfn.XLOOKUP(AH$1,EconCPI!$1:$1,EconCPI!$2:$2)</f>
        <v>8.2000000000000003E-2</v>
      </c>
      <c r="AI113">
        <f>_xlfn.XLOOKUP(AI$1,EconCPI!$1:$1,EconCPI!$2:$2)</f>
        <v>6.5000000000000002E-2</v>
      </c>
      <c r="AJ113">
        <f>_xlfn.XLOOKUP(AJ$1,EconCPI!$1:$1,EconCPI!$2:$2)</f>
        <v>0.05</v>
      </c>
      <c r="AK113">
        <f>_xlfn.XLOOKUP(AK$1,EconCPI!$1:$1,EconCPI!$2:$2)</f>
        <v>0.03</v>
      </c>
      <c r="AL113">
        <f>_xlfn.XLOOKUP(AL$1,EconCPI!$1:$1,EconCPI!$2:$2)</f>
        <v>3.6999999999999998E-2</v>
      </c>
      <c r="AM113">
        <f>_xlfn.XLOOKUP(AM$1,EconCPI!$1:$1,EconCPI!$2:$2)</f>
        <v>3.4000000000000002E-2</v>
      </c>
      <c r="AN113">
        <f>_xlfn.XLOOKUP(AN$1,EconCPI!$1:$1,EconCPI!$2:$2)</f>
        <v>3.5000000000000003E-2</v>
      </c>
      <c r="AO113">
        <f>_xlfn.XLOOKUP(AO$1,EconCPI!$1:$1,EconCPI!$2:$2)</f>
        <v>0.03</v>
      </c>
    </row>
    <row r="114" spans="1:41" x14ac:dyDescent="0.45">
      <c r="A114" t="s">
        <v>23</v>
      </c>
      <c r="B114" t="s">
        <v>272</v>
      </c>
      <c r="C114">
        <f>_xlfn.XLOOKUP(C$1,EconCPI!$1:$1,EconCPI!$4:$4)</f>
        <v>50.01</v>
      </c>
      <c r="D114">
        <f>_xlfn.XLOOKUP(D$1,EconCPI!$1:$1,EconCPI!$4:$4)</f>
        <v>49.49</v>
      </c>
      <c r="E114">
        <f>_xlfn.XLOOKUP(E$1,EconCPI!$1:$1,EconCPI!$4:$4)</f>
        <v>50.531999999999996</v>
      </c>
      <c r="F114">
        <f>_xlfn.XLOOKUP(F$1,EconCPI!$1:$1,EconCPI!$4:$4)</f>
        <v>48.603999999999999</v>
      </c>
      <c r="G114">
        <f>_xlfn.XLOOKUP(G$1,EconCPI!$1:$1,EconCPI!$4:$4)</f>
        <v>51.15</v>
      </c>
      <c r="H114">
        <f>_xlfn.XLOOKUP(H$1,EconCPI!$1:$1,EconCPI!$4:$4)</f>
        <v>49.9</v>
      </c>
      <c r="I114">
        <f>_xlfn.XLOOKUP(I$1,EconCPI!$1:$1,EconCPI!$4:$4)</f>
        <v>50.631999999999998</v>
      </c>
      <c r="J114">
        <f>_xlfn.XLOOKUP(J$1,EconCPI!$1:$1,EconCPI!$4:$4)</f>
        <v>52.88</v>
      </c>
      <c r="K114">
        <f>_xlfn.XLOOKUP(K$1,EconCPI!$1:$1,EconCPI!$4:$4)</f>
        <v>59.33</v>
      </c>
      <c r="L114">
        <f>_xlfn.XLOOKUP(L$1,EconCPI!$1:$1,EconCPI!$4:$4)</f>
        <v>60.618000000000002</v>
      </c>
      <c r="M114">
        <f>_xlfn.XLOOKUP(M$1,EconCPI!$1:$1,EconCPI!$4:$4)</f>
        <v>62.616999999999997</v>
      </c>
      <c r="N114">
        <f>_xlfn.XLOOKUP(N$1,EconCPI!$1:$1,EconCPI!$4:$4)</f>
        <v>63.72</v>
      </c>
      <c r="O114">
        <f>_xlfn.XLOOKUP(O$1,EconCPI!$1:$1,EconCPI!$4:$4)</f>
        <v>66.599999999999994</v>
      </c>
      <c r="P114">
        <f>_xlfn.XLOOKUP(P$1,EconCPI!$1:$1,EconCPI!$4:$4)</f>
        <v>64.540000000000006</v>
      </c>
      <c r="Q114">
        <f>_xlfn.XLOOKUP(Q$1,EconCPI!$1:$1,EconCPI!$4:$4)</f>
        <v>61.49</v>
      </c>
      <c r="R114">
        <f>_xlfn.XLOOKUP(R$1,EconCPI!$1:$1,EconCPI!$4:$4)</f>
        <v>66.33</v>
      </c>
      <c r="S114">
        <f>_xlfn.XLOOKUP(S$1,EconCPI!$1:$1,EconCPI!$4:$4)</f>
        <v>57.72</v>
      </c>
      <c r="T114">
        <f>_xlfn.XLOOKUP(T$1,EconCPI!$1:$1,EconCPI!$4:$4)</f>
        <v>63.62</v>
      </c>
      <c r="U114">
        <f>_xlfn.XLOOKUP(U$1,EconCPI!$1:$1,EconCPI!$4:$4)</f>
        <v>70.709999999999994</v>
      </c>
      <c r="V114">
        <f>_xlfn.XLOOKUP(V$1,EconCPI!$1:$1,EconCPI!$4:$4)</f>
        <v>72.040000000000006</v>
      </c>
      <c r="W114">
        <f>_xlfn.XLOOKUP(W$1,EconCPI!$1:$1,EconCPI!$4:$4)</f>
        <v>71.33</v>
      </c>
      <c r="X114">
        <f>_xlfn.XLOOKUP(X$1,EconCPI!$1:$1,EconCPI!$4:$4)</f>
        <v>49.57</v>
      </c>
      <c r="Y114">
        <f>_xlfn.XLOOKUP(Y$1,EconCPI!$1:$1,EconCPI!$4:$4)</f>
        <v>55.01</v>
      </c>
      <c r="Z114">
        <f>_xlfn.XLOOKUP(Z$1,EconCPI!$1:$1,EconCPI!$4:$4)</f>
        <v>55.74</v>
      </c>
      <c r="AA114">
        <f>_xlfn.XLOOKUP(AA$1,EconCPI!$1:$1,EconCPI!$4:$4)</f>
        <v>67.5</v>
      </c>
      <c r="AB114">
        <f>_xlfn.XLOOKUP(AB$1,EconCPI!$1:$1,EconCPI!$4:$4)</f>
        <v>74.260000000000005</v>
      </c>
      <c r="AC114">
        <f>_xlfn.XLOOKUP(AC$1,EconCPI!$1:$1,EconCPI!$4:$4)</f>
        <v>77.405000000000001</v>
      </c>
      <c r="AD114">
        <f>_xlfn.XLOOKUP(AD$1,EconCPI!$1:$1,EconCPI!$4:$4)</f>
        <v>78.2</v>
      </c>
      <c r="AE114">
        <f>_xlfn.XLOOKUP(AE$1,EconCPI!$1:$1,EconCPI!$4:$4)</f>
        <v>83.572000000000003</v>
      </c>
      <c r="AF114">
        <f>_xlfn.XLOOKUP(AF$1,EconCPI!$1:$1,EconCPI!$4:$4)</f>
        <v>91.22</v>
      </c>
      <c r="AG114">
        <f>_xlfn.XLOOKUP(AG$1,EconCPI!$1:$1,EconCPI!$4:$4)</f>
        <v>82.97</v>
      </c>
      <c r="AH114">
        <f>_xlfn.XLOOKUP(AH$1,EconCPI!$1:$1,EconCPI!$4:$4)</f>
        <v>79.09</v>
      </c>
      <c r="AI114">
        <f>_xlfn.XLOOKUP(AI$1,EconCPI!$1:$1,EconCPI!$4:$4)</f>
        <v>91.4</v>
      </c>
      <c r="AJ114">
        <f>_xlfn.XLOOKUP(AJ$1,EconCPI!$1:$1,EconCPI!$4:$4)</f>
        <v>85.62</v>
      </c>
      <c r="AK114">
        <f>_xlfn.XLOOKUP(AK$1,EconCPI!$1:$1,EconCPI!$4:$4)</f>
        <v>87.89</v>
      </c>
      <c r="AL114">
        <f>_xlfn.XLOOKUP(AL$1,EconCPI!$1:$1,EconCPI!$4:$4)</f>
        <v>91.65</v>
      </c>
      <c r="AM114">
        <f>_xlfn.XLOOKUP(AM$1,EconCPI!$1:$1,EconCPI!$4:$4)</f>
        <v>100.125</v>
      </c>
      <c r="AN114">
        <f>_xlfn.XLOOKUP(AN$1,EconCPI!$1:$1,EconCPI!$4:$4)</f>
        <v>117.39</v>
      </c>
      <c r="AO114">
        <f>_xlfn.XLOOKUP(AO$1,EconCPI!$1:$1,EconCPI!$4:$4)</f>
        <v>112.92</v>
      </c>
    </row>
    <row r="115" spans="1:41" x14ac:dyDescent="0.45">
      <c r="A115" t="s">
        <v>24</v>
      </c>
      <c r="B115" t="s">
        <v>170</v>
      </c>
      <c r="C115" cm="1">
        <f t="array" ref="C115">_xlfn.XLOOKUP($A115&amp;$B115,Financials!$A:$A&amp;Financials!$C:$C,Financials!E:E)</f>
        <v>0.13681985588470777</v>
      </c>
      <c r="D115" cm="1">
        <f t="array" ref="D115">_xlfn.XLOOKUP($A115&amp;$B115,Financials!$A:$A&amp;Financials!$C:$C,Financials!F:F)</f>
        <v>0.13488217091168769</v>
      </c>
      <c r="E115" cm="1">
        <f t="array" ref="E115">_xlfn.XLOOKUP($A115&amp;$B115,Financials!$A:$A&amp;Financials!$C:$C,Financials!G:G)</f>
        <v>0.13098676001101983</v>
      </c>
      <c r="F115" cm="1">
        <f t="array" ref="F115">_xlfn.XLOOKUP($A115&amp;$B115,Financials!$A:$A&amp;Financials!$C:$C,Financials!H:H)</f>
        <v>0.12432849895941725</v>
      </c>
      <c r="G115" cm="1">
        <f t="array" ref="G115">_xlfn.XLOOKUP($A115&amp;$B115,Financials!$A:$A&amp;Financials!$C:$C,Financials!I:I)</f>
        <v>0.12965623142460869</v>
      </c>
      <c r="H115" cm="1">
        <f t="array" ref="H115">_xlfn.XLOOKUP($A115&amp;$B115,Financials!$A:$A&amp;Financials!$C:$C,Financials!J:J)</f>
        <v>0.12803866511747999</v>
      </c>
      <c r="I115" cm="1">
        <f t="array" ref="I115">_xlfn.XLOOKUP($A115&amp;$B115,Financials!$A:$A&amp;Financials!$C:$C,Financials!K:K)</f>
        <v>0.12450158958858627</v>
      </c>
      <c r="J115" cm="1">
        <f t="array" ref="J115">_xlfn.XLOOKUP($A115&amp;$B115,Financials!$A:$A&amp;Financials!$C:$C,Financials!L:L)</f>
        <v>0.12995853219622877</v>
      </c>
      <c r="K115" cm="1">
        <f t="array" ref="K115">_xlfn.XLOOKUP($A115&amp;$B115,Financials!$A:$A&amp;Financials!$C:$C,Financials!M:M)</f>
        <v>0.1367020761357399</v>
      </c>
      <c r="L115" cm="1">
        <f t="array" ref="L115">_xlfn.XLOOKUP($A115&amp;$B115,Financials!$A:$A&amp;Financials!$C:$C,Financials!N:N)</f>
        <v>0.13654538184726109</v>
      </c>
      <c r="M115" cm="1">
        <f t="array" ref="M115">_xlfn.XLOOKUP($A115&amp;$B115,Financials!$A:$A&amp;Financials!$C:$C,Financials!O:O)</f>
        <v>0.1353743965163611</v>
      </c>
      <c r="N115" cm="1">
        <f t="array" ref="N115">_xlfn.XLOOKUP($A115&amp;$B115,Financials!$A:$A&amp;Financials!$C:$C,Financials!P:P)</f>
        <v>0.13106447669498167</v>
      </c>
      <c r="O115" cm="1">
        <f t="array" ref="O115">_xlfn.XLOOKUP($A115&amp;$B115,Financials!$A:$A&amp;Financials!$C:$C,Financials!Q:Q)</f>
        <v>0.13211691375189413</v>
      </c>
      <c r="P115" cm="1">
        <f t="array" ref="P115">_xlfn.XLOOKUP($A115&amp;$B115,Financials!$A:$A&amp;Financials!$C:$C,Financials!R:R)</f>
        <v>0.13768171142004698</v>
      </c>
      <c r="Q115" cm="1">
        <f t="array" ref="Q115">_xlfn.XLOOKUP($A115&amp;$B115,Financials!$A:$A&amp;Financials!$C:$C,Financials!S:S)</f>
        <v>0.13716388474674107</v>
      </c>
      <c r="R115" cm="1">
        <f t="array" ref="R115">_xlfn.XLOOKUP($A115&amp;$B115,Financials!$A:$A&amp;Financials!$C:$C,Financials!T:T)</f>
        <v>0.14206746987951807</v>
      </c>
      <c r="S115" cm="1">
        <f t="array" ref="S115">_xlfn.XLOOKUP($A115&amp;$B115,Financials!$A:$A&amp;Financials!$C:$C,Financials!U:U)</f>
        <v>0.14407201499773742</v>
      </c>
      <c r="T115" cm="1">
        <f t="array" ref="T115">_xlfn.XLOOKUP($A115&amp;$B115,Financials!$A:$A&amp;Financials!$C:$C,Financials!V:V)</f>
        <v>0.13710146741341012</v>
      </c>
      <c r="U115" cm="1">
        <f t="array" ref="U115">_xlfn.XLOOKUP($A115&amp;$B115,Financials!$A:$A&amp;Financials!$C:$C,Financials!W:W)</f>
        <v>0.13457262620739929</v>
      </c>
      <c r="V115" cm="1">
        <f t="array" ref="V115">_xlfn.XLOOKUP($A115&amp;$B115,Financials!$A:$A&amp;Financials!$C:$C,Financials!X:X)</f>
        <v>0.12626052930282572</v>
      </c>
      <c r="W115" cm="1">
        <f t="array" ref="W115">_xlfn.XLOOKUP($A115&amp;$B115,Financials!$A:$A&amp;Financials!$C:$C,Financials!Y:Y)</f>
        <v>0.12545923925208541</v>
      </c>
      <c r="X115" cm="1">
        <f t="array" ref="X115">_xlfn.XLOOKUP($A115&amp;$B115,Financials!$A:$A&amp;Financials!$C:$C,Financials!Z:Z)</f>
        <v>0.13008295579772255</v>
      </c>
      <c r="Y115" cm="1">
        <f t="array" ref="Y115">_xlfn.XLOOKUP($A115&amp;$B115,Financials!$A:$A&amp;Financials!$C:$C,Financials!AA:AA)</f>
        <v>0.1210922732847558</v>
      </c>
      <c r="Z115" cm="1">
        <f t="array" ref="Z115">_xlfn.XLOOKUP($A115&amp;$B115,Financials!$A:$A&amp;Financials!$C:$C,Financials!AB:AB)</f>
        <v>0.12437801654792001</v>
      </c>
      <c r="AA115" cm="1">
        <f t="array" ref="AA115">_xlfn.XLOOKUP($A115&amp;$B115,Financials!$A:$A&amp;Financials!$C:$C,Financials!AC:AC)</f>
        <v>0.2108317050378048</v>
      </c>
      <c r="AB115" cm="1">
        <f t="array" ref="AB115">_xlfn.XLOOKUP($A115&amp;$B115,Financials!$A:$A&amp;Financials!$C:$C,Financials!AD:AD)</f>
        <v>0.23437342073725401</v>
      </c>
      <c r="AC115" cm="1">
        <f t="array" ref="AC115">_xlfn.XLOOKUP($A115&amp;$B115,Financials!$A:$A&amp;Financials!$C:$C,Financials!AE:AE)</f>
        <v>0.21772116145068354</v>
      </c>
      <c r="AD115" cm="1">
        <f t="array" ref="AD115">_xlfn.XLOOKUP($A115&amp;$B115,Financials!$A:$A&amp;Financials!$C:$C,Financials!AF:AF)</f>
        <v>0.21381200600583586</v>
      </c>
      <c r="AE115" cm="1">
        <f t="array" ref="AE115">_xlfn.XLOOKUP($A115&amp;$B115,Financials!$A:$A&amp;Financials!$C:$C,Financials!AG:AG)</f>
        <v>0.21041274459467169</v>
      </c>
      <c r="AF115" cm="1">
        <f t="array" ref="AF115">_xlfn.XLOOKUP($A115&amp;$B115,Financials!$A:$A&amp;Financials!$C:$C,Financials!AH:AH)</f>
        <v>0.21779997592971478</v>
      </c>
      <c r="AG115" cm="1">
        <f t="array" ref="AG115">_xlfn.XLOOKUP($A115&amp;$B115,Financials!$A:$A&amp;Financials!$C:$C,Financials!AI:AI)</f>
        <v>0.22677080527875035</v>
      </c>
      <c r="AH115" cm="1">
        <f t="array" ref="AH115">_xlfn.XLOOKUP($A115&amp;$B115,Financials!$A:$A&amp;Financials!$C:$C,Financials!AJ:AJ)</f>
        <v>0.23328404554191925</v>
      </c>
      <c r="AI115" cm="1">
        <f t="array" ref="AI115">_xlfn.XLOOKUP($A115&amp;$B115,Financials!$A:$A&amp;Financials!$C:$C,Financials!AK:AK)</f>
        <v>0.22466270912034542</v>
      </c>
      <c r="AJ115" cm="1">
        <f t="array" ref="AJ115">_xlfn.XLOOKUP($A115&amp;$B115,Financials!$A:$A&amp;Financials!$C:$C,Financials!AL:AL)</f>
        <v>0.22090862488786364</v>
      </c>
      <c r="AK115" cm="1">
        <f t="array" ref="AK115">_xlfn.XLOOKUP($A115&amp;$B115,Financials!$A:$A&amp;Financials!$C:$C,Financials!AM:AM)</f>
        <v>0.22128941586973377</v>
      </c>
      <c r="AL115" cm="1">
        <f t="array" ref="AL115">_xlfn.XLOOKUP($A115&amp;$B115,Financials!$A:$A&amp;Financials!$C:$C,Financials!AN:AN)</f>
        <v>0.2163922942206655</v>
      </c>
      <c r="AM115" cm="1">
        <f t="array" ref="AM115">_xlfn.XLOOKUP($A115&amp;$B115,Financials!$A:$A&amp;Financials!$C:$C,Financials!AO:AO)</f>
        <v>0.21247174136431901</v>
      </c>
      <c r="AN115" cm="1">
        <f t="array" ref="AN115">_xlfn.XLOOKUP($A115&amp;$B115,Financials!$A:$A&amp;Financials!$C:$C,Financials!AP:AP)</f>
        <v>0.2118374727947766</v>
      </c>
      <c r="AO115" cm="1">
        <f t="array" ref="AO115">_xlfn.XLOOKUP($A115&amp;$B115,Financials!$A:$A&amp;Financials!$C:$C,Financials!AQ:AQ)</f>
        <v>0.21022016633356974</v>
      </c>
    </row>
    <row r="116" spans="1:41" x14ac:dyDescent="0.45">
      <c r="A116" t="s">
        <v>24</v>
      </c>
      <c r="B116" t="s">
        <v>171</v>
      </c>
      <c r="C116" cm="1">
        <f t="array" ref="C116">_xlfn.XLOOKUP($A116&amp;$B116,Financials!$A:$A&amp;Financials!$C:$C,Financials!E:E)</f>
        <v>0.11692554043234588</v>
      </c>
      <c r="D116" cm="1">
        <f t="array" ref="D116">_xlfn.XLOOKUP($A116&amp;$B116,Financials!$A:$A&amp;Financials!$C:$C,Financials!F:F)</f>
        <v>0.11859081171149727</v>
      </c>
      <c r="E116" cm="1">
        <f t="array" ref="E116">_xlfn.XLOOKUP($A116&amp;$B116,Financials!$A:$A&amp;Financials!$C:$C,Financials!G:G)</f>
        <v>0.124070202732267</v>
      </c>
      <c r="F116" cm="1">
        <f t="array" ref="F116">_xlfn.XLOOKUP($A116&amp;$B116,Financials!$A:$A&amp;Financials!$C:$C,Financials!H:H)</f>
        <v>0.12704864724245576</v>
      </c>
      <c r="G116" cm="1">
        <f t="array" ref="G116">_xlfn.XLOOKUP($A116&amp;$B116,Financials!$A:$A&amp;Financials!$C:$C,Financials!I:I)</f>
        <v>0.13200911432534179</v>
      </c>
      <c r="H116" cm="1">
        <f t="array" ref="H116">_xlfn.XLOOKUP($A116&amp;$B116,Financials!$A:$A&amp;Financials!$C:$C,Financials!J:J)</f>
        <v>0.13169700490575781</v>
      </c>
      <c r="I116" cm="1">
        <f t="array" ref="I116">_xlfn.XLOOKUP($A116&amp;$B116,Financials!$A:$A&amp;Financials!$C:$C,Financials!K:K)</f>
        <v>0.13081609321410115</v>
      </c>
      <c r="J116" cm="1">
        <f t="array" ref="J116">_xlfn.XLOOKUP($A116&amp;$B116,Financials!$A:$A&amp;Financials!$C:$C,Financials!L:L)</f>
        <v>0.13366716219388156</v>
      </c>
      <c r="K116" cm="1">
        <f t="array" ref="K116">_xlfn.XLOOKUP($A116&amp;$B116,Financials!$A:$A&amp;Financials!$C:$C,Financials!M:M)</f>
        <v>0.14116431500435891</v>
      </c>
      <c r="L116" cm="1">
        <f t="array" ref="L116">_xlfn.XLOOKUP($A116&amp;$B116,Financials!$A:$A&amp;Financials!$C:$C,Financials!N:N)</f>
        <v>0.14277489004398242</v>
      </c>
      <c r="M116" cm="1">
        <f t="array" ref="M116">_xlfn.XLOOKUP($A116&amp;$B116,Financials!$A:$A&amp;Financials!$C:$C,Financials!O:O)</f>
        <v>0.14399987378119972</v>
      </c>
      <c r="N116" cm="1">
        <f t="array" ref="N116">_xlfn.XLOOKUP($A116&amp;$B116,Financials!$A:$A&amp;Financials!$C:$C,Financials!P:P)</f>
        <v>0.1461774754725261</v>
      </c>
      <c r="O116" cm="1">
        <f t="array" ref="O116">_xlfn.XLOOKUP($A116&amp;$B116,Financials!$A:$A&amp;Financials!$C:$C,Financials!Q:Q)</f>
        <v>0.14906347148235516</v>
      </c>
      <c r="P116" cm="1">
        <f t="array" ref="P116">_xlfn.XLOOKUP($A116&amp;$B116,Financials!$A:$A&amp;Financials!$C:$C,Financials!R:R)</f>
        <v>0.15517679172221163</v>
      </c>
      <c r="Q116" cm="1">
        <f t="array" ref="Q116">_xlfn.XLOOKUP($A116&amp;$B116,Financials!$A:$A&amp;Financials!$C:$C,Financials!S:S)</f>
        <v>0.16053361553385603</v>
      </c>
      <c r="R116" cm="1">
        <f t="array" ref="R116">_xlfn.XLOOKUP($A116&amp;$B116,Financials!$A:$A&amp;Financials!$C:$C,Financials!T:T)</f>
        <v>0.15535742971887551</v>
      </c>
      <c r="S116" cm="1">
        <f t="array" ref="S116">_xlfn.XLOOKUP($A116&amp;$B116,Financials!$A:$A&amp;Financials!$C:$C,Financials!U:U)</f>
        <v>0.15939944404938911</v>
      </c>
      <c r="T116" cm="1">
        <f t="array" ref="T116">_xlfn.XLOOKUP($A116&amp;$B116,Financials!$A:$A&amp;Financials!$C:$C,Financials!V:V)</f>
        <v>0.15773911955195394</v>
      </c>
      <c r="U116" cm="1">
        <f t="array" ref="U116">_xlfn.XLOOKUP($A116&amp;$B116,Financials!$A:$A&amp;Financials!$C:$C,Financials!W:W)</f>
        <v>0.15656703723953588</v>
      </c>
      <c r="V116" cm="1">
        <f t="array" ref="V116">_xlfn.XLOOKUP($A116&amp;$B116,Financials!$A:$A&amp;Financials!$C:$C,Financials!X:X)</f>
        <v>0.15669992233705718</v>
      </c>
      <c r="W116" cm="1">
        <f t="array" ref="W116">_xlfn.XLOOKUP($A116&amp;$B116,Financials!$A:$A&amp;Financials!$C:$C,Financials!Y:Y)</f>
        <v>0.16010326354587917</v>
      </c>
      <c r="X116" cm="1">
        <f t="array" ref="X116">_xlfn.XLOOKUP($A116&amp;$B116,Financials!$A:$A&amp;Financials!$C:$C,Financials!Z:Z)</f>
        <v>0.16548304150850987</v>
      </c>
      <c r="Y116" cm="1">
        <f t="array" ref="Y116">_xlfn.XLOOKUP($A116&amp;$B116,Financials!$A:$A&amp;Financials!$C:$C,Financials!AA:AA)</f>
        <v>0.15899285765817761</v>
      </c>
      <c r="Z116" cm="1">
        <f t="array" ref="Z116">_xlfn.XLOOKUP($A116&amp;$B116,Financials!$A:$A&amp;Financials!$C:$C,Financials!AB:AB)</f>
        <v>0.16076763962307516</v>
      </c>
      <c r="AA116" cm="1">
        <f t="array" ref="AA116">_xlfn.XLOOKUP($A116&amp;$B116,Financials!$A:$A&amp;Financials!$C:$C,Financials!AC:AC)</f>
        <v>0.15957296179877098</v>
      </c>
      <c r="AB116" cm="1">
        <f t="array" ref="AB116">_xlfn.XLOOKUP($A116&amp;$B116,Financials!$A:$A&amp;Financials!$C:$C,Financials!AD:AD)</f>
        <v>0.16407005790028445</v>
      </c>
      <c r="AC116" cm="1">
        <f t="array" ref="AC116">_xlfn.XLOOKUP($A116&amp;$B116,Financials!$A:$A&amp;Financials!$C:$C,Financials!AE:AE)</f>
        <v>0.16224155462659587</v>
      </c>
      <c r="AD116" cm="1">
        <f t="array" ref="AD116">_xlfn.XLOOKUP($A116&amp;$B116,Financials!$A:$A&amp;Financials!$C:$C,Financials!AF:AF)</f>
        <v>0.16650613331822431</v>
      </c>
      <c r="AE116" cm="1">
        <f t="array" ref="AE116">_xlfn.XLOOKUP($A116&amp;$B116,Financials!$A:$A&amp;Financials!$C:$C,Financials!AG:AG)</f>
        <v>0.16904843402361799</v>
      </c>
      <c r="AF116" cm="1">
        <f t="array" ref="AF116">_xlfn.XLOOKUP($A116&amp;$B116,Financials!$A:$A&amp;Financials!$C:$C,Financials!AH:AH)</f>
        <v>0.18118907209050428</v>
      </c>
      <c r="AG116" cm="1">
        <f t="array" ref="AG116">_xlfn.XLOOKUP($A116&amp;$B116,Financials!$A:$A&amp;Financials!$C:$C,Financials!AI:AI)</f>
        <v>0.19571933271019154</v>
      </c>
      <c r="AH116" cm="1">
        <f t="array" ref="AH116">_xlfn.XLOOKUP($A116&amp;$B116,Financials!$A:$A&amp;Financials!$C:$C,Financials!AJ:AJ)</f>
        <v>0.20861879179193979</v>
      </c>
      <c r="AI116" cm="1">
        <f t="array" ref="AI116">_xlfn.XLOOKUP($A116&amp;$B116,Financials!$A:$A&amp;Financials!$C:$C,Financials!AK:AK)</f>
        <v>0.21490130664442592</v>
      </c>
      <c r="AJ116" cm="1">
        <f t="array" ref="AJ116">_xlfn.XLOOKUP($A116&amp;$B116,Financials!$A:$A&amp;Financials!$C:$C,Financials!AL:AL)</f>
        <v>0.21514161220043573</v>
      </c>
      <c r="AK116" cm="1">
        <f t="array" ref="AK116">_xlfn.XLOOKUP($A116&amp;$B116,Financials!$A:$A&amp;Financials!$C:$C,Financials!AM:AM)</f>
        <v>0.22224735073662444</v>
      </c>
      <c r="AL116" cm="1">
        <f t="array" ref="AL116">_xlfn.XLOOKUP($A116&amp;$B116,Financials!$A:$A&amp;Financials!$C:$C,Financials!AN:AN)</f>
        <v>0.23165707614043865</v>
      </c>
      <c r="AM116" cm="1">
        <f t="array" ref="AM116">_xlfn.XLOOKUP($A116&amp;$B116,Financials!$A:$A&amp;Financials!$C:$C,Financials!AO:AO)</f>
        <v>0.18072879614259743</v>
      </c>
      <c r="AN116" cm="1">
        <f t="array" ref="AN116">_xlfn.XLOOKUP($A116&amp;$B116,Financials!$A:$A&amp;Financials!$C:$C,Financials!AP:AP)</f>
        <v>0.18810011522212264</v>
      </c>
      <c r="AO116" cm="1">
        <f t="array" ref="AO116">_xlfn.XLOOKUP($A116&amp;$B116,Financials!$A:$A&amp;Financials!$C:$C,Financials!AQ:AQ)</f>
        <v>0.19461994713429179</v>
      </c>
    </row>
    <row r="117" spans="1:41" x14ac:dyDescent="0.45">
      <c r="A117" t="s">
        <v>24</v>
      </c>
      <c r="B117" t="s">
        <v>172</v>
      </c>
      <c r="C117" cm="1">
        <f t="array" ref="C117">_xlfn.XLOOKUP($A117&amp;$B117,Financials!$A:$A&amp;Financials!$C:$C,Financials!E:E)</f>
        <v>-6.6629303442754207E-3</v>
      </c>
      <c r="D117" cm="1">
        <f t="array" ref="D117">_xlfn.XLOOKUP($A117&amp;$B117,Financials!$A:$A&amp;Financials!$C:$C,Financials!F:F)</f>
        <v>5.408236134253749E-3</v>
      </c>
      <c r="E117" cm="1">
        <f t="array" ref="E117">_xlfn.XLOOKUP($A117&amp;$B117,Financials!$A:$A&amp;Financials!$C:$C,Financials!G:G)</f>
        <v>5.7983697149431995E-3</v>
      </c>
      <c r="F117" cm="1">
        <f t="array" ref="F117">_xlfn.XLOOKUP($A117&amp;$B117,Financials!$A:$A&amp;Financials!$C:$C,Financials!H:H)</f>
        <v>5.479318418314256E-3</v>
      </c>
      <c r="G117" cm="1">
        <f t="array" ref="G117">_xlfn.XLOOKUP($A117&amp;$B117,Financials!$A:$A&amp;Financials!$C:$C,Financials!I:I)</f>
        <v>5.8698236576183874E-3</v>
      </c>
      <c r="H117" cm="1">
        <f t="array" ref="H117">_xlfn.XLOOKUP($A117&amp;$B117,Financials!$A:$A&amp;Financials!$C:$C,Financials!J:J)</f>
        <v>5.5318874257681387E-3</v>
      </c>
      <c r="I117" cm="1">
        <f t="array" ref="I117">_xlfn.XLOOKUP($A117&amp;$B117,Financials!$A:$A&amp;Financials!$C:$C,Financials!K:K)</f>
        <v>5.9918876168699982E-3</v>
      </c>
      <c r="J117" cm="1">
        <f t="array" ref="J117">_xlfn.XLOOKUP($A117&amp;$B117,Financials!$A:$A&amp;Financials!$C:$C,Financials!L:L)</f>
        <v>5.9040763633518506E-3</v>
      </c>
      <c r="K117" cm="1">
        <f t="array" ref="K117">_xlfn.XLOOKUP($A117&amp;$B117,Financials!$A:$A&amp;Financials!$C:$C,Financials!M:M)</f>
        <v>6.6352394175196155E-3</v>
      </c>
      <c r="L117" cm="1">
        <f t="array" ref="L117">_xlfn.XLOOKUP($A117&amp;$B117,Financials!$A:$A&amp;Financials!$C:$C,Financials!N:N)</f>
        <v>5.9192323070771692E-3</v>
      </c>
      <c r="M117" cm="1">
        <f t="array" ref="M117">_xlfn.XLOOKUP($A117&amp;$B117,Financials!$A:$A&amp;Financials!$C:$C,Financials!O:O)</f>
        <v>6.3346060395695937E-3</v>
      </c>
      <c r="N117" cm="1">
        <f t="array" ref="N117">_xlfn.XLOOKUP($A117&amp;$B117,Financials!$A:$A&amp;Financials!$C:$C,Financials!P:P)</f>
        <v>6.3771432153715947E-3</v>
      </c>
      <c r="O117" cm="1">
        <f t="array" ref="O117">_xlfn.XLOOKUP($A117&amp;$B117,Financials!$A:$A&amp;Financials!$C:$C,Financials!Q:Q)</f>
        <v>6.0206520550513173E-3</v>
      </c>
      <c r="P117" cm="1">
        <f t="array" ref="P117">_xlfn.XLOOKUP($A117&amp;$B117,Financials!$A:$A&amp;Financials!$C:$C,Financials!R:R)</f>
        <v>6.0512283374595313E-3</v>
      </c>
      <c r="Q117" cm="1">
        <f t="array" ref="Q117">_xlfn.XLOOKUP($A117&amp;$B117,Financials!$A:$A&amp;Financials!$C:$C,Financials!S:S)</f>
        <v>6.3687527057578524E-3</v>
      </c>
      <c r="R117" cm="1">
        <f t="array" ref="R117">_xlfn.XLOOKUP($A117&amp;$B117,Financials!$A:$A&amp;Financials!$C:$C,Financials!T:T)</f>
        <v>-5.3831325301204819E-3</v>
      </c>
      <c r="S117" cm="1">
        <f t="array" ref="S117">_xlfn.XLOOKUP($A117&amp;$B117,Financials!$A:$A&amp;Financials!$C:$C,Financials!U:U)</f>
        <v>5.6839485422457816E-3</v>
      </c>
      <c r="T117" cm="1">
        <f t="array" ref="T117">_xlfn.XLOOKUP($A117&amp;$B117,Financials!$A:$A&amp;Financials!$C:$C,Financials!V:V)</f>
        <v>6.1856637777291069E-3</v>
      </c>
      <c r="U117" cm="1">
        <f t="array" ref="U117">_xlfn.XLOOKUP($A117&amp;$B117,Financials!$A:$A&amp;Financials!$C:$C,Financials!W:W)</f>
        <v>5.9929530405200175E-3</v>
      </c>
      <c r="V117" cm="1">
        <f t="array" ref="V117">_xlfn.XLOOKUP($A117&amp;$B117,Financials!$A:$A&amp;Financials!$C:$C,Financials!X:X)</f>
        <v>5.5364717127665925E-3</v>
      </c>
      <c r="W117" cm="1">
        <f t="array" ref="W117">_xlfn.XLOOKUP($A117&amp;$B117,Financials!$A:$A&amp;Financials!$C:$C,Financials!Y:Y)</f>
        <v>6.3584677599868682E-3</v>
      </c>
      <c r="X117" cm="1">
        <f t="array" ref="X117">_xlfn.XLOOKUP($A117&amp;$B117,Financials!$A:$A&amp;Financials!$C:$C,Financials!Z:Z)</f>
        <v>3.7927023386800538E-3</v>
      </c>
      <c r="Y117" cm="1">
        <f t="array" ref="Y117">_xlfn.XLOOKUP($A117&amp;$B117,Financials!$A:$A&amp;Financials!$C:$C,Financials!AA:AA)</f>
        <v>5.7398456099848495E-3</v>
      </c>
      <c r="Z117" cm="1">
        <f t="array" ref="Z117">_xlfn.XLOOKUP($A117&amp;$B117,Financials!$A:$A&amp;Financials!$C:$C,Financials!AB:AB)</f>
        <v>5.0132153527924616E-3</v>
      </c>
      <c r="AA117" cm="1">
        <f t="array" ref="AA117">_xlfn.XLOOKUP($A117&amp;$B117,Financials!$A:$A&amp;Financials!$C:$C,Financials!AC:AC)</f>
        <v>2.4112932914224223E-3</v>
      </c>
      <c r="AB117" cm="1">
        <f t="array" ref="AB117">_xlfn.XLOOKUP($A117&amp;$B117,Financials!$A:$A&amp;Financials!$C:$C,Financials!AD:AD)</f>
        <v>3.5115583984290395E-3</v>
      </c>
      <c r="AC117" cm="1">
        <f t="array" ref="AC117">_xlfn.XLOOKUP($A117&amp;$B117,Financials!$A:$A&amp;Financials!$C:$C,Financials!AE:AE)</f>
        <v>5.4951417918879227E-3</v>
      </c>
      <c r="AD117" cm="1">
        <f t="array" ref="AD117">_xlfn.XLOOKUP($A117&amp;$B117,Financials!$A:$A&amp;Financials!$C:$C,Financials!AF:AF)</f>
        <v>6.6106688574747155E-3</v>
      </c>
      <c r="AE117" cm="1">
        <f t="array" ref="AE117">_xlfn.XLOOKUP($A117&amp;$B117,Financials!$A:$A&amp;Financials!$C:$C,Financials!AG:AG)</f>
        <v>3.4557019795767017E-3</v>
      </c>
      <c r="AF117" cm="1">
        <f t="array" ref="AF117">_xlfn.XLOOKUP($A117&amp;$B117,Financials!$A:$A&amp;Financials!$C:$C,Financials!AH:AH)</f>
        <v>5.154049825490432E-3</v>
      </c>
      <c r="AG117" cm="1">
        <f t="array" ref="AG117">_xlfn.XLOOKUP($A117&amp;$B117,Financials!$A:$A&amp;Financials!$C:$C,Financials!AI:AI)</f>
        <v>7.709003342786078E-3</v>
      </c>
      <c r="AH117" cm="1">
        <f t="array" ref="AH117">_xlfn.XLOOKUP($A117&amp;$B117,Financials!$A:$A&amp;Financials!$C:$C,Financials!AJ:AJ)</f>
        <v>1.1382193963888478E-2</v>
      </c>
      <c r="AI117" cm="1">
        <f t="array" ref="AI117">_xlfn.XLOOKUP($A117&amp;$B117,Financials!$A:$A&amp;Financials!$C:$C,Financials!AK:AK)</f>
        <v>6.8799162700943599E-3</v>
      </c>
      <c r="AJ117" cm="1">
        <f t="array" ref="AJ117">_xlfn.XLOOKUP($A117&amp;$B117,Financials!$A:$A&amp;Financials!$C:$C,Financials!AL:AL)</f>
        <v>8.0001281558374979E-3</v>
      </c>
      <c r="AK117" cm="1">
        <f t="array" ref="AK117">_xlfn.XLOOKUP($A117&amp;$B117,Financials!$A:$A&amp;Financials!$C:$C,Financials!AM:AM)</f>
        <v>8.8411088136469366E-3</v>
      </c>
      <c r="AL117" cm="1">
        <f t="array" ref="AL117">_xlfn.XLOOKUP($A117&amp;$B117,Financials!$A:$A&amp;Financials!$C:$C,Financials!AN:AN)</f>
        <v>5.175548327912601E-3</v>
      </c>
      <c r="AM117" cm="1">
        <f t="array" ref="AM117">_xlfn.XLOOKUP($A117&amp;$B117,Financials!$A:$A&amp;Financials!$C:$C,Financials!AO:AO)</f>
        <v>7.5551339815034379E-3</v>
      </c>
      <c r="AN117" cm="1">
        <f t="array" ref="AN117">_xlfn.XLOOKUP($A117&amp;$B117,Financials!$A:$A&amp;Financials!$C:$C,Financials!AP:AP)</f>
        <v>8.7248751760337986E-3</v>
      </c>
      <c r="AO117" cm="1">
        <f t="array" ref="AO117">_xlfn.XLOOKUP($A117&amp;$B117,Financials!$A:$A&amp;Financials!$C:$C,Financials!AQ:AQ)</f>
        <v>8.7905357488234151E-3</v>
      </c>
    </row>
    <row r="118" spans="1:41" x14ac:dyDescent="0.45">
      <c r="A118" t="s">
        <v>24</v>
      </c>
      <c r="B118" t="s">
        <v>174</v>
      </c>
      <c r="C118" cm="1">
        <f t="array" ref="C118">_xlfn.XLOOKUP($A118&amp;$B118,Financials!$A:$A&amp;Financials!$C:$C,Financials!E:E)</f>
        <v>0.15802551550215102</v>
      </c>
      <c r="D118" cm="1">
        <f t="array" ref="D118">_xlfn.XLOOKUP($A118&amp;$B118,Financials!$A:$A&amp;Financials!$C:$C,Financials!F:F)</f>
        <v>0.15992048152852173</v>
      </c>
      <c r="E118" cm="1">
        <f t="array" ref="E118">_xlfn.XLOOKUP($A118&amp;$B118,Financials!$A:$A&amp;Financials!$C:$C,Financials!G:G)</f>
        <v>0.16010227294091106</v>
      </c>
      <c r="F118" cm="1">
        <f t="array" ref="F118">_xlfn.XLOOKUP($A118&amp;$B118,Financials!$A:$A&amp;Financials!$C:$C,Financials!H:H)</f>
        <v>0.1621412240424768</v>
      </c>
      <c r="G118" cm="1">
        <f t="array" ref="G118">_xlfn.XLOOKUP($A118&amp;$B118,Financials!$A:$A&amp;Financials!$C:$C,Financials!I:I)</f>
        <v>0.1669364161849711</v>
      </c>
      <c r="H118" cm="1">
        <f t="array" ref="H118">_xlfn.XLOOKUP($A118&amp;$B118,Financials!$A:$A&amp;Financials!$C:$C,Financials!J:J)</f>
        <v>0.16814960036193635</v>
      </c>
      <c r="I118" cm="1">
        <f t="array" ref="I118">_xlfn.XLOOKUP($A118&amp;$B118,Financials!$A:$A&amp;Financials!$C:$C,Financials!K:K)</f>
        <v>0.16741626444346935</v>
      </c>
      <c r="J118" cm="1">
        <f t="array" ref="J118">_xlfn.XLOOKUP($A118&amp;$B118,Financials!$A:$A&amp;Financials!$C:$C,Financials!L:L)</f>
        <v>0.17162290994426518</v>
      </c>
      <c r="K118" cm="1">
        <f t="array" ref="K118">_xlfn.XLOOKUP($A118&amp;$B118,Financials!$A:$A&amp;Financials!$C:$C,Financials!M:M)</f>
        <v>0.16929059538641597</v>
      </c>
      <c r="L118" cm="1">
        <f t="array" ref="L118">_xlfn.XLOOKUP($A118&amp;$B118,Financials!$A:$A&amp;Financials!$C:$C,Financials!N:N)</f>
        <v>0.17048879570174288</v>
      </c>
      <c r="M118" cm="1">
        <f t="array" ref="M118">_xlfn.XLOOKUP($A118&amp;$B118,Financials!$A:$A&amp;Financials!$C:$C,Financials!O:O)</f>
        <v>0.1723296032553408</v>
      </c>
      <c r="N118" cm="1">
        <f t="array" ref="N118">_xlfn.XLOOKUP($A118&amp;$B118,Financials!$A:$A&amp;Financials!$C:$C,Financials!P:P)</f>
        <v>0.173832257114999</v>
      </c>
      <c r="O118" cm="1">
        <f t="array" ref="O118">_xlfn.XLOOKUP($A118&amp;$B118,Financials!$A:$A&amp;Financials!$C:$C,Financials!Q:Q)</f>
        <v>0.17588816635438481</v>
      </c>
      <c r="P118" cm="1">
        <f t="array" ref="P118">_xlfn.XLOOKUP($A118&amp;$B118,Financials!$A:$A&amp;Financials!$C:$C,Financials!R:R)</f>
        <v>0.17752695606675015</v>
      </c>
      <c r="Q118" cm="1">
        <f t="array" ref="Q118">_xlfn.XLOOKUP($A118&amp;$B118,Financials!$A:$A&amp;Financials!$C:$C,Financials!S:S)</f>
        <v>0.17849584278155706</v>
      </c>
      <c r="R118" cm="1">
        <f t="array" ref="R118">_xlfn.XLOOKUP($A118&amp;$B118,Financials!$A:$A&amp;Financials!$C:$C,Financials!T:T)</f>
        <v>0.15852750688602696</v>
      </c>
      <c r="S118" cm="1">
        <f t="array" ref="S118">_xlfn.XLOOKUP($A118&amp;$B118,Financials!$A:$A&amp;Financials!$C:$C,Financials!U:U)</f>
        <v>0.1619033312051677</v>
      </c>
      <c r="T118" cm="1">
        <f t="array" ref="T118">_xlfn.XLOOKUP($A118&amp;$B118,Financials!$A:$A&amp;Financials!$C:$C,Financials!V:V)</f>
        <v>0.16516286615264031</v>
      </c>
      <c r="U118" cm="1">
        <f t="array" ref="U118">_xlfn.XLOOKUP($A118&amp;$B118,Financials!$A:$A&amp;Financials!$C:$C,Financials!W:W)</f>
        <v>0.16763313294674681</v>
      </c>
      <c r="V118" cm="1">
        <f t="array" ref="V118">_xlfn.XLOOKUP($A118&amp;$B118,Financials!$A:$A&amp;Financials!$C:$C,Financials!X:X)</f>
        <v>0.16802735329007049</v>
      </c>
      <c r="W118" cm="1">
        <f t="array" ref="W118">_xlfn.XLOOKUP($A118&amp;$B118,Financials!$A:$A&amp;Financials!$C:$C,Financials!Y:Y)</f>
        <v>0.17467746459122144</v>
      </c>
      <c r="X118" cm="1">
        <f t="array" ref="X118">_xlfn.XLOOKUP($A118&amp;$B118,Financials!$A:$A&amp;Financials!$C:$C,Financials!Z:Z)</f>
        <v>0.17652566942178524</v>
      </c>
      <c r="Y118" cm="1">
        <f t="array" ref="Y118">_xlfn.XLOOKUP($A118&amp;$B118,Financials!$A:$A&amp;Financials!$C:$C,Financials!AA:AA)</f>
        <v>0.17978006264469562</v>
      </c>
      <c r="Z118" cm="1">
        <f t="array" ref="Z118">_xlfn.XLOOKUP($A118&amp;$B118,Financials!$A:$A&amp;Financials!$C:$C,Financials!AB:AB)</f>
        <v>0.18547782848579797</v>
      </c>
      <c r="AA118" cm="1">
        <f t="array" ref="AA118">_xlfn.XLOOKUP($A118&amp;$B118,Financials!$A:$A&amp;Financials!$C:$C,Financials!AC:AC)</f>
        <v>0.18192619864446491</v>
      </c>
      <c r="AB118" cm="1">
        <f t="array" ref="AB118">_xlfn.XLOOKUP($A118&amp;$B118,Financials!$A:$A&amp;Financials!$C:$C,Financials!AD:AD)</f>
        <v>0.18010803073934603</v>
      </c>
      <c r="AC118" cm="1">
        <f t="array" ref="AC118">_xlfn.XLOOKUP($A118&amp;$B118,Financials!$A:$A&amp;Financials!$C:$C,Financials!AE:AE)</f>
        <v>0.18289341797527564</v>
      </c>
      <c r="AD118" cm="1">
        <f t="array" ref="AD118">_xlfn.XLOOKUP($A118&amp;$B118,Financials!$A:$A&amp;Financials!$C:$C,Financials!AF:AF)</f>
        <v>0.18691997310020175</v>
      </c>
      <c r="AE118" cm="1">
        <f t="array" ref="AE118">_xlfn.XLOOKUP($A118&amp;$B118,Financials!$A:$A&amp;Financials!$C:$C,Financials!AG:AG)</f>
        <v>0.19448372203955774</v>
      </c>
      <c r="AF118" cm="1">
        <f t="array" ref="AF118">_xlfn.XLOOKUP($A118&amp;$B118,Financials!$A:$A&amp;Financials!$C:$C,Financials!AH:AH)</f>
        <v>0.19020931440133215</v>
      </c>
      <c r="AG118" cm="1">
        <f t="array" ref="AG118">_xlfn.XLOOKUP($A118&amp;$B118,Financials!$A:$A&amp;Financials!$C:$C,Financials!AI:AI)</f>
        <v>0.18168713494084168</v>
      </c>
      <c r="AH118" cm="1">
        <f t="array" ref="AH118">_xlfn.XLOOKUP($A118&amp;$B118,Financials!$A:$A&amp;Financials!$C:$C,Financials!AJ:AJ)</f>
        <v>0.16587813894688452</v>
      </c>
      <c r="AI118" cm="1">
        <f t="array" ref="AI118">_xlfn.XLOOKUP($A118&amp;$B118,Financials!$A:$A&amp;Financials!$C:$C,Financials!AK:AK)</f>
        <v>0.1666539474186286</v>
      </c>
      <c r="AJ118" cm="1">
        <f t="array" ref="AJ118">_xlfn.XLOOKUP($A118&amp;$B118,Financials!$A:$A&amp;Financials!$C:$C,Financials!AL:AL)</f>
        <v>0.17389423800210621</v>
      </c>
      <c r="AK118" cm="1">
        <f t="array" ref="AK118">_xlfn.XLOOKUP($A118&amp;$B118,Financials!$A:$A&amp;Financials!$C:$C,Financials!AM:AM)</f>
        <v>0.17558252150629522</v>
      </c>
      <c r="AL118" cm="1">
        <f t="array" ref="AL118">_xlfn.XLOOKUP($A118&amp;$B118,Financials!$A:$A&amp;Financials!$C:$C,Financials!AN:AN)</f>
        <v>0.19107596948506039</v>
      </c>
      <c r="AM118" cm="1">
        <f t="array" ref="AM118">_xlfn.XLOOKUP($A118&amp;$B118,Financials!$A:$A&amp;Financials!$C:$C,Financials!AO:AO)</f>
        <v>0.18004253413924334</v>
      </c>
      <c r="AN118" cm="1">
        <f t="array" ref="AN118">_xlfn.XLOOKUP($A118&amp;$B118,Financials!$A:$A&amp;Financials!$C:$C,Financials!AP:AP)</f>
        <v>0.19553072625698323</v>
      </c>
      <c r="AO118" cm="1">
        <f t="array" ref="AO118">_xlfn.XLOOKUP($A118&amp;$B118,Financials!$A:$A&amp;Financials!$C:$C,Financials!AQ:AQ)</f>
        <v>0.20288871655680496</v>
      </c>
    </row>
    <row r="119" spans="1:41" x14ac:dyDescent="0.45">
      <c r="A119" t="s">
        <v>24</v>
      </c>
      <c r="B119" t="s">
        <v>58</v>
      </c>
      <c r="C119" cm="1">
        <f t="array" ref="C119">_xlfn.XLOOKUP($A119&amp;$B119,Ratios!$A:$A&amp;Ratios!$B:$B,Ratios!CA:CA)</f>
        <v>-10.81</v>
      </c>
      <c r="D119" cm="1">
        <f t="array" ref="D119">_xlfn.XLOOKUP($A119&amp;$B119,Ratios!$A:$A&amp;Ratios!$B:$B,Ratios!CB:CB)</f>
        <v>9.02</v>
      </c>
      <c r="E119" cm="1">
        <f t="array" ref="E119">_xlfn.XLOOKUP($A119&amp;$B119,Ratios!$A:$A&amp;Ratios!$B:$B,Ratios!CC:CC)</f>
        <v>9.42</v>
      </c>
      <c r="F119" cm="1">
        <f t="array" ref="F119">_xlfn.XLOOKUP($A119&amp;$B119,Ratios!$A:$A&amp;Ratios!$B:$B,Ratios!CD:CD)</f>
        <v>8.85</v>
      </c>
      <c r="G119" cm="1">
        <f t="array" ref="G119">_xlfn.XLOOKUP($A119&amp;$B119,Ratios!$A:$A&amp;Ratios!$B:$B,Ratios!CE:CE)</f>
        <v>9.14</v>
      </c>
      <c r="H119" cm="1">
        <f t="array" ref="H119">_xlfn.XLOOKUP($A119&amp;$B119,Ratios!$A:$A&amp;Ratios!$B:$B,Ratios!CF:CF)</f>
        <v>8.8800000000000008</v>
      </c>
      <c r="I119" cm="1">
        <f t="array" ref="I119">_xlfn.XLOOKUP($A119&amp;$B119,Ratios!$A:$A&amp;Ratios!$B:$B,Ratios!CG:CG)</f>
        <v>9.02</v>
      </c>
      <c r="J119" cm="1">
        <f t="array" ref="J119">_xlfn.XLOOKUP($A119&amp;$B119,Ratios!$A:$A&amp;Ratios!$B:$B,Ratios!CH:CH)</f>
        <v>8.35</v>
      </c>
      <c r="K119" cm="1">
        <f t="array" ref="K119">_xlfn.XLOOKUP($A119&amp;$B119,Ratios!$A:$A&amp;Ratios!$B:$B,Ratios!CI:CI)</f>
        <v>10.33</v>
      </c>
      <c r="L119" cm="1">
        <f t="array" ref="L119">_xlfn.XLOOKUP($A119&amp;$B119,Ratios!$A:$A&amp;Ratios!$B:$B,Ratios!CJ:CJ)</f>
        <v>9.3000000000000007</v>
      </c>
      <c r="M119" cm="1">
        <f t="array" ref="M119">_xlfn.XLOOKUP($A119&amp;$B119,Ratios!$A:$A&amp;Ratios!$B:$B,Ratios!CK:CK)</f>
        <v>10.06</v>
      </c>
      <c r="N119" cm="1">
        <f t="array" ref="N119">_xlfn.XLOOKUP($A119&amp;$B119,Ratios!$A:$A&amp;Ratios!$B:$B,Ratios!CL:CL)</f>
        <v>10.15</v>
      </c>
      <c r="O119" cm="1">
        <f t="array" ref="O119">_xlfn.XLOOKUP($A119&amp;$B119,Ratios!$A:$A&amp;Ratios!$B:$B,Ratios!CM:CM)</f>
        <v>9.61</v>
      </c>
      <c r="P119" cm="1">
        <f t="array" ref="P119">_xlfn.XLOOKUP($A119&amp;$B119,Ratios!$A:$A&amp;Ratios!$B:$B,Ratios!CN:CN)</f>
        <v>9.49</v>
      </c>
      <c r="Q119" cm="1">
        <f t="array" ref="Q119">_xlfn.XLOOKUP($A119&amp;$B119,Ratios!$A:$A&amp;Ratios!$B:$B,Ratios!CO:CO)</f>
        <v>9.3699999999999992</v>
      </c>
      <c r="R119" cm="1">
        <f t="array" ref="R119">_xlfn.XLOOKUP($A119&amp;$B119,Ratios!$A:$A&amp;Ratios!$B:$B,Ratios!CP:CP)</f>
        <v>-7.85</v>
      </c>
      <c r="S119" cm="1">
        <f t="array" ref="S119">_xlfn.XLOOKUP($A119&amp;$B119,Ratios!$A:$A&amp;Ratios!$B:$B,Ratios!CQ:CQ)</f>
        <v>8.3699999999999992</v>
      </c>
      <c r="T119" cm="1">
        <f t="array" ref="T119">_xlfn.XLOOKUP($A119&amp;$B119,Ratios!$A:$A&amp;Ratios!$B:$B,Ratios!CR:CR)</f>
        <v>9.39</v>
      </c>
      <c r="U119" cm="1">
        <f t="array" ref="U119">_xlfn.XLOOKUP($A119&amp;$B119,Ratios!$A:$A&amp;Ratios!$B:$B,Ratios!CS:CS)</f>
        <v>9.26</v>
      </c>
      <c r="V119" cm="1">
        <f t="array" ref="V119">_xlfn.XLOOKUP($A119&amp;$B119,Ratios!$A:$A&amp;Ratios!$B:$B,Ratios!CT:CT)</f>
        <v>7.49</v>
      </c>
      <c r="W119" cm="1">
        <f t="array" ref="W119">_xlfn.XLOOKUP($A119&amp;$B119,Ratios!$A:$A&amp;Ratios!$B:$B,Ratios!CU:CU)</f>
        <v>9.1</v>
      </c>
      <c r="X119" cm="1">
        <f t="array" ref="X119">_xlfn.XLOOKUP($A119&amp;$B119,Ratios!$A:$A&amp;Ratios!$B:$B,Ratios!CV:CV)</f>
        <v>5.42</v>
      </c>
      <c r="Y119" cm="1">
        <f t="array" ref="Y119">_xlfn.XLOOKUP($A119&amp;$B119,Ratios!$A:$A&amp;Ratios!$B:$B,Ratios!CW:CW)</f>
        <v>8.11</v>
      </c>
      <c r="Z119" cm="1">
        <f t="array" ref="Z119">_xlfn.XLOOKUP($A119&amp;$B119,Ratios!$A:$A&amp;Ratios!$B:$B,Ratios!CX:CX)</f>
        <v>7.06</v>
      </c>
      <c r="AA119" cm="1">
        <f t="array" ref="AA119">_xlfn.XLOOKUP($A119&amp;$B119,Ratios!$A:$A&amp;Ratios!$B:$B,Ratios!CY:CY)</f>
        <v>3.73</v>
      </c>
      <c r="AB119" cm="1">
        <f t="array" ref="AB119">_xlfn.XLOOKUP($A119&amp;$B119,Ratios!$A:$A&amp;Ratios!$B:$B,Ratios!CZ:CZ)</f>
        <v>5.48</v>
      </c>
      <c r="AC119" cm="1">
        <f t="array" ref="AC119">_xlfn.XLOOKUP($A119&amp;$B119,Ratios!$A:$A&amp;Ratios!$B:$B,Ratios!DA:DA)</f>
        <v>6.8</v>
      </c>
      <c r="AD119" cm="1">
        <f t="array" ref="AD119">_xlfn.XLOOKUP($A119&amp;$B119,Ratios!$A:$A&amp;Ratios!$B:$B,Ratios!DB:DB)</f>
        <v>10.17</v>
      </c>
      <c r="AE119" cm="1">
        <f t="array" ref="AE119">_xlfn.XLOOKUP($A119&amp;$B119,Ratios!$A:$A&amp;Ratios!$B:$B,Ratios!DC:DC)</f>
        <v>8.69</v>
      </c>
      <c r="AF119" cm="1">
        <f t="array" ref="AF119">_xlfn.XLOOKUP($A119&amp;$B119,Ratios!$A:$A&amp;Ratios!$B:$B,Ratios!DD:DD)</f>
        <v>7.3</v>
      </c>
      <c r="AG119" cm="1">
        <f t="array" ref="AG119">_xlfn.XLOOKUP($A119&amp;$B119,Ratios!$A:$A&amp;Ratios!$B:$B,Ratios!DE:DE)</f>
        <v>10.27</v>
      </c>
      <c r="AH119" cm="1">
        <f t="array" ref="AH119">_xlfn.XLOOKUP($A119&amp;$B119,Ratios!$A:$A&amp;Ratios!$B:$B,Ratios!DF:DF)</f>
        <v>14.65</v>
      </c>
      <c r="AI119" cm="1">
        <f t="array" ref="AI119">_xlfn.XLOOKUP($A119&amp;$B119,Ratios!$A:$A&amp;Ratios!$B:$B,Ratios!DG:DG)</f>
        <v>8.91</v>
      </c>
      <c r="AJ119" cm="1">
        <f t="array" ref="AJ119">_xlfn.XLOOKUP($A119&amp;$B119,Ratios!$A:$A&amp;Ratios!$B:$B,Ratios!DH:DH)</f>
        <v>10.38</v>
      </c>
      <c r="AK119" cm="1">
        <f t="array" ref="AK119">_xlfn.XLOOKUP($A119&amp;$B119,Ratios!$A:$A&amp;Ratios!$B:$B,Ratios!DI:DI)</f>
        <v>11.19</v>
      </c>
      <c r="AL119" cm="1">
        <f t="array" ref="AL119">_xlfn.XLOOKUP($A119&amp;$B119,Ratios!$A:$A&amp;Ratios!$B:$B,Ratios!DJ:DJ)</f>
        <v>6.38</v>
      </c>
      <c r="AM119" cm="1">
        <f t="array" ref="AM119">_xlfn.XLOOKUP($A119&amp;$B119,Ratios!$A:$A&amp;Ratios!$B:$B,Ratios!DK:DK)</f>
        <v>9.7100000000000009</v>
      </c>
      <c r="AN119" cm="1">
        <f t="array" ref="AN119">_xlfn.XLOOKUP($A119&amp;$B119,Ratios!$A:$A&amp;Ratios!$B:$B,Ratios!DL:DL)</f>
        <v>11.01</v>
      </c>
      <c r="AO119" cm="1">
        <f t="array" ref="AO119">_xlfn.XLOOKUP($A119&amp;$B119,Ratios!$A:$A&amp;Ratios!$B:$B,Ratios!DM:DM)</f>
        <v>10.93</v>
      </c>
    </row>
    <row r="120" spans="1:41" x14ac:dyDescent="0.45">
      <c r="A120" t="s">
        <v>24</v>
      </c>
      <c r="B120" t="s">
        <v>198</v>
      </c>
      <c r="C120">
        <f>_xlfn.XLOOKUP(C$1,EconCPI!$1:$1,EconCPI!$2:$2)</f>
        <v>8.0000000000000002E-3</v>
      </c>
      <c r="D120">
        <f>_xlfn.XLOOKUP(D$1,EconCPI!$1:$1,EconCPI!$2:$2)</f>
        <v>-1E-4</v>
      </c>
      <c r="E120">
        <f>_xlfn.XLOOKUP(E$1,EconCPI!$1:$1,EconCPI!$2:$2)</f>
        <v>1E-4</v>
      </c>
      <c r="F120">
        <f>_xlfn.XLOOKUP(F$1,EconCPI!$1:$1,EconCPI!$2:$2)</f>
        <v>0</v>
      </c>
      <c r="G120">
        <f>_xlfn.XLOOKUP(G$1,EconCPI!$1:$1,EconCPI!$2:$2)</f>
        <v>7.0000000000000001E-3</v>
      </c>
      <c r="H120">
        <f>_xlfn.XLOOKUP(H$1,EconCPI!$1:$1,EconCPI!$2:$2)</f>
        <v>8.9999999999999993E-3</v>
      </c>
      <c r="I120">
        <f>_xlfn.XLOOKUP(I$1,EconCPI!$1:$1,EconCPI!$2:$2)</f>
        <v>0.01</v>
      </c>
      <c r="J120">
        <f>_xlfn.XLOOKUP(J$1,EconCPI!$1:$1,EconCPI!$2:$2)</f>
        <v>1.4999999999999999E-2</v>
      </c>
      <c r="K120">
        <f>_xlfn.XLOOKUP(K$1,EconCPI!$1:$1,EconCPI!$2:$2)</f>
        <v>2.1000000000000001E-2</v>
      </c>
      <c r="L120">
        <f>_xlfn.XLOOKUP(L$1,EconCPI!$1:$1,EconCPI!$2:$2)</f>
        <v>2.4E-2</v>
      </c>
      <c r="M120">
        <f>_xlfn.XLOOKUP(M$1,EconCPI!$1:$1,EconCPI!$2:$2)</f>
        <v>1.6E-2</v>
      </c>
      <c r="N120">
        <f>_xlfn.XLOOKUP(N$1,EconCPI!$1:$1,EconCPI!$2:$2)</f>
        <v>2.1999999999999999E-2</v>
      </c>
      <c r="O120">
        <f>_xlfn.XLOOKUP(O$1,EconCPI!$1:$1,EconCPI!$2:$2)</f>
        <v>2.1000000000000001E-2</v>
      </c>
      <c r="P120">
        <f>_xlfn.XLOOKUP(P$1,EconCPI!$1:$1,EconCPI!$2:$2)</f>
        <v>2.4E-2</v>
      </c>
      <c r="Q120">
        <f>_xlfn.XLOOKUP(Q$1,EconCPI!$1:$1,EconCPI!$2:$2)</f>
        <v>2.9000000000000001E-2</v>
      </c>
      <c r="R120">
        <f>_xlfn.XLOOKUP(R$1,EconCPI!$1:$1,EconCPI!$2:$2)</f>
        <v>2.3E-2</v>
      </c>
      <c r="S120">
        <f>_xlfn.XLOOKUP(S$1,EconCPI!$1:$1,EconCPI!$2:$2)</f>
        <v>1.9E-2</v>
      </c>
      <c r="T120">
        <f>_xlfn.XLOOKUP(T$1,EconCPI!$1:$1,EconCPI!$2:$2)</f>
        <v>1.9E-2</v>
      </c>
      <c r="U120">
        <f>_xlfn.XLOOKUP(U$1,EconCPI!$1:$1,EconCPI!$2:$2)</f>
        <v>1.6E-2</v>
      </c>
      <c r="V120">
        <f>_xlfn.XLOOKUP(V$1,EconCPI!$1:$1,EconCPI!$2:$2)</f>
        <v>1.7000000000000001E-2</v>
      </c>
      <c r="W120">
        <f>_xlfn.XLOOKUP(W$1,EconCPI!$1:$1,EconCPI!$2:$2)</f>
        <v>2.3E-2</v>
      </c>
      <c r="X120">
        <f>_xlfn.XLOOKUP(X$1,EconCPI!$1:$1,EconCPI!$2:$2)</f>
        <v>1.4999999999999999E-2</v>
      </c>
      <c r="Y120">
        <f>_xlfn.XLOOKUP(Y$1,EconCPI!$1:$1,EconCPI!$2:$2)</f>
        <v>6.0000000000000001E-3</v>
      </c>
      <c r="Z120">
        <f>_xlfn.XLOOKUP(Z$1,EconCPI!$1:$1,EconCPI!$2:$2)</f>
        <v>1.4E-2</v>
      </c>
      <c r="AA120">
        <f>_xlfn.XLOOKUP(AA$1,EconCPI!$1:$1,EconCPI!$2:$2)</f>
        <v>1.4E-2</v>
      </c>
      <c r="AB120">
        <f>_xlfn.XLOOKUP(AB$1,EconCPI!$1:$1,EconCPI!$2:$2)</f>
        <v>2.5999999999999999E-2</v>
      </c>
      <c r="AC120">
        <f>_xlfn.XLOOKUP(AC$1,EconCPI!$1:$1,EconCPI!$2:$2)</f>
        <v>5.3999999999999999E-2</v>
      </c>
      <c r="AD120">
        <f>_xlfn.XLOOKUP(AD$1,EconCPI!$1:$1,EconCPI!$2:$2)</f>
        <v>5.3999999999999999E-2</v>
      </c>
      <c r="AE120">
        <f>_xlfn.XLOOKUP(AE$1,EconCPI!$1:$1,EconCPI!$2:$2)</f>
        <v>7.0000000000000007E-2</v>
      </c>
      <c r="AF120">
        <f>_xlfn.XLOOKUP(AF$1,EconCPI!$1:$1,EconCPI!$2:$2)</f>
        <v>8.5000000000000006E-2</v>
      </c>
      <c r="AG120">
        <f>_xlfn.XLOOKUP(AG$1,EconCPI!$1:$1,EconCPI!$2:$2)</f>
        <v>9.0999999999999998E-2</v>
      </c>
      <c r="AH120">
        <f>_xlfn.XLOOKUP(AH$1,EconCPI!$1:$1,EconCPI!$2:$2)</f>
        <v>8.2000000000000003E-2</v>
      </c>
      <c r="AI120">
        <f>_xlfn.XLOOKUP(AI$1,EconCPI!$1:$1,EconCPI!$2:$2)</f>
        <v>6.5000000000000002E-2</v>
      </c>
      <c r="AJ120">
        <f>_xlfn.XLOOKUP(AJ$1,EconCPI!$1:$1,EconCPI!$2:$2)</f>
        <v>0.05</v>
      </c>
      <c r="AK120">
        <f>_xlfn.XLOOKUP(AK$1,EconCPI!$1:$1,EconCPI!$2:$2)</f>
        <v>0.03</v>
      </c>
      <c r="AL120">
        <f>_xlfn.XLOOKUP(AL$1,EconCPI!$1:$1,EconCPI!$2:$2)</f>
        <v>3.6999999999999998E-2</v>
      </c>
      <c r="AM120">
        <f>_xlfn.XLOOKUP(AM$1,EconCPI!$1:$1,EconCPI!$2:$2)</f>
        <v>3.4000000000000002E-2</v>
      </c>
      <c r="AN120">
        <f>_xlfn.XLOOKUP(AN$1,EconCPI!$1:$1,EconCPI!$2:$2)</f>
        <v>3.5000000000000003E-2</v>
      </c>
      <c r="AO120">
        <f>_xlfn.XLOOKUP(AO$1,EconCPI!$1:$1,EconCPI!$2:$2)</f>
        <v>0.03</v>
      </c>
    </row>
    <row r="121" spans="1:41" x14ac:dyDescent="0.45">
      <c r="A121" t="s">
        <v>24</v>
      </c>
      <c r="B121" t="s">
        <v>272</v>
      </c>
      <c r="C121">
        <f>_xlfn.XLOOKUP(C$1,EconCPI!$1:$1,EconCPI!$4:$4)</f>
        <v>50.01</v>
      </c>
      <c r="D121">
        <f>_xlfn.XLOOKUP(D$1,EconCPI!$1:$1,EconCPI!$4:$4)</f>
        <v>49.49</v>
      </c>
      <c r="E121">
        <f>_xlfn.XLOOKUP(E$1,EconCPI!$1:$1,EconCPI!$4:$4)</f>
        <v>50.531999999999996</v>
      </c>
      <c r="F121">
        <f>_xlfn.XLOOKUP(F$1,EconCPI!$1:$1,EconCPI!$4:$4)</f>
        <v>48.603999999999999</v>
      </c>
      <c r="G121">
        <f>_xlfn.XLOOKUP(G$1,EconCPI!$1:$1,EconCPI!$4:$4)</f>
        <v>51.15</v>
      </c>
      <c r="H121">
        <f>_xlfn.XLOOKUP(H$1,EconCPI!$1:$1,EconCPI!$4:$4)</f>
        <v>49.9</v>
      </c>
      <c r="I121">
        <f>_xlfn.XLOOKUP(I$1,EconCPI!$1:$1,EconCPI!$4:$4)</f>
        <v>50.631999999999998</v>
      </c>
      <c r="J121">
        <f>_xlfn.XLOOKUP(J$1,EconCPI!$1:$1,EconCPI!$4:$4)</f>
        <v>52.88</v>
      </c>
      <c r="K121">
        <f>_xlfn.XLOOKUP(K$1,EconCPI!$1:$1,EconCPI!$4:$4)</f>
        <v>59.33</v>
      </c>
      <c r="L121">
        <f>_xlfn.XLOOKUP(L$1,EconCPI!$1:$1,EconCPI!$4:$4)</f>
        <v>60.618000000000002</v>
      </c>
      <c r="M121">
        <f>_xlfn.XLOOKUP(M$1,EconCPI!$1:$1,EconCPI!$4:$4)</f>
        <v>62.616999999999997</v>
      </c>
      <c r="N121">
        <f>_xlfn.XLOOKUP(N$1,EconCPI!$1:$1,EconCPI!$4:$4)</f>
        <v>63.72</v>
      </c>
      <c r="O121">
        <f>_xlfn.XLOOKUP(O$1,EconCPI!$1:$1,EconCPI!$4:$4)</f>
        <v>66.599999999999994</v>
      </c>
      <c r="P121">
        <f>_xlfn.XLOOKUP(P$1,EconCPI!$1:$1,EconCPI!$4:$4)</f>
        <v>64.540000000000006</v>
      </c>
      <c r="Q121">
        <f>_xlfn.XLOOKUP(Q$1,EconCPI!$1:$1,EconCPI!$4:$4)</f>
        <v>61.49</v>
      </c>
      <c r="R121">
        <f>_xlfn.XLOOKUP(R$1,EconCPI!$1:$1,EconCPI!$4:$4)</f>
        <v>66.33</v>
      </c>
      <c r="S121">
        <f>_xlfn.XLOOKUP(S$1,EconCPI!$1:$1,EconCPI!$4:$4)</f>
        <v>57.72</v>
      </c>
      <c r="T121">
        <f>_xlfn.XLOOKUP(T$1,EconCPI!$1:$1,EconCPI!$4:$4)</f>
        <v>63.62</v>
      </c>
      <c r="U121">
        <f>_xlfn.XLOOKUP(U$1,EconCPI!$1:$1,EconCPI!$4:$4)</f>
        <v>70.709999999999994</v>
      </c>
      <c r="V121">
        <f>_xlfn.XLOOKUP(V$1,EconCPI!$1:$1,EconCPI!$4:$4)</f>
        <v>72.040000000000006</v>
      </c>
      <c r="W121">
        <f>_xlfn.XLOOKUP(W$1,EconCPI!$1:$1,EconCPI!$4:$4)</f>
        <v>71.33</v>
      </c>
      <c r="X121">
        <f>_xlfn.XLOOKUP(X$1,EconCPI!$1:$1,EconCPI!$4:$4)</f>
        <v>49.57</v>
      </c>
      <c r="Y121">
        <f>_xlfn.XLOOKUP(Y$1,EconCPI!$1:$1,EconCPI!$4:$4)</f>
        <v>55.01</v>
      </c>
      <c r="Z121">
        <f>_xlfn.XLOOKUP(Z$1,EconCPI!$1:$1,EconCPI!$4:$4)</f>
        <v>55.74</v>
      </c>
      <c r="AA121">
        <f>_xlfn.XLOOKUP(AA$1,EconCPI!$1:$1,EconCPI!$4:$4)</f>
        <v>67.5</v>
      </c>
      <c r="AB121">
        <f>_xlfn.XLOOKUP(AB$1,EconCPI!$1:$1,EconCPI!$4:$4)</f>
        <v>74.260000000000005</v>
      </c>
      <c r="AC121">
        <f>_xlfn.XLOOKUP(AC$1,EconCPI!$1:$1,EconCPI!$4:$4)</f>
        <v>77.405000000000001</v>
      </c>
      <c r="AD121">
        <f>_xlfn.XLOOKUP(AD$1,EconCPI!$1:$1,EconCPI!$4:$4)</f>
        <v>78.2</v>
      </c>
      <c r="AE121">
        <f>_xlfn.XLOOKUP(AE$1,EconCPI!$1:$1,EconCPI!$4:$4)</f>
        <v>83.572000000000003</v>
      </c>
      <c r="AF121">
        <f>_xlfn.XLOOKUP(AF$1,EconCPI!$1:$1,EconCPI!$4:$4)</f>
        <v>91.22</v>
      </c>
      <c r="AG121">
        <f>_xlfn.XLOOKUP(AG$1,EconCPI!$1:$1,EconCPI!$4:$4)</f>
        <v>82.97</v>
      </c>
      <c r="AH121">
        <f>_xlfn.XLOOKUP(AH$1,EconCPI!$1:$1,EconCPI!$4:$4)</f>
        <v>79.09</v>
      </c>
      <c r="AI121">
        <f>_xlfn.XLOOKUP(AI$1,EconCPI!$1:$1,EconCPI!$4:$4)</f>
        <v>91.4</v>
      </c>
      <c r="AJ121">
        <f>_xlfn.XLOOKUP(AJ$1,EconCPI!$1:$1,EconCPI!$4:$4)</f>
        <v>85.62</v>
      </c>
      <c r="AK121">
        <f>_xlfn.XLOOKUP(AK$1,EconCPI!$1:$1,EconCPI!$4:$4)</f>
        <v>87.89</v>
      </c>
      <c r="AL121">
        <f>_xlfn.XLOOKUP(AL$1,EconCPI!$1:$1,EconCPI!$4:$4)</f>
        <v>91.65</v>
      </c>
      <c r="AM121">
        <f>_xlfn.XLOOKUP(AM$1,EconCPI!$1:$1,EconCPI!$4:$4)</f>
        <v>100.125</v>
      </c>
      <c r="AN121">
        <f>_xlfn.XLOOKUP(AN$1,EconCPI!$1:$1,EconCPI!$4:$4)</f>
        <v>117.39</v>
      </c>
      <c r="AO121">
        <f>_xlfn.XLOOKUP(AO$1,EconCPI!$1:$1,EconCPI!$4:$4)</f>
        <v>112.92</v>
      </c>
    </row>
  </sheetData>
  <autoFilter ref="A2:AO120" xr:uid="{A9572912-A58E-482A-81B5-C5BAE9E891A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8054-078D-43FE-B2E0-97489BD438EC}">
  <dimension ref="A1:AO120"/>
  <sheetViews>
    <sheetView workbookViewId="0">
      <selection activeCell="E7" sqref="E7"/>
    </sheetView>
  </sheetViews>
  <sheetFormatPr defaultRowHeight="14.25" x14ac:dyDescent="0.45"/>
  <cols>
    <col min="3" max="3" width="9.9296875" bestFit="1" customWidth="1"/>
    <col min="4" max="6" width="9.1328125" bestFit="1" customWidth="1"/>
    <col min="7" max="7" width="9.9296875" bestFit="1" customWidth="1"/>
    <col min="8" max="10" width="9.1328125" bestFit="1" customWidth="1"/>
    <col min="11" max="11" width="9.9296875" bestFit="1" customWidth="1"/>
    <col min="12" max="14" width="9.1328125" bestFit="1" customWidth="1"/>
    <col min="15" max="15" width="9.9296875" bestFit="1" customWidth="1"/>
    <col min="16" max="18" width="9.1328125" bestFit="1" customWidth="1"/>
    <col min="19" max="19" width="9.9296875" bestFit="1" customWidth="1"/>
    <col min="20" max="22" width="9.1328125" bestFit="1" customWidth="1"/>
    <col min="23" max="23" width="9.9296875" bestFit="1" customWidth="1"/>
    <col min="24" max="26" width="9.1328125" bestFit="1" customWidth="1"/>
    <col min="27" max="27" width="9.9296875" bestFit="1" customWidth="1"/>
    <col min="28" max="30" width="9.1328125" bestFit="1" customWidth="1"/>
    <col min="31" max="31" width="9.9296875" bestFit="1" customWidth="1"/>
    <col min="32" max="34" width="9.1328125" bestFit="1" customWidth="1"/>
    <col min="35" max="35" width="9.9296875" bestFit="1" customWidth="1"/>
    <col min="36" max="38" width="9.1328125" bestFit="1" customWidth="1"/>
    <col min="39" max="39" width="9.9296875" bestFit="1" customWidth="1"/>
    <col min="40" max="41" width="9.1328125" bestFit="1" customWidth="1"/>
  </cols>
  <sheetData>
    <row r="1" spans="1:41" x14ac:dyDescent="0.45">
      <c r="A1" t="s">
        <v>207</v>
      </c>
      <c r="B1" t="s">
        <v>208</v>
      </c>
      <c r="C1" s="1">
        <v>42004</v>
      </c>
      <c r="D1" s="1">
        <v>42094</v>
      </c>
      <c r="E1" s="1">
        <v>42185</v>
      </c>
      <c r="F1" s="1">
        <v>42277</v>
      </c>
      <c r="G1" s="1">
        <v>42369</v>
      </c>
      <c r="H1" s="1">
        <v>42460</v>
      </c>
      <c r="I1" s="1">
        <v>42551</v>
      </c>
      <c r="J1" s="1">
        <v>42643</v>
      </c>
      <c r="K1" s="1">
        <v>42735</v>
      </c>
      <c r="L1" s="1">
        <v>42825</v>
      </c>
      <c r="M1" s="1">
        <v>42916</v>
      </c>
      <c r="N1" s="1">
        <v>43008</v>
      </c>
      <c r="O1" s="1">
        <v>43100</v>
      </c>
      <c r="P1" s="1">
        <v>43190</v>
      </c>
      <c r="Q1" s="1">
        <v>43281</v>
      </c>
      <c r="R1" s="1">
        <v>43373</v>
      </c>
      <c r="S1" s="1">
        <v>43465</v>
      </c>
      <c r="T1" s="1">
        <v>43555</v>
      </c>
      <c r="U1" s="1">
        <v>43646</v>
      </c>
      <c r="V1" s="1">
        <v>43738</v>
      </c>
      <c r="W1" s="1">
        <v>43830</v>
      </c>
      <c r="X1" s="1">
        <v>43921</v>
      </c>
      <c r="Y1" s="1">
        <v>44012</v>
      </c>
      <c r="Z1" s="1">
        <v>44104</v>
      </c>
      <c r="AA1" s="1">
        <v>44196</v>
      </c>
      <c r="AB1" s="1">
        <v>44286</v>
      </c>
      <c r="AC1" s="1">
        <v>44377</v>
      </c>
      <c r="AD1" s="1">
        <v>44469</v>
      </c>
      <c r="AE1" s="1">
        <v>44561</v>
      </c>
      <c r="AF1" s="1">
        <v>44651</v>
      </c>
      <c r="AG1" s="1">
        <v>44742</v>
      </c>
      <c r="AH1" s="1">
        <v>44834</v>
      </c>
      <c r="AI1" s="1">
        <v>44926</v>
      </c>
      <c r="AJ1" s="1">
        <v>45016</v>
      </c>
      <c r="AK1" s="1">
        <v>45107</v>
      </c>
      <c r="AL1" s="1">
        <v>45199</v>
      </c>
      <c r="AM1" s="1">
        <v>45291</v>
      </c>
      <c r="AN1" s="1">
        <v>45382</v>
      </c>
      <c r="AO1" s="1">
        <v>45473</v>
      </c>
    </row>
    <row r="2" spans="1:41" x14ac:dyDescent="0.45">
      <c r="A2" t="s">
        <v>0</v>
      </c>
      <c r="B2" t="s">
        <v>170</v>
      </c>
      <c r="C2">
        <v>0.13791890344897093</v>
      </c>
      <c r="D2">
        <v>9.6935278566532852E-3</v>
      </c>
      <c r="E2">
        <v>1.0923232255988638E-2</v>
      </c>
      <c r="F2">
        <v>9.5110987262314196E-3</v>
      </c>
      <c r="G2">
        <v>0.149932006294171</v>
      </c>
      <c r="H2">
        <v>5.8415698046272056E-3</v>
      </c>
      <c r="I2">
        <v>2.7271531132762948E-2</v>
      </c>
      <c r="J2">
        <v>4.3484019217334011E-2</v>
      </c>
      <c r="K2">
        <v>0.16067545670962899</v>
      </c>
      <c r="L2">
        <v>5.3666355464351036E-2</v>
      </c>
      <c r="M2">
        <v>5.5887257921543296E-2</v>
      </c>
      <c r="N2">
        <v>6.4493789193519516E-2</v>
      </c>
      <c r="O2">
        <v>0.17404197437668692</v>
      </c>
      <c r="P2">
        <v>9.8986552356717633E-2</v>
      </c>
      <c r="Q2">
        <v>9.8551547057865077E-2</v>
      </c>
      <c r="R2">
        <v>8.4221932246058506E-2</v>
      </c>
      <c r="S2">
        <v>0.17223231618239204</v>
      </c>
      <c r="T2">
        <v>0.10167126017294686</v>
      </c>
      <c r="U2">
        <v>0.10578233619433028</v>
      </c>
      <c r="V2">
        <v>0.10852498852224908</v>
      </c>
      <c r="W2">
        <v>0.1710163146959445</v>
      </c>
      <c r="X2">
        <v>0.1287754060764181</v>
      </c>
      <c r="Y2">
        <v>0.12269883382627043</v>
      </c>
      <c r="Z2">
        <v>9.7249700582929491E-2</v>
      </c>
      <c r="AA2">
        <v>0.16984671448469721</v>
      </c>
      <c r="AB2">
        <v>8.5796698978847633E-2</v>
      </c>
      <c r="AC2">
        <v>8.1396788797283931E-2</v>
      </c>
      <c r="AD2">
        <v>8.7157537594025794E-2</v>
      </c>
      <c r="AE2">
        <v>0.1698557756491556</v>
      </c>
      <c r="AF2">
        <v>3.4858990042351469E-2</v>
      </c>
      <c r="AG2">
        <v>5.3480755281032244E-2</v>
      </c>
      <c r="AH2">
        <v>6.3114543342761134E-2</v>
      </c>
      <c r="AI2">
        <v>0.16223371447549462</v>
      </c>
      <c r="AJ2">
        <v>6.7607956095447466E-2</v>
      </c>
      <c r="AK2">
        <v>7.3899765066874817E-2</v>
      </c>
      <c r="AL2">
        <v>9.0753020051317093E-2</v>
      </c>
      <c r="AM2">
        <v>0.16184444913820659</v>
      </c>
      <c r="AN2">
        <v>0.1120580167938432</v>
      </c>
      <c r="AO2">
        <v>0.18120592320040402</v>
      </c>
    </row>
    <row r="3" spans="1:41" x14ac:dyDescent="0.45">
      <c r="A3" t="s">
        <v>0</v>
      </c>
      <c r="B3" t="s">
        <v>171</v>
      </c>
      <c r="C3">
        <v>0.31114331190205891</v>
      </c>
      <c r="D3">
        <v>0.31781515263352139</v>
      </c>
      <c r="E3">
        <v>0.31953644221060923</v>
      </c>
      <c r="F3">
        <v>0.33407092625048584</v>
      </c>
      <c r="G3">
        <v>0.33988342384071185</v>
      </c>
      <c r="H3">
        <v>0.32967261625576694</v>
      </c>
      <c r="I3">
        <v>0.33449333351326549</v>
      </c>
      <c r="J3">
        <v>0.34019548439005493</v>
      </c>
      <c r="K3">
        <v>0.33960641310195311</v>
      </c>
      <c r="L3">
        <v>0.32979856398721979</v>
      </c>
      <c r="M3">
        <v>0.33068255232200006</v>
      </c>
      <c r="N3">
        <v>0.32890423942930419</v>
      </c>
      <c r="O3">
        <v>0.36431821904443129</v>
      </c>
      <c r="P3">
        <v>0.44965708438470875</v>
      </c>
      <c r="Q3">
        <v>0.46066618722012775</v>
      </c>
      <c r="R3">
        <v>0.47049869714403653</v>
      </c>
      <c r="S3">
        <v>0.45368002554415549</v>
      </c>
      <c r="T3">
        <v>0.46400685506359612</v>
      </c>
      <c r="U3">
        <v>0.46946749672414972</v>
      </c>
      <c r="V3">
        <v>0.47348449298779172</v>
      </c>
      <c r="W3">
        <v>0.49220829883738987</v>
      </c>
      <c r="X3">
        <v>0.46335712632553444</v>
      </c>
      <c r="Y3">
        <v>0.48044429049411713</v>
      </c>
      <c r="Z3">
        <v>0.49255132261617018</v>
      </c>
      <c r="AA3">
        <v>0.50888318918108477</v>
      </c>
      <c r="AB3">
        <v>0.51598893252208011</v>
      </c>
      <c r="AC3">
        <v>0.53088736023180449</v>
      </c>
      <c r="AD3">
        <v>0.53735617827920035</v>
      </c>
      <c r="AE3">
        <v>0.55739457479473997</v>
      </c>
      <c r="AF3">
        <v>0.55686194824993351</v>
      </c>
      <c r="AG3">
        <v>0.54527729540808478</v>
      </c>
      <c r="AH3">
        <v>0.54686932004574995</v>
      </c>
      <c r="AI3">
        <v>0.53889916865672427</v>
      </c>
      <c r="AJ3">
        <v>0.54823623569812407</v>
      </c>
      <c r="AK3">
        <v>0.55929157149810915</v>
      </c>
      <c r="AL3">
        <v>0.55864061658952102</v>
      </c>
      <c r="AM3">
        <v>0.56762849329612386</v>
      </c>
      <c r="AN3">
        <v>0.57935020817076077</v>
      </c>
      <c r="AO3">
        <v>0.58643381490900559</v>
      </c>
    </row>
    <row r="4" spans="1:41" x14ac:dyDescent="0.45">
      <c r="A4" t="s">
        <v>0</v>
      </c>
      <c r="B4" t="s">
        <v>172</v>
      </c>
      <c r="C4">
        <v>1.2478440366100173E-2</v>
      </c>
      <c r="D4">
        <v>1.5860253523036251E-2</v>
      </c>
      <c r="E4">
        <v>1.2419236131914625E-2</v>
      </c>
      <c r="F4">
        <v>2.7191329280544414E-2</v>
      </c>
      <c r="G4">
        <v>1.4866266973528629E-2</v>
      </c>
      <c r="H4">
        <v>1.2430178317116226E-2</v>
      </c>
      <c r="I4">
        <v>1.3140670967045423E-2</v>
      </c>
      <c r="J4">
        <v>1.8608100814849395E-2</v>
      </c>
      <c r="K4">
        <v>1.5322442957603559E-2</v>
      </c>
      <c r="L4">
        <v>9.7333490207823052E-3</v>
      </c>
      <c r="M4">
        <v>1.0787421686022928E-2</v>
      </c>
      <c r="N4">
        <v>9.4783392071648032E-3</v>
      </c>
      <c r="O4">
        <v>7.4064051161167651E-3</v>
      </c>
      <c r="P4">
        <v>-1.350599372946171E-3</v>
      </c>
      <c r="Q4">
        <v>2.2091997550327841E-2</v>
      </c>
      <c r="R4">
        <v>3.2291003300930536E-2</v>
      </c>
      <c r="S4">
        <v>-4.0321053865955352E-2</v>
      </c>
      <c r="T4">
        <v>3.85394274451622E-2</v>
      </c>
      <c r="U4">
        <v>2.450572813337052E-2</v>
      </c>
      <c r="V4">
        <v>2.6417851009915255E-2</v>
      </c>
      <c r="W4">
        <v>4.6042148437929926E-2</v>
      </c>
      <c r="X4">
        <v>-8.1958266705941765E-2</v>
      </c>
      <c r="Y4">
        <v>6.0017788875735438E-2</v>
      </c>
      <c r="Z4">
        <v>4.6587368334807325E-2</v>
      </c>
      <c r="AA4">
        <v>5.2738320463209989E-2</v>
      </c>
      <c r="AB4">
        <v>1.733053065775057E-2</v>
      </c>
      <c r="AC4">
        <v>4.0164691674347087E-2</v>
      </c>
      <c r="AD4">
        <v>1.4295830174703886E-2</v>
      </c>
      <c r="AE4">
        <v>5.1974167278552835E-2</v>
      </c>
      <c r="AF4">
        <v>7.8926793645423543E-3</v>
      </c>
      <c r="AG4">
        <v>-5.9816894906908752E-2</v>
      </c>
      <c r="AH4">
        <v>-3.9687641306178903E-3</v>
      </c>
      <c r="AI4">
        <v>2.3557010538079952E-2</v>
      </c>
      <c r="AJ4">
        <v>4.5414975046937429E-2</v>
      </c>
      <c r="AK4">
        <v>4.433006615954907E-2</v>
      </c>
      <c r="AL4">
        <v>-1.5649067144606559E-2</v>
      </c>
      <c r="AM4">
        <v>4.4582225055094592E-2</v>
      </c>
      <c r="AN4">
        <v>1.5447158270523861E-2</v>
      </c>
      <c r="AO4">
        <v>3.5274967083310786E-2</v>
      </c>
    </row>
    <row r="5" spans="1:41" x14ac:dyDescent="0.45">
      <c r="A5" t="s">
        <v>0</v>
      </c>
      <c r="B5" t="s">
        <v>174</v>
      </c>
      <c r="C5">
        <v>0.85923843869325411</v>
      </c>
      <c r="D5">
        <v>0.85537159766207727</v>
      </c>
      <c r="E5">
        <v>0.8546842632351529</v>
      </c>
      <c r="F5">
        <v>0.85440613026819923</v>
      </c>
      <c r="G5">
        <v>0.88079215339032113</v>
      </c>
      <c r="H5">
        <v>0.80694839095408621</v>
      </c>
      <c r="I5">
        <v>0.81534673779236766</v>
      </c>
      <c r="J5">
        <v>0.82255908612256845</v>
      </c>
      <c r="K5">
        <v>0.8509417874583366</v>
      </c>
      <c r="L5">
        <v>0.82720264901401841</v>
      </c>
      <c r="M5">
        <v>0.84120476795104804</v>
      </c>
      <c r="N5">
        <v>0.84352262092171537</v>
      </c>
      <c r="O5">
        <v>1.0051779140403438</v>
      </c>
      <c r="P5">
        <v>0.99844425041026852</v>
      </c>
      <c r="Q5">
        <v>1.0330806970249076</v>
      </c>
      <c r="R5">
        <v>1.0626792516244679</v>
      </c>
      <c r="S5">
        <v>0.99213609011128812</v>
      </c>
      <c r="T5">
        <v>1.0176383991609605</v>
      </c>
      <c r="U5">
        <v>1.0339133622500447</v>
      </c>
      <c r="V5">
        <v>1.0378213809430277</v>
      </c>
      <c r="W5">
        <v>1.1012344346628431</v>
      </c>
      <c r="X5">
        <v>0.97409744738625126</v>
      </c>
      <c r="Y5">
        <v>1.0163042365943513</v>
      </c>
      <c r="Z5">
        <v>1.0206558550486815</v>
      </c>
      <c r="AA5">
        <v>1.06852149538463</v>
      </c>
      <c r="AB5">
        <v>1.0652916628718616</v>
      </c>
      <c r="AC5">
        <v>1.1040067513194818</v>
      </c>
      <c r="AD5">
        <v>1.0941405512607947</v>
      </c>
      <c r="AE5">
        <v>1.1601337376704952</v>
      </c>
      <c r="AF5">
        <v>1.1418872793229071</v>
      </c>
      <c r="AG5">
        <v>1.0668912579763612</v>
      </c>
      <c r="AH5">
        <v>1.0574576615155888</v>
      </c>
      <c r="AI5">
        <v>1.0319141187358607</v>
      </c>
      <c r="AJ5">
        <v>1.0737252813989668</v>
      </c>
      <c r="AK5">
        <v>1.12647505573567</v>
      </c>
      <c r="AL5">
        <v>1.1020618046767765</v>
      </c>
      <c r="AM5">
        <v>1.1433510680918575</v>
      </c>
      <c r="AN5">
        <v>1.1737633316404266</v>
      </c>
      <c r="AO5">
        <v>1.213783892239598</v>
      </c>
    </row>
    <row r="6" spans="1:41" x14ac:dyDescent="0.45">
      <c r="A6" t="s">
        <v>0</v>
      </c>
      <c r="B6" t="s">
        <v>58</v>
      </c>
      <c r="C6">
        <v>7.96</v>
      </c>
      <c r="D6">
        <v>9.66</v>
      </c>
      <c r="E6">
        <v>6.95</v>
      </c>
      <c r="F6">
        <v>17.149999999999999</v>
      </c>
      <c r="G6">
        <v>10.050000000000001</v>
      </c>
      <c r="H6">
        <v>6.45</v>
      </c>
      <c r="I6">
        <v>11.03</v>
      </c>
      <c r="J6">
        <v>10.96</v>
      </c>
      <c r="K6">
        <v>12.59</v>
      </c>
      <c r="L6">
        <v>6.26</v>
      </c>
      <c r="M6">
        <v>5.0199999999999996</v>
      </c>
      <c r="N6">
        <v>5.46</v>
      </c>
      <c r="O6">
        <v>11.73</v>
      </c>
      <c r="P6">
        <v>-0.63</v>
      </c>
      <c r="Q6">
        <v>16.71</v>
      </c>
      <c r="R6">
        <v>25.19</v>
      </c>
      <c r="S6">
        <v>-32.700000000000003</v>
      </c>
      <c r="T6">
        <v>28.83</v>
      </c>
      <c r="U6">
        <v>18.8</v>
      </c>
      <c r="V6">
        <v>21.67</v>
      </c>
      <c r="W6">
        <v>37.99</v>
      </c>
      <c r="X6">
        <v>-60.62</v>
      </c>
      <c r="Y6">
        <v>36.229999999999997</v>
      </c>
      <c r="Z6">
        <v>38.65</v>
      </c>
      <c r="AA6">
        <v>43.68</v>
      </c>
      <c r="AB6">
        <v>14.71</v>
      </c>
      <c r="AC6">
        <v>33.89</v>
      </c>
      <c r="AD6">
        <v>12.54</v>
      </c>
      <c r="AE6">
        <v>50.37</v>
      </c>
      <c r="AF6">
        <v>7.61</v>
      </c>
      <c r="AG6">
        <v>-50.23</v>
      </c>
      <c r="AH6">
        <v>-2.99</v>
      </c>
      <c r="AI6">
        <v>20.27</v>
      </c>
      <c r="AJ6">
        <v>37.53</v>
      </c>
      <c r="AK6">
        <v>37.15</v>
      </c>
      <c r="AL6">
        <v>-12.62</v>
      </c>
      <c r="AM6">
        <v>37.64</v>
      </c>
      <c r="AN6">
        <v>12.84</v>
      </c>
      <c r="AO6">
        <v>31.88</v>
      </c>
    </row>
    <row r="7" spans="1:41" x14ac:dyDescent="0.45">
      <c r="A7" t="s">
        <v>0</v>
      </c>
      <c r="B7" t="s">
        <v>198</v>
      </c>
      <c r="C7">
        <v>8.0000000000000002E-3</v>
      </c>
      <c r="D7">
        <v>-1E-4</v>
      </c>
      <c r="E7">
        <v>1E-4</v>
      </c>
      <c r="F7">
        <v>0</v>
      </c>
      <c r="G7">
        <v>7.0000000000000001E-3</v>
      </c>
      <c r="H7">
        <v>8.9999999999999993E-3</v>
      </c>
      <c r="I7">
        <v>0.01</v>
      </c>
      <c r="J7">
        <v>1.4999999999999999E-2</v>
      </c>
      <c r="K7">
        <v>2.1000000000000001E-2</v>
      </c>
      <c r="L7">
        <v>2.4E-2</v>
      </c>
      <c r="M7">
        <v>1.6E-2</v>
      </c>
      <c r="N7">
        <v>2.1999999999999999E-2</v>
      </c>
      <c r="O7">
        <v>2.1000000000000001E-2</v>
      </c>
      <c r="P7">
        <v>2.4E-2</v>
      </c>
      <c r="Q7">
        <v>2.9000000000000001E-2</v>
      </c>
      <c r="R7">
        <v>2.3E-2</v>
      </c>
      <c r="S7">
        <v>1.9E-2</v>
      </c>
      <c r="T7">
        <v>1.9E-2</v>
      </c>
      <c r="U7">
        <v>1.6E-2</v>
      </c>
      <c r="V7">
        <v>1.7000000000000001E-2</v>
      </c>
      <c r="W7">
        <v>2.3E-2</v>
      </c>
      <c r="X7">
        <v>1.4999999999999999E-2</v>
      </c>
      <c r="Y7">
        <v>6.0000000000000001E-3</v>
      </c>
      <c r="Z7">
        <v>1.4E-2</v>
      </c>
      <c r="AA7">
        <v>1.4E-2</v>
      </c>
      <c r="AB7">
        <v>2.5999999999999999E-2</v>
      </c>
      <c r="AC7">
        <v>5.3999999999999999E-2</v>
      </c>
      <c r="AD7">
        <v>5.3999999999999999E-2</v>
      </c>
      <c r="AE7">
        <v>7.0000000000000007E-2</v>
      </c>
      <c r="AF7">
        <v>8.5000000000000006E-2</v>
      </c>
      <c r="AG7">
        <v>9.0999999999999998E-2</v>
      </c>
      <c r="AH7">
        <v>8.2000000000000003E-2</v>
      </c>
      <c r="AI7">
        <v>6.5000000000000002E-2</v>
      </c>
      <c r="AJ7">
        <v>0.05</v>
      </c>
      <c r="AK7">
        <v>0.03</v>
      </c>
      <c r="AL7">
        <v>3.6999999999999998E-2</v>
      </c>
      <c r="AM7">
        <v>3.4000000000000002E-2</v>
      </c>
      <c r="AN7">
        <v>3.5000000000000003E-2</v>
      </c>
      <c r="AO7">
        <v>0.03</v>
      </c>
    </row>
    <row r="8" spans="1:41" x14ac:dyDescent="0.45">
      <c r="A8" t="s">
        <v>0</v>
      </c>
      <c r="B8" t="s">
        <v>272</v>
      </c>
      <c r="C8">
        <v>50.01</v>
      </c>
      <c r="D8">
        <v>49.49</v>
      </c>
      <c r="E8">
        <v>50.531999999999996</v>
      </c>
      <c r="F8">
        <v>48.603999999999999</v>
      </c>
      <c r="G8">
        <v>51.15</v>
      </c>
      <c r="H8">
        <v>49.9</v>
      </c>
      <c r="I8">
        <v>50.631999999999998</v>
      </c>
      <c r="J8">
        <v>52.88</v>
      </c>
      <c r="K8">
        <v>59.33</v>
      </c>
      <c r="L8">
        <v>60.618000000000002</v>
      </c>
      <c r="M8">
        <v>62.616999999999997</v>
      </c>
      <c r="N8">
        <v>63.72</v>
      </c>
      <c r="O8">
        <v>66.599999999999994</v>
      </c>
      <c r="P8">
        <v>64.540000000000006</v>
      </c>
      <c r="Q8">
        <v>61.49</v>
      </c>
      <c r="R8">
        <v>66.33</v>
      </c>
      <c r="S8">
        <v>57.72</v>
      </c>
      <c r="T8">
        <v>63.62</v>
      </c>
      <c r="U8">
        <v>70.709999999999994</v>
      </c>
      <c r="V8">
        <v>72.040000000000006</v>
      </c>
      <c r="W8">
        <v>71.33</v>
      </c>
      <c r="X8">
        <v>49.57</v>
      </c>
      <c r="Y8">
        <v>55.01</v>
      </c>
      <c r="Z8">
        <v>55.74</v>
      </c>
      <c r="AA8">
        <v>67.5</v>
      </c>
      <c r="AB8">
        <v>74.260000000000005</v>
      </c>
      <c r="AC8">
        <v>77.405000000000001</v>
      </c>
      <c r="AD8">
        <v>78.2</v>
      </c>
      <c r="AE8">
        <v>83.572000000000003</v>
      </c>
      <c r="AF8">
        <v>91.22</v>
      </c>
      <c r="AG8">
        <v>82.97</v>
      </c>
      <c r="AH8">
        <v>79.09</v>
      </c>
      <c r="AI8">
        <v>91.4</v>
      </c>
      <c r="AJ8">
        <v>85.62</v>
      </c>
      <c r="AK8">
        <v>87.89</v>
      </c>
      <c r="AL8">
        <v>91.65</v>
      </c>
      <c r="AM8">
        <v>100.125</v>
      </c>
      <c r="AN8">
        <v>117.39</v>
      </c>
      <c r="AO8">
        <v>112.92</v>
      </c>
    </row>
    <row r="9" spans="1:41" x14ac:dyDescent="0.45">
      <c r="A9" t="s">
        <v>3</v>
      </c>
      <c r="B9" t="s">
        <v>170</v>
      </c>
      <c r="C9">
        <v>0.10431068397684483</v>
      </c>
      <c r="D9">
        <v>0.14399429725555424</v>
      </c>
      <c r="E9">
        <v>0.12008269683569747</v>
      </c>
      <c r="F9">
        <v>0.11972466711803205</v>
      </c>
      <c r="G9">
        <v>7.3342116820377695E-2</v>
      </c>
      <c r="H9">
        <v>9.0412621359223302E-2</v>
      </c>
      <c r="I9">
        <v>7.8889134764328392E-2</v>
      </c>
      <c r="J9">
        <v>7.5389475977775358E-2</v>
      </c>
      <c r="K9">
        <v>4.4090159428257288E-2</v>
      </c>
      <c r="L9">
        <v>7.3435605461542514E-2</v>
      </c>
      <c r="M9">
        <v>7.8849912560436164E-2</v>
      </c>
      <c r="N9">
        <v>7.1152869476891825E-2</v>
      </c>
      <c r="O9">
        <v>6.3635028635762883E-2</v>
      </c>
      <c r="P9">
        <v>0.10047242621263858</v>
      </c>
      <c r="Q9">
        <v>9.2584715723805472E-2</v>
      </c>
      <c r="R9">
        <v>5.8639784182876617E-2</v>
      </c>
      <c r="S9">
        <v>4.6806932987301882E-2</v>
      </c>
      <c r="T9">
        <v>0.23014898629591532</v>
      </c>
      <c r="U9">
        <v>3.5620874330551749E-2</v>
      </c>
      <c r="V9">
        <v>2.7398141299803839E-2</v>
      </c>
      <c r="W9">
        <v>1.2405523487578531E-2</v>
      </c>
      <c r="X9">
        <v>2.8352075435634418E-2</v>
      </c>
      <c r="Y9">
        <v>6.7425160869159756E-2</v>
      </c>
      <c r="Z9">
        <v>5.4527095254123192E-2</v>
      </c>
      <c r="AA9">
        <v>4.8382704469121608E-2</v>
      </c>
      <c r="AB9">
        <v>4.4185542094010474E-2</v>
      </c>
      <c r="AC9">
        <v>5.3318362516311113E-2</v>
      </c>
      <c r="AD9">
        <v>3.6929234127706025E-2</v>
      </c>
      <c r="AE9">
        <v>4.6818657671280677E-2</v>
      </c>
      <c r="AF9">
        <v>3.565067679886013E-2</v>
      </c>
      <c r="AG9">
        <v>3.4479665071770332E-2</v>
      </c>
      <c r="AH9">
        <v>8.8061705649064726E-3</v>
      </c>
      <c r="AI9">
        <v>2.5547445255474453E-2</v>
      </c>
      <c r="AJ9">
        <v>3.4897258280458698E-2</v>
      </c>
      <c r="AK9">
        <v>2.1238671992440835E-2</v>
      </c>
      <c r="AL9">
        <v>3.4875000000000003E-2</v>
      </c>
      <c r="AM9">
        <v>4.066208619612742E-2</v>
      </c>
      <c r="AN9">
        <v>5.5473808122424959E-2</v>
      </c>
      <c r="AO9">
        <v>6.4991459323743075E-2</v>
      </c>
    </row>
    <row r="10" spans="1:41" x14ac:dyDescent="0.45">
      <c r="A10" t="s">
        <v>3</v>
      </c>
      <c r="B10" t="s">
        <v>171</v>
      </c>
      <c r="C10">
        <v>0.58084640026976897</v>
      </c>
      <c r="D10">
        <v>0.62462872757514554</v>
      </c>
      <c r="E10">
        <v>0.61838856027106182</v>
      </c>
      <c r="F10">
        <v>0.61656510945610477</v>
      </c>
      <c r="G10">
        <v>0.62044356609574003</v>
      </c>
      <c r="H10">
        <v>0.63217122683142102</v>
      </c>
      <c r="I10">
        <v>0.65008851515822086</v>
      </c>
      <c r="J10">
        <v>0.65110578494389371</v>
      </c>
      <c r="K10">
        <v>0.68103353490929086</v>
      </c>
      <c r="L10">
        <v>0.66455796299225056</v>
      </c>
      <c r="M10">
        <v>0.66428350992696228</v>
      </c>
      <c r="N10">
        <v>0.66597257491112238</v>
      </c>
      <c r="O10">
        <v>0.6432032894414802</v>
      </c>
      <c r="P10">
        <v>0.64605453950137981</v>
      </c>
      <c r="Q10">
        <v>0.66784819698473463</v>
      </c>
      <c r="R10">
        <v>0.67187278148516261</v>
      </c>
      <c r="S10">
        <v>0.66489016590972283</v>
      </c>
      <c r="T10">
        <v>0.48584796097819954</v>
      </c>
      <c r="U10">
        <v>0.45899240254078966</v>
      </c>
      <c r="V10">
        <v>0.47628388590539278</v>
      </c>
      <c r="W10">
        <v>0.48470835858022132</v>
      </c>
      <c r="X10">
        <v>0.49345353763817656</v>
      </c>
      <c r="Y10">
        <v>0.49923839721470981</v>
      </c>
      <c r="Z10">
        <v>0.48658241791866835</v>
      </c>
      <c r="AA10">
        <v>0.49235982934430694</v>
      </c>
      <c r="AB10">
        <v>0.51993926811886093</v>
      </c>
      <c r="AC10">
        <v>0.53400297393257068</v>
      </c>
      <c r="AD10">
        <v>0.53329088593778429</v>
      </c>
      <c r="AE10">
        <v>0.5347504943584972</v>
      </c>
      <c r="AF10">
        <v>0.56150558062218003</v>
      </c>
      <c r="AG10">
        <v>0.59449760765550241</v>
      </c>
      <c r="AH10">
        <v>0.61946101239733942</v>
      </c>
      <c r="AI10">
        <v>0.4601940427075305</v>
      </c>
      <c r="AJ10">
        <v>0.60972699225798943</v>
      </c>
      <c r="AK10">
        <v>0.47201821071167804</v>
      </c>
      <c r="AL10">
        <v>0.45847916666666666</v>
      </c>
      <c r="AM10">
        <v>0.47384967728503019</v>
      </c>
      <c r="AN10">
        <v>0.49306314638863197</v>
      </c>
      <c r="AO10">
        <v>0.50581383383754197</v>
      </c>
    </row>
    <row r="11" spans="1:41" x14ac:dyDescent="0.45">
      <c r="A11" t="s">
        <v>3</v>
      </c>
      <c r="B11" t="s">
        <v>172</v>
      </c>
      <c r="C11">
        <v>3.012420614848536E-2</v>
      </c>
      <c r="D11">
        <v>4.3661637162884639E-2</v>
      </c>
      <c r="E11">
        <v>3.6122437259518747E-2</v>
      </c>
      <c r="F11">
        <v>2.6009930038366057E-2</v>
      </c>
      <c r="G11">
        <v>3.2608695652173912E-2</v>
      </c>
      <c r="H11">
        <v>4.0434686672550749E-2</v>
      </c>
      <c r="I11">
        <v>4.0163753042708562E-2</v>
      </c>
      <c r="J11">
        <v>3.1158078222028544E-2</v>
      </c>
      <c r="K11">
        <v>3.4799340296866411E-2</v>
      </c>
      <c r="L11">
        <v>4.2648531815066691E-2</v>
      </c>
      <c r="M11">
        <v>3.9296368686349142E-2</v>
      </c>
      <c r="N11">
        <v>3.0319959370238701E-2</v>
      </c>
      <c r="O11">
        <v>3.5360272162122473E-2</v>
      </c>
      <c r="P11">
        <v>4.5558725852472053E-2</v>
      </c>
      <c r="Q11">
        <v>3.5729476818375162E-2</v>
      </c>
      <c r="R11">
        <v>2.8586303185195703E-2</v>
      </c>
      <c r="S11">
        <v>2.9752525720641396E-2</v>
      </c>
      <c r="T11">
        <v>3.3248166705378772E-2</v>
      </c>
      <c r="U11">
        <v>2.3352845933491094E-2</v>
      </c>
      <c r="V11">
        <v>1.723638936231791E-2</v>
      </c>
      <c r="W11">
        <v>3.9098128009694803E-2</v>
      </c>
      <c r="X11">
        <v>3.6125003982033069E-2</v>
      </c>
      <c r="Y11">
        <v>2.9469364916534551E-2</v>
      </c>
      <c r="Z11">
        <v>1.835929133135461E-2</v>
      </c>
      <c r="AA11">
        <v>2.9683197676177796E-2</v>
      </c>
      <c r="AB11">
        <v>4.4278499054937567E-2</v>
      </c>
      <c r="AC11">
        <v>3.9419779686219771E-2</v>
      </c>
      <c r="AD11">
        <v>2.4528530713722636E-2</v>
      </c>
      <c r="AE11">
        <v>3.5332092590438527E-2</v>
      </c>
      <c r="AF11">
        <v>4.4734029921633819E-2</v>
      </c>
      <c r="AG11">
        <v>4.255382775119617E-2</v>
      </c>
      <c r="AH11">
        <v>2.6480966805108828E-2</v>
      </c>
      <c r="AI11">
        <v>2.7043568935031962E-2</v>
      </c>
      <c r="AJ11">
        <v>5.0934280225857151E-2</v>
      </c>
      <c r="AK11">
        <v>3.2792165957995105E-2</v>
      </c>
      <c r="AL11">
        <v>2.2145833333333333E-2</v>
      </c>
      <c r="AM11">
        <v>2.9085987924214032E-2</v>
      </c>
      <c r="AN11">
        <v>4.2377869334902882E-2</v>
      </c>
      <c r="AO11">
        <v>3.55827210800354E-2</v>
      </c>
    </row>
    <row r="12" spans="1:41" x14ac:dyDescent="0.45">
      <c r="A12" t="s">
        <v>3</v>
      </c>
      <c r="B12" t="s">
        <v>174</v>
      </c>
      <c r="C12">
        <v>0.6691369606003752</v>
      </c>
      <c r="D12">
        <v>0.68829605856985254</v>
      </c>
      <c r="E12">
        <v>0.65193055687316193</v>
      </c>
      <c r="F12">
        <v>0.55733239609876106</v>
      </c>
      <c r="G12">
        <v>0.56845186843464779</v>
      </c>
      <c r="H12">
        <v>0.59619617856828389</v>
      </c>
      <c r="I12">
        <v>0.58965790167971155</v>
      </c>
      <c r="J12">
        <v>0.58204067562909345</v>
      </c>
      <c r="K12">
        <v>0.52626279577110258</v>
      </c>
      <c r="L12">
        <v>0.53595141700404858</v>
      </c>
      <c r="M12">
        <v>0.5719598965071151</v>
      </c>
      <c r="N12">
        <v>0.56779998407516519</v>
      </c>
      <c r="O12">
        <v>0.57303457303457306</v>
      </c>
      <c r="P12">
        <v>0.60046414133852377</v>
      </c>
      <c r="Q12">
        <v>0.58352043107319262</v>
      </c>
      <c r="R12">
        <v>0.55463174159370177</v>
      </c>
      <c r="S12">
        <v>0.5419465485207946</v>
      </c>
      <c r="T12">
        <v>0.36052548417678659</v>
      </c>
      <c r="U12">
        <v>0.35060347365322342</v>
      </c>
      <c r="V12">
        <v>0.33463519313304724</v>
      </c>
      <c r="W12">
        <v>0.33924147945673527</v>
      </c>
      <c r="X12">
        <v>0.31123642439431914</v>
      </c>
      <c r="Y12">
        <v>0.35294612440593853</v>
      </c>
      <c r="Z12">
        <v>0.36574867315809267</v>
      </c>
      <c r="AA12">
        <v>0.38925553827399217</v>
      </c>
      <c r="AB12">
        <v>0.42316002998632979</v>
      </c>
      <c r="AC12">
        <v>0.45237780422231039</v>
      </c>
      <c r="AD12">
        <v>0.42816315926214599</v>
      </c>
      <c r="AE12">
        <v>0.48441681775015111</v>
      </c>
      <c r="AF12">
        <v>0.49511805432274097</v>
      </c>
      <c r="AG12">
        <v>0.48470452426408561</v>
      </c>
      <c r="AH12">
        <v>0.44040122346167687</v>
      </c>
      <c r="AI12">
        <v>0.32216394425295969</v>
      </c>
      <c r="AJ12">
        <v>0.48337794663673256</v>
      </c>
      <c r="AK12">
        <v>0.35260115606936415</v>
      </c>
      <c r="AL12">
        <v>0.31817432855495137</v>
      </c>
      <c r="AM12">
        <v>0.34688726864834546</v>
      </c>
      <c r="AN12">
        <v>0.36114449213161659</v>
      </c>
      <c r="AO12">
        <v>0.38728373208473704</v>
      </c>
    </row>
    <row r="13" spans="1:41" x14ac:dyDescent="0.45">
      <c r="A13" t="s">
        <v>3</v>
      </c>
      <c r="B13" t="s">
        <v>58</v>
      </c>
      <c r="C13">
        <v>11.92</v>
      </c>
      <c r="D13">
        <v>20.11</v>
      </c>
      <c r="E13">
        <v>15.63</v>
      </c>
      <c r="F13">
        <v>12</v>
      </c>
      <c r="G13">
        <v>12.87</v>
      </c>
      <c r="H13">
        <v>15.72</v>
      </c>
      <c r="I13">
        <v>15.02</v>
      </c>
      <c r="J13">
        <v>12.06</v>
      </c>
      <c r="K13">
        <v>13.15</v>
      </c>
      <c r="L13">
        <v>13.83</v>
      </c>
      <c r="M13">
        <v>12.75</v>
      </c>
      <c r="N13">
        <v>9.8800000000000008</v>
      </c>
      <c r="O13">
        <v>11.9</v>
      </c>
      <c r="P13">
        <v>15.92</v>
      </c>
      <c r="Q13">
        <v>11.5</v>
      </c>
      <c r="R13">
        <v>6.54</v>
      </c>
      <c r="S13">
        <v>3.37</v>
      </c>
      <c r="T13">
        <v>8.7799999999999994</v>
      </c>
      <c r="U13">
        <v>4.82</v>
      </c>
      <c r="V13">
        <v>4.09</v>
      </c>
      <c r="W13">
        <v>5.05</v>
      </c>
      <c r="X13">
        <v>8.83</v>
      </c>
      <c r="Y13">
        <v>6.9</v>
      </c>
      <c r="Z13">
        <v>4.55</v>
      </c>
      <c r="AA13">
        <v>5.18</v>
      </c>
      <c r="AB13">
        <v>12.08</v>
      </c>
      <c r="AC13">
        <v>11.93</v>
      </c>
      <c r="AD13">
        <v>7.64</v>
      </c>
      <c r="AE13">
        <v>9.7799999999999994</v>
      </c>
      <c r="AF13">
        <v>13.81</v>
      </c>
      <c r="AG13">
        <v>12.41</v>
      </c>
      <c r="AH13">
        <v>7.16</v>
      </c>
      <c r="AI13">
        <v>5.79</v>
      </c>
      <c r="AJ13">
        <v>13.11</v>
      </c>
      <c r="AK13">
        <v>10.4</v>
      </c>
      <c r="AL13">
        <v>7.36</v>
      </c>
      <c r="AM13">
        <v>7.88</v>
      </c>
      <c r="AN13">
        <v>12.62</v>
      </c>
      <c r="AO13">
        <v>10.94</v>
      </c>
    </row>
    <row r="14" spans="1:41" x14ac:dyDescent="0.45">
      <c r="A14" t="s">
        <v>3</v>
      </c>
      <c r="B14" t="s">
        <v>198</v>
      </c>
      <c r="C14">
        <v>8.0000000000000002E-3</v>
      </c>
      <c r="D14">
        <v>-1E-4</v>
      </c>
      <c r="E14">
        <v>1E-4</v>
      </c>
      <c r="F14">
        <v>0</v>
      </c>
      <c r="G14">
        <v>7.0000000000000001E-3</v>
      </c>
      <c r="H14">
        <v>8.9999999999999993E-3</v>
      </c>
      <c r="I14">
        <v>0.01</v>
      </c>
      <c r="J14">
        <v>1.4999999999999999E-2</v>
      </c>
      <c r="K14">
        <v>2.1000000000000001E-2</v>
      </c>
      <c r="L14">
        <v>2.4E-2</v>
      </c>
      <c r="M14">
        <v>1.6E-2</v>
      </c>
      <c r="N14">
        <v>2.1999999999999999E-2</v>
      </c>
      <c r="O14">
        <v>2.1000000000000001E-2</v>
      </c>
      <c r="P14">
        <v>2.4E-2</v>
      </c>
      <c r="Q14">
        <v>2.9000000000000001E-2</v>
      </c>
      <c r="R14">
        <v>2.3E-2</v>
      </c>
      <c r="S14">
        <v>1.9E-2</v>
      </c>
      <c r="T14">
        <v>1.9E-2</v>
      </c>
      <c r="U14">
        <v>1.6E-2</v>
      </c>
      <c r="V14">
        <v>1.7000000000000001E-2</v>
      </c>
      <c r="W14">
        <v>2.3E-2</v>
      </c>
      <c r="X14">
        <v>1.4999999999999999E-2</v>
      </c>
      <c r="Y14">
        <v>6.0000000000000001E-3</v>
      </c>
      <c r="Z14">
        <v>1.4E-2</v>
      </c>
      <c r="AA14">
        <v>1.4E-2</v>
      </c>
      <c r="AB14">
        <v>2.5999999999999999E-2</v>
      </c>
      <c r="AC14">
        <v>5.3999999999999999E-2</v>
      </c>
      <c r="AD14">
        <v>5.3999999999999999E-2</v>
      </c>
      <c r="AE14">
        <v>7.0000000000000007E-2</v>
      </c>
      <c r="AF14">
        <v>8.5000000000000006E-2</v>
      </c>
      <c r="AG14">
        <v>9.0999999999999998E-2</v>
      </c>
      <c r="AH14">
        <v>8.2000000000000003E-2</v>
      </c>
      <c r="AI14">
        <v>6.5000000000000002E-2</v>
      </c>
      <c r="AJ14">
        <v>0.05</v>
      </c>
      <c r="AK14">
        <v>0.03</v>
      </c>
      <c r="AL14">
        <v>3.6999999999999998E-2</v>
      </c>
      <c r="AM14">
        <v>3.4000000000000002E-2</v>
      </c>
      <c r="AN14">
        <v>3.5000000000000003E-2</v>
      </c>
      <c r="AO14">
        <v>0.03</v>
      </c>
    </row>
    <row r="15" spans="1:41" x14ac:dyDescent="0.45">
      <c r="A15" t="s">
        <v>3</v>
      </c>
      <c r="B15" t="s">
        <v>272</v>
      </c>
      <c r="C15">
        <v>50.01</v>
      </c>
      <c r="D15">
        <v>49.49</v>
      </c>
      <c r="E15">
        <v>50.531999999999996</v>
      </c>
      <c r="F15">
        <v>48.603999999999999</v>
      </c>
      <c r="G15">
        <v>51.15</v>
      </c>
      <c r="H15">
        <v>49.9</v>
      </c>
      <c r="I15">
        <v>50.631999999999998</v>
      </c>
      <c r="J15">
        <v>52.88</v>
      </c>
      <c r="K15">
        <v>59.33</v>
      </c>
      <c r="L15">
        <v>60.618000000000002</v>
      </c>
      <c r="M15">
        <v>62.616999999999997</v>
      </c>
      <c r="N15">
        <v>63.72</v>
      </c>
      <c r="O15">
        <v>66.599999999999994</v>
      </c>
      <c r="P15">
        <v>64.540000000000006</v>
      </c>
      <c r="Q15">
        <v>61.49</v>
      </c>
      <c r="R15">
        <v>66.33</v>
      </c>
      <c r="S15">
        <v>57.72</v>
      </c>
      <c r="T15">
        <v>63.62</v>
      </c>
      <c r="U15">
        <v>70.709999999999994</v>
      </c>
      <c r="V15">
        <v>72.040000000000006</v>
      </c>
      <c r="W15">
        <v>71.33</v>
      </c>
      <c r="X15">
        <v>49.57</v>
      </c>
      <c r="Y15">
        <v>55.01</v>
      </c>
      <c r="Z15">
        <v>55.74</v>
      </c>
      <c r="AA15">
        <v>67.5</v>
      </c>
      <c r="AB15">
        <v>74.260000000000005</v>
      </c>
      <c r="AC15">
        <v>77.405000000000001</v>
      </c>
      <c r="AD15">
        <v>78.2</v>
      </c>
      <c r="AE15">
        <v>83.572000000000003</v>
      </c>
      <c r="AF15">
        <v>91.22</v>
      </c>
      <c r="AG15">
        <v>82.97</v>
      </c>
      <c r="AH15">
        <v>79.09</v>
      </c>
      <c r="AI15">
        <v>91.4</v>
      </c>
      <c r="AJ15">
        <v>85.62</v>
      </c>
      <c r="AK15">
        <v>87.89</v>
      </c>
      <c r="AL15">
        <v>91.65</v>
      </c>
      <c r="AM15">
        <v>100.125</v>
      </c>
      <c r="AN15">
        <v>117.39</v>
      </c>
      <c r="AO15">
        <v>112.92</v>
      </c>
    </row>
    <row r="16" spans="1:41" x14ac:dyDescent="0.45">
      <c r="A16" t="s">
        <v>8</v>
      </c>
      <c r="B16" t="s">
        <v>170</v>
      </c>
      <c r="C16">
        <v>7.8257328990228026E-2</v>
      </c>
      <c r="D16">
        <v>9.2455637811093339E-2</v>
      </c>
      <c r="E16">
        <v>0.1006006006006006</v>
      </c>
      <c r="F16">
        <v>9.9478870886921658E-2</v>
      </c>
      <c r="G16">
        <v>8.3812334417653164E-2</v>
      </c>
      <c r="H16">
        <v>0.10105136384349976</v>
      </c>
      <c r="I16">
        <v>9.7743913886976633E-2</v>
      </c>
      <c r="J16">
        <v>9.9170161506201476E-2</v>
      </c>
      <c r="K16">
        <v>8.3947588847672588E-2</v>
      </c>
      <c r="L16">
        <v>9.6119042831288956E-2</v>
      </c>
      <c r="M16">
        <v>9.37230853093486E-2</v>
      </c>
      <c r="N16">
        <v>9.9321912002671264E-2</v>
      </c>
      <c r="O16">
        <v>8.5928012196067299E-2</v>
      </c>
      <c r="P16">
        <v>0.10257191938254583</v>
      </c>
      <c r="Q16">
        <v>9.6326445899824725E-2</v>
      </c>
      <c r="R16">
        <v>9.8869225364482685E-2</v>
      </c>
      <c r="S16">
        <v>6.4901771336553948E-2</v>
      </c>
      <c r="T16">
        <v>9.489866939611051E-2</v>
      </c>
      <c r="U16">
        <v>8.8258904216351033E-2</v>
      </c>
      <c r="V16">
        <v>8.8116575322174498E-2</v>
      </c>
      <c r="W16">
        <v>7.0219081786891499E-2</v>
      </c>
      <c r="X16">
        <v>9.0951746201013053E-2</v>
      </c>
      <c r="Y16">
        <v>7.2189677810322192E-2</v>
      </c>
      <c r="Z16">
        <v>9.3048289898395628E-2</v>
      </c>
      <c r="AA16">
        <v>4.2165122156697571E-2</v>
      </c>
      <c r="AB16">
        <v>8.5213948297739012E-2</v>
      </c>
      <c r="AC16">
        <v>8.0208810724106336E-2</v>
      </c>
      <c r="AD16">
        <v>9.2972816657027196E-2</v>
      </c>
      <c r="AE16">
        <v>9.0332058707754598E-2</v>
      </c>
      <c r="AF16">
        <v>8.7799269579331776E-2</v>
      </c>
      <c r="AG16">
        <v>9.6851773272923894E-2</v>
      </c>
      <c r="AH16">
        <v>0.1005402256236428</v>
      </c>
      <c r="AI16">
        <v>9.6404955939839665E-2</v>
      </c>
      <c r="AJ16">
        <v>0.10829529767308817</v>
      </c>
      <c r="AK16">
        <v>0.10324793537886551</v>
      </c>
      <c r="AL16">
        <v>9.4683198486918141E-2</v>
      </c>
      <c r="AM16">
        <v>8.581254016754801E-2</v>
      </c>
      <c r="AN16">
        <v>9.9329636240013605E-2</v>
      </c>
      <c r="AO16">
        <v>0.10511374664174152</v>
      </c>
    </row>
    <row r="17" spans="1:41" x14ac:dyDescent="0.45">
      <c r="A17" t="s">
        <v>8</v>
      </c>
      <c r="B17" t="s">
        <v>171</v>
      </c>
      <c r="C17">
        <v>0.16026834186443306</v>
      </c>
      <c r="D17">
        <v>0.16253115583497638</v>
      </c>
      <c r="E17">
        <v>0.16021703521703523</v>
      </c>
      <c r="F17">
        <v>0.16405545348254552</v>
      </c>
      <c r="G17">
        <v>0.15718166269827963</v>
      </c>
      <c r="H17">
        <v>0.15877872534340212</v>
      </c>
      <c r="I17">
        <v>0.1574253707991739</v>
      </c>
      <c r="J17">
        <v>0.15415960262930906</v>
      </c>
      <c r="K17">
        <v>0.15376331219337083</v>
      </c>
      <c r="L17">
        <v>0.15923127746976531</v>
      </c>
      <c r="M17">
        <v>0.16105205778141182</v>
      </c>
      <c r="N17">
        <v>0.15711607119923973</v>
      </c>
      <c r="O17">
        <v>0.15586160564326504</v>
      </c>
      <c r="P17">
        <v>0.19399482228835499</v>
      </c>
      <c r="Q17">
        <v>0.20108846047412601</v>
      </c>
      <c r="R17">
        <v>0.21082908835411909</v>
      </c>
      <c r="S17">
        <v>0.18007514761137949</v>
      </c>
      <c r="T17">
        <v>0.19156601842374615</v>
      </c>
      <c r="U17">
        <v>0.20021822149481724</v>
      </c>
      <c r="V17">
        <v>0.20358095097022663</v>
      </c>
      <c r="W17">
        <v>0.19449654896104607</v>
      </c>
      <c r="X17">
        <v>0.20023104949791168</v>
      </c>
      <c r="Y17">
        <v>0.21886678113321886</v>
      </c>
      <c r="Z17">
        <v>0.22941279356346694</v>
      </c>
      <c r="AA17">
        <v>0.20835283472183219</v>
      </c>
      <c r="AB17">
        <v>0.22442022227997493</v>
      </c>
      <c r="AC17">
        <v>0.22056885884509625</v>
      </c>
      <c r="AD17">
        <v>0.2119309262166405</v>
      </c>
      <c r="AE17">
        <v>0.21565540122588989</v>
      </c>
      <c r="AF17">
        <v>0.21060462599756527</v>
      </c>
      <c r="AG17">
        <v>0.20488112022119714</v>
      </c>
      <c r="AH17">
        <v>0.19845347174408134</v>
      </c>
      <c r="AI17">
        <v>0.2083217385542967</v>
      </c>
      <c r="AJ17">
        <v>0.19998258858059623</v>
      </c>
      <c r="AK17">
        <v>0.19711857254807402</v>
      </c>
      <c r="AL17">
        <v>0.20292342358119389</v>
      </c>
      <c r="AM17">
        <v>0.21198317754901849</v>
      </c>
      <c r="AN17">
        <v>0.22332355940846507</v>
      </c>
      <c r="AO17">
        <v>0.22892341638319388</v>
      </c>
    </row>
    <row r="18" spans="1:41" x14ac:dyDescent="0.45">
      <c r="A18" t="s">
        <v>8</v>
      </c>
      <c r="B18" t="s">
        <v>172</v>
      </c>
      <c r="C18">
        <v>2.2347603536528617E-2</v>
      </c>
      <c r="D18">
        <v>1.7696514266582343E-2</v>
      </c>
      <c r="E18">
        <v>1.9116844116844119E-2</v>
      </c>
      <c r="F18">
        <v>1.5513612827793552E-2</v>
      </c>
      <c r="G18">
        <v>1.838425165163151E-2</v>
      </c>
      <c r="H18">
        <v>1.3723064904628606E-2</v>
      </c>
      <c r="I18">
        <v>1.0013142249202078E-2</v>
      </c>
      <c r="J18">
        <v>8.7385860027958725E-3</v>
      </c>
      <c r="K18">
        <v>1.7189182721072154E-2</v>
      </c>
      <c r="L18">
        <v>1.9479474878630318E-2</v>
      </c>
      <c r="M18">
        <v>1.6298718997001908E-2</v>
      </c>
      <c r="N18">
        <v>7.4178717283538385E-3</v>
      </c>
      <c r="O18">
        <v>1.8813467352264801E-2</v>
      </c>
      <c r="P18">
        <v>2.2927100723427934E-2</v>
      </c>
      <c r="Q18">
        <v>2.1257264090028594E-2</v>
      </c>
      <c r="R18">
        <v>2.5755313542947481E-2</v>
      </c>
      <c r="S18">
        <v>6.1878690284487385E-3</v>
      </c>
      <c r="T18">
        <v>3.3060388945752306E-2</v>
      </c>
      <c r="U18">
        <v>2.5153924090094301E-2</v>
      </c>
      <c r="V18">
        <v>1.9589690416234633E-2</v>
      </c>
      <c r="W18">
        <v>2.524084427528182E-2</v>
      </c>
      <c r="X18">
        <v>1.639918244023816E-2</v>
      </c>
      <c r="Y18">
        <v>3.9137460862539136E-2</v>
      </c>
      <c r="Z18">
        <v>3.1483042088693139E-2</v>
      </c>
      <c r="AA18">
        <v>3.3729601547630189E-2</v>
      </c>
      <c r="AB18">
        <v>2.9413113601271919E-2</v>
      </c>
      <c r="AC18">
        <v>1.5123739688359304E-2</v>
      </c>
      <c r="AD18">
        <v>2.6604973973395024E-3</v>
      </c>
      <c r="AE18">
        <v>1.7657313164258E-2</v>
      </c>
      <c r="AF18">
        <v>6.0124442039767344E-3</v>
      </c>
      <c r="AG18">
        <v>-4.7647727117182473E-3</v>
      </c>
      <c r="AH18">
        <v>2.7223134367883057E-3</v>
      </c>
      <c r="AI18">
        <v>1.4417279533558603E-2</v>
      </c>
      <c r="AJ18">
        <v>7.6821669755120833E-3</v>
      </c>
      <c r="AK18">
        <v>6.0449695581409361E-3</v>
      </c>
      <c r="AL18">
        <v>1.7279021166800929E-2</v>
      </c>
      <c r="AM18">
        <v>2.9010835372247464E-2</v>
      </c>
      <c r="AN18">
        <v>3.1977732449430564E-2</v>
      </c>
      <c r="AO18">
        <v>1.9715403552858734E-2</v>
      </c>
    </row>
    <row r="19" spans="1:41" x14ac:dyDescent="0.45">
      <c r="A19" t="s">
        <v>8</v>
      </c>
      <c r="B19" t="s">
        <v>174</v>
      </c>
      <c r="C19">
        <v>0.36741078530144761</v>
      </c>
      <c r="D19">
        <v>0.36597388078662535</v>
      </c>
      <c r="E19">
        <v>0.36227976384175536</v>
      </c>
      <c r="F19">
        <v>0.35882886972310485</v>
      </c>
      <c r="G19">
        <v>0.3514162701110356</v>
      </c>
      <c r="H19">
        <v>0.3537058253282806</v>
      </c>
      <c r="I19">
        <v>0.35094690564761583</v>
      </c>
      <c r="J19">
        <v>0.34194140656182648</v>
      </c>
      <c r="K19">
        <v>0.33781566414535558</v>
      </c>
      <c r="L19">
        <v>0.34959097429535146</v>
      </c>
      <c r="M19">
        <v>0.34904585064529176</v>
      </c>
      <c r="N19">
        <v>0.33583805112369186</v>
      </c>
      <c r="O19">
        <v>0.33856742641718257</v>
      </c>
      <c r="P19">
        <v>0.35538138650226275</v>
      </c>
      <c r="Q19">
        <v>0.34901228806968426</v>
      </c>
      <c r="R19">
        <v>0.36082227799689254</v>
      </c>
      <c r="S19">
        <v>0.31053209150510708</v>
      </c>
      <c r="T19">
        <v>0.33769647844898404</v>
      </c>
      <c r="U19">
        <v>0.35874831228655391</v>
      </c>
      <c r="V19">
        <v>0.3617064192426</v>
      </c>
      <c r="W19">
        <v>0.33890080951916512</v>
      </c>
      <c r="X19">
        <v>0.34966896948762233</v>
      </c>
      <c r="Y19">
        <v>0.39009266192437292</v>
      </c>
      <c r="Z19">
        <v>0.40369163467547542</v>
      </c>
      <c r="AA19">
        <v>0.36206969825754354</v>
      </c>
      <c r="AB19">
        <v>0.37490804380267778</v>
      </c>
      <c r="AC19">
        <v>0.36512932804160392</v>
      </c>
      <c r="AD19">
        <v>0.34328523862375138</v>
      </c>
      <c r="AE19">
        <v>0.34464376854879869</v>
      </c>
      <c r="AF19">
        <v>0.29978198952143181</v>
      </c>
      <c r="AG19">
        <v>0.27267659611532097</v>
      </c>
      <c r="AH19">
        <v>0.2432343451636268</v>
      </c>
      <c r="AI19">
        <v>0.26674388155906942</v>
      </c>
      <c r="AJ19">
        <v>0.26547474779269425</v>
      </c>
      <c r="AK19">
        <v>0.25230244285412323</v>
      </c>
      <c r="AL19">
        <v>0.25484565685570709</v>
      </c>
      <c r="AM19">
        <v>0.2963867044756921</v>
      </c>
      <c r="AN19">
        <v>0.30160266603979702</v>
      </c>
      <c r="AO19">
        <v>0.31306587260070018</v>
      </c>
    </row>
    <row r="20" spans="1:41" x14ac:dyDescent="0.45">
      <c r="A20" t="s">
        <v>8</v>
      </c>
      <c r="B20" t="s">
        <v>58</v>
      </c>
      <c r="C20">
        <v>19.27</v>
      </c>
      <c r="D20">
        <v>14.64</v>
      </c>
      <c r="E20">
        <v>15.9</v>
      </c>
      <c r="F20">
        <v>13.2</v>
      </c>
      <c r="G20">
        <v>15.5</v>
      </c>
      <c r="H20">
        <v>12.31</v>
      </c>
      <c r="I20">
        <v>9.26</v>
      </c>
      <c r="J20">
        <v>8.1300000000000008</v>
      </c>
      <c r="K20">
        <v>15.09</v>
      </c>
      <c r="L20">
        <v>18.27</v>
      </c>
      <c r="M20">
        <v>13.66</v>
      </c>
      <c r="N20">
        <v>7.97</v>
      </c>
      <c r="O20">
        <v>20.36</v>
      </c>
      <c r="P20">
        <v>25.43</v>
      </c>
      <c r="Q20">
        <v>22.18</v>
      </c>
      <c r="R20">
        <v>27.87</v>
      </c>
      <c r="S20">
        <v>6.37</v>
      </c>
      <c r="T20">
        <v>33.979999999999997</v>
      </c>
      <c r="U20">
        <v>27.24</v>
      </c>
      <c r="V20">
        <v>22.23</v>
      </c>
      <c r="W20">
        <v>29.17</v>
      </c>
      <c r="X20">
        <v>19.09</v>
      </c>
      <c r="Y20">
        <v>41.23</v>
      </c>
      <c r="Z20">
        <v>35.1</v>
      </c>
      <c r="AA20">
        <v>38.479999999999997</v>
      </c>
      <c r="AB20">
        <v>34.119999999999997</v>
      </c>
      <c r="AC20">
        <v>18.72</v>
      </c>
      <c r="AD20">
        <v>3.56</v>
      </c>
      <c r="AE20">
        <v>24.33</v>
      </c>
      <c r="AF20">
        <v>8.19</v>
      </c>
      <c r="AG20">
        <v>-9.09</v>
      </c>
      <c r="AH20">
        <v>3.26</v>
      </c>
      <c r="AI20">
        <v>17.25</v>
      </c>
      <c r="AJ20">
        <v>9.76</v>
      </c>
      <c r="AK20">
        <v>7.63</v>
      </c>
      <c r="AL20">
        <v>21.23</v>
      </c>
      <c r="AM20">
        <v>36.92</v>
      </c>
      <c r="AN20">
        <v>43.24</v>
      </c>
      <c r="AO20">
        <v>27.73</v>
      </c>
    </row>
    <row r="21" spans="1:41" x14ac:dyDescent="0.45">
      <c r="A21" t="s">
        <v>8</v>
      </c>
      <c r="B21" t="s">
        <v>198</v>
      </c>
      <c r="C21">
        <v>8.0000000000000002E-3</v>
      </c>
      <c r="D21">
        <v>-1E-4</v>
      </c>
      <c r="E21">
        <v>1E-4</v>
      </c>
      <c r="F21">
        <v>0</v>
      </c>
      <c r="G21">
        <v>7.0000000000000001E-3</v>
      </c>
      <c r="H21">
        <v>8.9999999999999993E-3</v>
      </c>
      <c r="I21">
        <v>0.01</v>
      </c>
      <c r="J21">
        <v>1.4999999999999999E-2</v>
      </c>
      <c r="K21">
        <v>2.1000000000000001E-2</v>
      </c>
      <c r="L21">
        <v>2.4E-2</v>
      </c>
      <c r="M21">
        <v>1.6E-2</v>
      </c>
      <c r="N21">
        <v>2.1999999999999999E-2</v>
      </c>
      <c r="O21">
        <v>2.1000000000000001E-2</v>
      </c>
      <c r="P21">
        <v>2.4E-2</v>
      </c>
      <c r="Q21">
        <v>2.9000000000000001E-2</v>
      </c>
      <c r="R21">
        <v>2.3E-2</v>
      </c>
      <c r="S21">
        <v>1.9E-2</v>
      </c>
      <c r="T21">
        <v>1.9E-2</v>
      </c>
      <c r="U21">
        <v>1.6E-2</v>
      </c>
      <c r="V21">
        <v>1.7000000000000001E-2</v>
      </c>
      <c r="W21">
        <v>2.3E-2</v>
      </c>
      <c r="X21">
        <v>1.4999999999999999E-2</v>
      </c>
      <c r="Y21">
        <v>6.0000000000000001E-3</v>
      </c>
      <c r="Z21">
        <v>1.4E-2</v>
      </c>
      <c r="AA21">
        <v>1.4E-2</v>
      </c>
      <c r="AB21">
        <v>2.5999999999999999E-2</v>
      </c>
      <c r="AC21">
        <v>5.3999999999999999E-2</v>
      </c>
      <c r="AD21">
        <v>5.3999999999999999E-2</v>
      </c>
      <c r="AE21">
        <v>7.0000000000000007E-2</v>
      </c>
      <c r="AF21">
        <v>8.5000000000000006E-2</v>
      </c>
      <c r="AG21">
        <v>9.0999999999999998E-2</v>
      </c>
      <c r="AH21">
        <v>8.2000000000000003E-2</v>
      </c>
      <c r="AI21">
        <v>6.5000000000000002E-2</v>
      </c>
      <c r="AJ21">
        <v>0.05</v>
      </c>
      <c r="AK21">
        <v>0.03</v>
      </c>
      <c r="AL21">
        <v>3.6999999999999998E-2</v>
      </c>
      <c r="AM21">
        <v>3.4000000000000002E-2</v>
      </c>
      <c r="AN21">
        <v>3.5000000000000003E-2</v>
      </c>
      <c r="AO21">
        <v>0.03</v>
      </c>
    </row>
    <row r="22" spans="1:41" x14ac:dyDescent="0.45">
      <c r="A22" t="s">
        <v>8</v>
      </c>
      <c r="B22" t="s">
        <v>272</v>
      </c>
      <c r="C22">
        <v>50.01</v>
      </c>
      <c r="D22">
        <v>49.49</v>
      </c>
      <c r="E22">
        <v>50.531999999999996</v>
      </c>
      <c r="F22">
        <v>48.603999999999999</v>
      </c>
      <c r="G22">
        <v>51.15</v>
      </c>
      <c r="H22">
        <v>49.9</v>
      </c>
      <c r="I22">
        <v>50.631999999999998</v>
      </c>
      <c r="J22">
        <v>52.88</v>
      </c>
      <c r="K22">
        <v>59.33</v>
      </c>
      <c r="L22">
        <v>60.618000000000002</v>
      </c>
      <c r="M22">
        <v>62.616999999999997</v>
      </c>
      <c r="N22">
        <v>63.72</v>
      </c>
      <c r="O22">
        <v>66.599999999999994</v>
      </c>
      <c r="P22">
        <v>64.540000000000006</v>
      </c>
      <c r="Q22">
        <v>61.49</v>
      </c>
      <c r="R22">
        <v>66.33</v>
      </c>
      <c r="S22">
        <v>57.72</v>
      </c>
      <c r="T22">
        <v>63.62</v>
      </c>
      <c r="U22">
        <v>70.709999999999994</v>
      </c>
      <c r="V22">
        <v>72.040000000000006</v>
      </c>
      <c r="W22">
        <v>71.33</v>
      </c>
      <c r="X22">
        <v>49.57</v>
      </c>
      <c r="Y22">
        <v>55.01</v>
      </c>
      <c r="Z22">
        <v>55.74</v>
      </c>
      <c r="AA22">
        <v>67.5</v>
      </c>
      <c r="AB22">
        <v>74.260000000000005</v>
      </c>
      <c r="AC22">
        <v>77.405000000000001</v>
      </c>
      <c r="AD22">
        <v>78.2</v>
      </c>
      <c r="AE22">
        <v>83.572000000000003</v>
      </c>
      <c r="AF22">
        <v>91.22</v>
      </c>
      <c r="AG22">
        <v>82.97</v>
      </c>
      <c r="AH22">
        <v>79.09</v>
      </c>
      <c r="AI22">
        <v>91.4</v>
      </c>
      <c r="AJ22">
        <v>85.62</v>
      </c>
      <c r="AK22">
        <v>87.89</v>
      </c>
      <c r="AL22">
        <v>91.65</v>
      </c>
      <c r="AM22">
        <v>100.125</v>
      </c>
      <c r="AN22">
        <v>117.39</v>
      </c>
      <c r="AO22">
        <v>112.92</v>
      </c>
    </row>
    <row r="23" spans="1:41" x14ac:dyDescent="0.45">
      <c r="A23" t="s">
        <v>10</v>
      </c>
      <c r="B23" t="s">
        <v>170</v>
      </c>
      <c r="C23">
        <v>0.11457517123129822</v>
      </c>
      <c r="D23">
        <v>0.11793936926265916</v>
      </c>
      <c r="E23">
        <v>0.12136262217948598</v>
      </c>
      <c r="F23">
        <v>0.12540505814887246</v>
      </c>
      <c r="G23">
        <v>0.11950580950924936</v>
      </c>
      <c r="H23">
        <v>0.11850264755019019</v>
      </c>
      <c r="I23">
        <v>0.11706312218038105</v>
      </c>
      <c r="J23">
        <v>0.11854943475496835</v>
      </c>
      <c r="K23">
        <v>0.11736488352822023</v>
      </c>
      <c r="L23">
        <v>0.11718657873969322</v>
      </c>
      <c r="M23">
        <v>0.11762052947278222</v>
      </c>
      <c r="N23">
        <v>0.11952618980568853</v>
      </c>
      <c r="O23">
        <v>0.11728131504509794</v>
      </c>
      <c r="P23">
        <v>0.11894358675599573</v>
      </c>
      <c r="Q23">
        <v>0.12227328458396916</v>
      </c>
      <c r="R23">
        <v>0.12365272076163857</v>
      </c>
      <c r="S23">
        <v>0.12362693654286452</v>
      </c>
      <c r="T23">
        <v>0.11982664847972098</v>
      </c>
      <c r="U23">
        <v>0.11706962677615017</v>
      </c>
      <c r="V23">
        <v>0.11563271745145491</v>
      </c>
      <c r="W23">
        <v>0.11362234264276783</v>
      </c>
      <c r="X23">
        <v>0.11627205939349049</v>
      </c>
      <c r="Y23">
        <v>0.11217488826216747</v>
      </c>
      <c r="Z23">
        <v>0.11020773930753563</v>
      </c>
      <c r="AA23">
        <v>0.1627152007746831</v>
      </c>
      <c r="AB23">
        <v>0.141906309942917</v>
      </c>
      <c r="AC23">
        <v>0.15009461486848155</v>
      </c>
      <c r="AD23">
        <v>0.1542416067146283</v>
      </c>
      <c r="AE23">
        <v>0.15921158487530168</v>
      </c>
      <c r="AF23">
        <v>0.17230056613484301</v>
      </c>
      <c r="AG23">
        <v>0.1654903995848469</v>
      </c>
      <c r="AH23">
        <v>0.16852655718907408</v>
      </c>
      <c r="AI23">
        <v>0.16132423027074466</v>
      </c>
      <c r="AJ23">
        <v>0.16930473447019501</v>
      </c>
      <c r="AK23">
        <v>0.17147859999602044</v>
      </c>
      <c r="AL23">
        <v>0.17891594844627184</v>
      </c>
      <c r="AM23">
        <v>0.16588301309959172</v>
      </c>
      <c r="AN23">
        <v>0.173135945116447</v>
      </c>
      <c r="AO23">
        <v>0.16931197401446921</v>
      </c>
    </row>
    <row r="24" spans="1:41" x14ac:dyDescent="0.45">
      <c r="A24" t="s">
        <v>10</v>
      </c>
      <c r="B24" t="s">
        <v>171</v>
      </c>
      <c r="C24">
        <v>0.34884171129896108</v>
      </c>
      <c r="D24">
        <v>0.35500259105715132</v>
      </c>
      <c r="E24">
        <v>0.36004555766124891</v>
      </c>
      <c r="F24">
        <v>0.36909181947869135</v>
      </c>
      <c r="G24">
        <v>0.37659570402079195</v>
      </c>
      <c r="H24">
        <v>0.37287511680368485</v>
      </c>
      <c r="I24">
        <v>0.36932813839901568</v>
      </c>
      <c r="J24">
        <v>0.36844578346554629</v>
      </c>
      <c r="K24">
        <v>0.37453273179265262</v>
      </c>
      <c r="L24">
        <v>0.3737924403363479</v>
      </c>
      <c r="M24">
        <v>0.37542957651197401</v>
      </c>
      <c r="N24">
        <v>0.37071423542664039</v>
      </c>
      <c r="O24">
        <v>0.38392841258828342</v>
      </c>
      <c r="P24">
        <v>0.39748784083185479</v>
      </c>
      <c r="Q24">
        <v>0.40141484885638934</v>
      </c>
      <c r="R24">
        <v>0.40333653594200369</v>
      </c>
      <c r="S24">
        <v>0.39227966396137159</v>
      </c>
      <c r="T24">
        <v>0.38976466322495984</v>
      </c>
      <c r="U24">
        <v>0.38693463091557267</v>
      </c>
      <c r="V24">
        <v>0.38428881749027444</v>
      </c>
      <c r="W24">
        <v>0.4007836598582743</v>
      </c>
      <c r="X24">
        <v>0.41621952164813492</v>
      </c>
      <c r="Y24">
        <v>0.40720399782296768</v>
      </c>
      <c r="Z24">
        <v>0.41006924643584519</v>
      </c>
      <c r="AA24">
        <v>0.41882892679403433</v>
      </c>
      <c r="AB24">
        <v>0.39370315304558168</v>
      </c>
      <c r="AC24">
        <v>0.3955278454196603</v>
      </c>
      <c r="AD24">
        <v>0.39520383693045563</v>
      </c>
      <c r="AE24">
        <v>0.53594127111826229</v>
      </c>
      <c r="AF24">
        <v>0.55262995367987644</v>
      </c>
      <c r="AG24">
        <v>0.54397509081473794</v>
      </c>
      <c r="AH24">
        <v>0.52715098898398793</v>
      </c>
      <c r="AI24">
        <v>0.52016042617028446</v>
      </c>
      <c r="AJ24">
        <v>0.5057462034908814</v>
      </c>
      <c r="AK24">
        <v>0.48516624549813958</v>
      </c>
      <c r="AL24">
        <v>0.47927374080809676</v>
      </c>
      <c r="AM24">
        <v>0.48098914494688572</v>
      </c>
      <c r="AN24">
        <v>0.48139033266502601</v>
      </c>
      <c r="AO24">
        <v>0.46801638860180128</v>
      </c>
    </row>
    <row r="25" spans="1:41" x14ac:dyDescent="0.45">
      <c r="A25" t="s">
        <v>10</v>
      </c>
      <c r="B25" t="s">
        <v>172</v>
      </c>
      <c r="C25">
        <v>1.2140598641211663E-2</v>
      </c>
      <c r="D25">
        <v>1.0725125851347351E-2</v>
      </c>
      <c r="E25">
        <v>5.7600567603648348E-3</v>
      </c>
      <c r="F25">
        <v>9.7780800952299973E-3</v>
      </c>
      <c r="G25">
        <v>7.6345360036691639E-3</v>
      </c>
      <c r="H25">
        <v>4.0680717717349237E-3</v>
      </c>
      <c r="I25">
        <v>4.2690429141344468E-3</v>
      </c>
      <c r="J25">
        <v>7.7577231727429356E-3</v>
      </c>
      <c r="K25">
        <v>1.2365343890986097E-2</v>
      </c>
      <c r="L25">
        <v>1.0023312137732101E-2</v>
      </c>
      <c r="M25">
        <v>8.7944797726965222E-3</v>
      </c>
      <c r="N25">
        <v>9.3899605744860604E-3</v>
      </c>
      <c r="O25">
        <v>1.2390813186031203E-2</v>
      </c>
      <c r="P25">
        <v>1.2040003883872221E-2</v>
      </c>
      <c r="Q25">
        <v>8.856036482636347E-3</v>
      </c>
      <c r="R25">
        <v>1.1110140623635252E-2</v>
      </c>
      <c r="S25">
        <v>-5.5145257418774329E-3</v>
      </c>
      <c r="T25">
        <v>1.4848835402386172E-2</v>
      </c>
      <c r="U25">
        <v>1.0323212867690541E-2</v>
      </c>
      <c r="V25">
        <v>1.0241754974271721E-2</v>
      </c>
      <c r="W25">
        <v>1.9799916631929971E-2</v>
      </c>
      <c r="X25">
        <v>1.1420500055982843E-2</v>
      </c>
      <c r="Y25">
        <v>1.8216152920027047E-2</v>
      </c>
      <c r="Z25">
        <v>1.4680244399185336E-2</v>
      </c>
      <c r="AA25">
        <v>2.3684983371300213E-2</v>
      </c>
      <c r="AB25">
        <v>2.4412414972536996E-2</v>
      </c>
      <c r="AC25">
        <v>1.4987598290147237E-2</v>
      </c>
      <c r="AD25">
        <v>2.383093525179856E-3</v>
      </c>
      <c r="AE25">
        <v>1.5325824617860017E-2</v>
      </c>
      <c r="AF25">
        <v>9.2228512609366965E-3</v>
      </c>
      <c r="AG25">
        <v>-1.2734820965230929E-2</v>
      </c>
      <c r="AH25">
        <v>-8.3029608092059469E-3</v>
      </c>
      <c r="AI25">
        <v>-3.0819785894335081E-3</v>
      </c>
      <c r="AJ25">
        <v>-2.9408517429314169E-3</v>
      </c>
      <c r="AK25">
        <v>-1.6147004397397378E-2</v>
      </c>
      <c r="AL25">
        <v>1.5221001027911757E-3</v>
      </c>
      <c r="AM25">
        <v>1.8981830846926336E-2</v>
      </c>
      <c r="AN25">
        <v>1.492764226869756E-2</v>
      </c>
      <c r="AO25">
        <v>4.9922486342831836E-3</v>
      </c>
    </row>
    <row r="26" spans="1:41" x14ac:dyDescent="0.45">
      <c r="A26" t="s">
        <v>10</v>
      </c>
      <c r="B26" t="s">
        <v>174</v>
      </c>
      <c r="C26">
        <v>0.25882216420075427</v>
      </c>
      <c r="D26">
        <v>0.25824067066426037</v>
      </c>
      <c r="E26">
        <v>0.24817348139689346</v>
      </c>
      <c r="F26">
        <v>0.24024840353857871</v>
      </c>
      <c r="G26">
        <v>0.23661542460800417</v>
      </c>
      <c r="H26">
        <v>0.23759739273657529</v>
      </c>
      <c r="I26">
        <v>0.23697409230840183</v>
      </c>
      <c r="J26">
        <v>0.23896441902674567</v>
      </c>
      <c r="K26">
        <v>0.23368583663686859</v>
      </c>
      <c r="L26">
        <v>0.23750350788572711</v>
      </c>
      <c r="M26">
        <v>0.24060024170807037</v>
      </c>
      <c r="N26">
        <v>0.241703364549299</v>
      </c>
      <c r="O26">
        <v>0.25092632773642221</v>
      </c>
      <c r="P26">
        <v>0.25859885348620182</v>
      </c>
      <c r="Q26">
        <v>0.25620796259155432</v>
      </c>
      <c r="R26">
        <v>0.26011204420132739</v>
      </c>
      <c r="S26">
        <v>0.2343600514642005</v>
      </c>
      <c r="T26">
        <v>0.25339768005540164</v>
      </c>
      <c r="U26">
        <v>0.26066582887814438</v>
      </c>
      <c r="V26">
        <v>0.27535209042166581</v>
      </c>
      <c r="W26">
        <v>0.27671576975476841</v>
      </c>
      <c r="X26">
        <v>0.26293862988665784</v>
      </c>
      <c r="Y26">
        <v>0.28623249893932967</v>
      </c>
      <c r="Z26">
        <v>0.28551530574842648</v>
      </c>
      <c r="AA26">
        <v>0.31551634123420697</v>
      </c>
      <c r="AB26">
        <v>0.2600685310476708</v>
      </c>
      <c r="AC26">
        <v>0.26990646331772794</v>
      </c>
      <c r="AD26">
        <v>0.25022251787169852</v>
      </c>
      <c r="AE26">
        <v>0.33812388142047822</v>
      </c>
      <c r="AF26">
        <v>0.31262497973301628</v>
      </c>
      <c r="AG26">
        <v>0.26234834787621519</v>
      </c>
      <c r="AH26">
        <v>0.21919740373213506</v>
      </c>
      <c r="AI26">
        <v>0.21535236772257088</v>
      </c>
      <c r="AJ26">
        <v>0.2112013421186997</v>
      </c>
      <c r="AK26">
        <v>0.1805454417326349</v>
      </c>
      <c r="AL26">
        <v>0.16657634701195678</v>
      </c>
      <c r="AM26">
        <v>0.20564083422759297</v>
      </c>
      <c r="AN26">
        <v>0.21299892808980994</v>
      </c>
      <c r="AO26">
        <v>0.20683779720474413</v>
      </c>
    </row>
    <row r="27" spans="1:41" x14ac:dyDescent="0.45">
      <c r="A27" t="s">
        <v>10</v>
      </c>
      <c r="B27" t="s">
        <v>58</v>
      </c>
      <c r="C27">
        <v>18.010000000000002</v>
      </c>
      <c r="D27">
        <v>15.81</v>
      </c>
      <c r="E27">
        <v>8.2100000000000009</v>
      </c>
      <c r="F27">
        <v>14.08</v>
      </c>
      <c r="G27">
        <v>10.86</v>
      </c>
      <c r="H27">
        <v>5.86</v>
      </c>
      <c r="I27">
        <v>6.22</v>
      </c>
      <c r="J27">
        <v>11.48</v>
      </c>
      <c r="K27">
        <v>17.34</v>
      </c>
      <c r="L27">
        <v>12.91</v>
      </c>
      <c r="M27">
        <v>11.25</v>
      </c>
      <c r="N27">
        <v>12.7</v>
      </c>
      <c r="O27">
        <v>21.42</v>
      </c>
      <c r="P27">
        <v>16.22</v>
      </c>
      <c r="Q27">
        <v>11.43</v>
      </c>
      <c r="R27">
        <v>15.37</v>
      </c>
      <c r="S27">
        <v>-7.77</v>
      </c>
      <c r="T27">
        <v>20.52</v>
      </c>
      <c r="U27">
        <v>14.15</v>
      </c>
      <c r="V27">
        <v>15.5</v>
      </c>
      <c r="W27">
        <v>26.67</v>
      </c>
      <c r="X27">
        <v>10.17</v>
      </c>
      <c r="Y27">
        <v>20.28</v>
      </c>
      <c r="Z27">
        <v>19.78</v>
      </c>
      <c r="AA27">
        <v>41.23</v>
      </c>
      <c r="AB27">
        <v>-7.78</v>
      </c>
      <c r="AC27">
        <v>22.84</v>
      </c>
      <c r="AD27">
        <v>9.09</v>
      </c>
      <c r="AE27">
        <v>14.29</v>
      </c>
      <c r="AF27">
        <v>10.77</v>
      </c>
      <c r="AG27">
        <v>-14.69</v>
      </c>
      <c r="AH27">
        <v>-9.5299999999999994</v>
      </c>
      <c r="AI27">
        <v>-3.65</v>
      </c>
      <c r="AJ27">
        <v>-3.71</v>
      </c>
      <c r="AK27">
        <v>-16.600000000000001</v>
      </c>
      <c r="AL27">
        <v>0.75</v>
      </c>
      <c r="AM27">
        <v>18.09</v>
      </c>
      <c r="AN27">
        <v>16.3</v>
      </c>
      <c r="AO27">
        <v>5.22</v>
      </c>
    </row>
    <row r="28" spans="1:41" x14ac:dyDescent="0.45">
      <c r="A28" t="s">
        <v>10</v>
      </c>
      <c r="B28" t="s">
        <v>198</v>
      </c>
      <c r="C28">
        <v>8.0000000000000002E-3</v>
      </c>
      <c r="D28">
        <v>-1E-4</v>
      </c>
      <c r="E28">
        <v>1E-4</v>
      </c>
      <c r="F28">
        <v>0</v>
      </c>
      <c r="G28">
        <v>7.0000000000000001E-3</v>
      </c>
      <c r="H28">
        <v>8.9999999999999993E-3</v>
      </c>
      <c r="I28">
        <v>0.01</v>
      </c>
      <c r="J28">
        <v>1.4999999999999999E-2</v>
      </c>
      <c r="K28">
        <v>2.1000000000000001E-2</v>
      </c>
      <c r="L28">
        <v>2.4E-2</v>
      </c>
      <c r="M28">
        <v>1.6E-2</v>
      </c>
      <c r="N28">
        <v>2.1999999999999999E-2</v>
      </c>
      <c r="O28">
        <v>2.1000000000000001E-2</v>
      </c>
      <c r="P28">
        <v>2.4E-2</v>
      </c>
      <c r="Q28">
        <v>2.9000000000000001E-2</v>
      </c>
      <c r="R28">
        <v>2.3E-2</v>
      </c>
      <c r="S28">
        <v>1.9E-2</v>
      </c>
      <c r="T28">
        <v>1.9E-2</v>
      </c>
      <c r="U28">
        <v>1.6E-2</v>
      </c>
      <c r="V28">
        <v>1.7000000000000001E-2</v>
      </c>
      <c r="W28">
        <v>2.3E-2</v>
      </c>
      <c r="X28">
        <v>1.4999999999999999E-2</v>
      </c>
      <c r="Y28">
        <v>6.0000000000000001E-3</v>
      </c>
      <c r="Z28">
        <v>1.4E-2</v>
      </c>
      <c r="AA28">
        <v>1.4E-2</v>
      </c>
      <c r="AB28">
        <v>2.5999999999999999E-2</v>
      </c>
      <c r="AC28">
        <v>5.3999999999999999E-2</v>
      </c>
      <c r="AD28">
        <v>5.3999999999999999E-2</v>
      </c>
      <c r="AE28">
        <v>7.0000000000000007E-2</v>
      </c>
      <c r="AF28">
        <v>8.5000000000000006E-2</v>
      </c>
      <c r="AG28">
        <v>9.0999999999999998E-2</v>
      </c>
      <c r="AH28">
        <v>8.2000000000000003E-2</v>
      </c>
      <c r="AI28">
        <v>6.5000000000000002E-2</v>
      </c>
      <c r="AJ28">
        <v>0.05</v>
      </c>
      <c r="AK28">
        <v>0.03</v>
      </c>
      <c r="AL28">
        <v>3.6999999999999998E-2</v>
      </c>
      <c r="AM28">
        <v>3.4000000000000002E-2</v>
      </c>
      <c r="AN28">
        <v>3.5000000000000003E-2</v>
      </c>
      <c r="AO28">
        <v>0.03</v>
      </c>
    </row>
    <row r="29" spans="1:41" x14ac:dyDescent="0.45">
      <c r="A29" t="s">
        <v>10</v>
      </c>
      <c r="B29" t="s">
        <v>272</v>
      </c>
      <c r="C29">
        <v>50.01</v>
      </c>
      <c r="D29">
        <v>49.49</v>
      </c>
      <c r="E29">
        <v>50.531999999999996</v>
      </c>
      <c r="F29">
        <v>48.603999999999999</v>
      </c>
      <c r="G29">
        <v>51.15</v>
      </c>
      <c r="H29">
        <v>49.9</v>
      </c>
      <c r="I29">
        <v>50.631999999999998</v>
      </c>
      <c r="J29">
        <v>52.88</v>
      </c>
      <c r="K29">
        <v>59.33</v>
      </c>
      <c r="L29">
        <v>60.618000000000002</v>
      </c>
      <c r="M29">
        <v>62.616999999999997</v>
      </c>
      <c r="N29">
        <v>63.72</v>
      </c>
      <c r="O29">
        <v>66.599999999999994</v>
      </c>
      <c r="P29">
        <v>64.540000000000006</v>
      </c>
      <c r="Q29">
        <v>61.49</v>
      </c>
      <c r="R29">
        <v>66.33</v>
      </c>
      <c r="S29">
        <v>57.72</v>
      </c>
      <c r="T29">
        <v>63.62</v>
      </c>
      <c r="U29">
        <v>70.709999999999994</v>
      </c>
      <c r="V29">
        <v>72.040000000000006</v>
      </c>
      <c r="W29">
        <v>71.33</v>
      </c>
      <c r="X29">
        <v>49.57</v>
      </c>
      <c r="Y29">
        <v>55.01</v>
      </c>
      <c r="Z29">
        <v>55.74</v>
      </c>
      <c r="AA29">
        <v>67.5</v>
      </c>
      <c r="AB29">
        <v>74.260000000000005</v>
      </c>
      <c r="AC29">
        <v>77.405000000000001</v>
      </c>
      <c r="AD29">
        <v>78.2</v>
      </c>
      <c r="AE29">
        <v>83.572000000000003</v>
      </c>
      <c r="AF29">
        <v>91.22</v>
      </c>
      <c r="AG29">
        <v>82.97</v>
      </c>
      <c r="AH29">
        <v>79.09</v>
      </c>
      <c r="AI29">
        <v>91.4</v>
      </c>
      <c r="AJ29">
        <v>85.62</v>
      </c>
      <c r="AK29">
        <v>87.89</v>
      </c>
      <c r="AL29">
        <v>91.65</v>
      </c>
      <c r="AM29">
        <v>100.125</v>
      </c>
      <c r="AN29">
        <v>117.39</v>
      </c>
      <c r="AO29">
        <v>112.92</v>
      </c>
    </row>
    <row r="30" spans="1:41" x14ac:dyDescent="0.45">
      <c r="A30" t="s">
        <v>12</v>
      </c>
      <c r="B30" t="s">
        <v>170</v>
      </c>
      <c r="C30">
        <v>1.6041516801973073E-2</v>
      </c>
      <c r="D30">
        <v>3.3221351250466595E-2</v>
      </c>
      <c r="E30">
        <v>2.7678401522359654E-2</v>
      </c>
      <c r="F30">
        <v>2.4379066996608927E-3</v>
      </c>
      <c r="G30">
        <v>-7.7382619247643057E-3</v>
      </c>
      <c r="H30">
        <v>8.9511595221363326E-3</v>
      </c>
      <c r="I30">
        <v>-1.6535714285714286E-2</v>
      </c>
      <c r="J30">
        <v>-1.702349869451697E-2</v>
      </c>
      <c r="K30">
        <v>-2.5592055003819711E-2</v>
      </c>
      <c r="L30">
        <v>1.9824980111376293E-2</v>
      </c>
      <c r="M30">
        <v>2.9836065573770491E-2</v>
      </c>
      <c r="N30">
        <v>3.6163648558014759E-2</v>
      </c>
      <c r="O30">
        <v>4.9038938492063491E-2</v>
      </c>
      <c r="P30">
        <v>4.9066600948801671E-2</v>
      </c>
      <c r="Q30">
        <v>4.1042506981073534E-2</v>
      </c>
      <c r="R30">
        <v>2.6025468348230687E-2</v>
      </c>
      <c r="S30">
        <v>5.5391551714883795E-2</v>
      </c>
      <c r="T30">
        <v>3.2026041666666664E-2</v>
      </c>
      <c r="U30">
        <v>2.1784708459372065E-2</v>
      </c>
      <c r="V30">
        <v>1.0007639419404125E-2</v>
      </c>
      <c r="W30">
        <v>3.3085376973652637E-2</v>
      </c>
      <c r="X30">
        <v>4.2072655589974653E-2</v>
      </c>
      <c r="Y30">
        <v>4.9644739857895942E-2</v>
      </c>
      <c r="Z30">
        <v>4.4297165375486995E-2</v>
      </c>
      <c r="AA30">
        <v>4.7184108130247801E-2</v>
      </c>
      <c r="AB30">
        <v>0.14084912104108999</v>
      </c>
      <c r="AC30">
        <v>0.12925397533065835</v>
      </c>
      <c r="AD30">
        <v>2.8052181736392262E-2</v>
      </c>
      <c r="AE30">
        <v>3.1856725823641165E-2</v>
      </c>
      <c r="AF30">
        <v>3.1007751937984496E-2</v>
      </c>
      <c r="AG30">
        <v>3.4653977449053484E-2</v>
      </c>
      <c r="AH30">
        <v>2.4678033265550865E-2</v>
      </c>
      <c r="AI30">
        <v>3.7299862509424755E-2</v>
      </c>
      <c r="AJ30">
        <v>2.3121493608019867E-2</v>
      </c>
      <c r="AK30">
        <v>2.7516728065558979E-2</v>
      </c>
      <c r="AL30">
        <v>2.0361903285802851E-2</v>
      </c>
      <c r="AM30">
        <v>3.0225006559958016E-2</v>
      </c>
      <c r="AN30">
        <v>2.7044184865413917E-2</v>
      </c>
      <c r="AO30">
        <v>3.6388728752860609E-2</v>
      </c>
    </row>
    <row r="31" spans="1:41" x14ac:dyDescent="0.45">
      <c r="A31" t="s">
        <v>12</v>
      </c>
      <c r="B31" t="s">
        <v>171</v>
      </c>
      <c r="C31">
        <v>6.5358133799198442E-2</v>
      </c>
      <c r="D31">
        <v>6.6330720418066438E-2</v>
      </c>
      <c r="E31">
        <v>7.4062797335870595E-2</v>
      </c>
      <c r="F31">
        <v>7.0983411236366964E-2</v>
      </c>
      <c r="G31">
        <v>7.032577242602446E-2</v>
      </c>
      <c r="H31">
        <v>7.3366127898805339E-2</v>
      </c>
      <c r="I31">
        <v>7.9446428571428571E-2</v>
      </c>
      <c r="J31">
        <v>7.9756309834638814E-2</v>
      </c>
      <c r="K31">
        <v>7.6546982429335372E-2</v>
      </c>
      <c r="L31">
        <v>7.9793158313444704E-2</v>
      </c>
      <c r="M31">
        <v>8.2903981264637008E-2</v>
      </c>
      <c r="N31">
        <v>8.1958417169684772E-2</v>
      </c>
      <c r="O31">
        <v>8.8479662698412703E-2</v>
      </c>
      <c r="P31">
        <v>9.0320990696814735E-2</v>
      </c>
      <c r="Q31">
        <v>9.4197952218430039E-2</v>
      </c>
      <c r="R31">
        <v>9.544508387412759E-2</v>
      </c>
      <c r="S31">
        <v>9.7149911437926034E-2</v>
      </c>
      <c r="T31">
        <v>9.5781249999999998E-2</v>
      </c>
      <c r="U31">
        <v>9.8258057786586001E-2</v>
      </c>
      <c r="V31">
        <v>9.6816908581614458E-2</v>
      </c>
      <c r="W31">
        <v>0.10370974708451312</v>
      </c>
      <c r="X31">
        <v>0.10457148221158359</v>
      </c>
      <c r="Y31">
        <v>0.106211322484529</v>
      </c>
      <c r="Z31">
        <v>0.10622005284134163</v>
      </c>
      <c r="AA31">
        <v>0.10890845791521606</v>
      </c>
      <c r="AB31">
        <v>9.8824459862673908E-2</v>
      </c>
      <c r="AC31">
        <v>0.1067766384306732</v>
      </c>
      <c r="AD31">
        <v>8.6429749587644322E-2</v>
      </c>
      <c r="AE31">
        <v>7.4440480051897503E-2</v>
      </c>
      <c r="AF31">
        <v>8.4746186546636654E-2</v>
      </c>
      <c r="AG31">
        <v>9.1445122581979926E-2</v>
      </c>
      <c r="AH31">
        <v>9.286198446217217E-2</v>
      </c>
      <c r="AI31">
        <v>8.7151283984565578E-2</v>
      </c>
      <c r="AJ31">
        <v>7.4404488181734577E-2</v>
      </c>
      <c r="AK31">
        <v>7.9054206450642803E-2</v>
      </c>
      <c r="AL31">
        <v>7.8522163670179793E-2</v>
      </c>
      <c r="AM31">
        <v>7.4275124639202314E-2</v>
      </c>
      <c r="AN31">
        <v>7.4292153377348902E-2</v>
      </c>
      <c r="AO31">
        <v>8.4918680013276737E-2</v>
      </c>
    </row>
    <row r="32" spans="1:41" x14ac:dyDescent="0.45">
      <c r="A32" t="s">
        <v>12</v>
      </c>
      <c r="B32" t="s">
        <v>172</v>
      </c>
      <c r="C32">
        <v>7.1935052923646076E-3</v>
      </c>
      <c r="D32">
        <v>7.9413960432997387E-3</v>
      </c>
      <c r="E32">
        <v>1.6879162702188394E-2</v>
      </c>
      <c r="F32">
        <v>1.130968747135918E-2</v>
      </c>
      <c r="G32">
        <v>9.9971996639596755E-3</v>
      </c>
      <c r="H32">
        <v>8.0288123682361219E-3</v>
      </c>
      <c r="I32">
        <v>1.6410714285714285E-2</v>
      </c>
      <c r="J32">
        <v>1.1557876414273282E-2</v>
      </c>
      <c r="K32">
        <v>9.396485867074103E-3</v>
      </c>
      <c r="L32">
        <v>1.907716785998409E-2</v>
      </c>
      <c r="M32">
        <v>7.166276346604215E-3</v>
      </c>
      <c r="N32">
        <v>8.0147551978537891E-3</v>
      </c>
      <c r="O32">
        <v>5.3075396825396819E-3</v>
      </c>
      <c r="P32">
        <v>1.707843016450003E-2</v>
      </c>
      <c r="Q32">
        <v>7.6264349984486507E-3</v>
      </c>
      <c r="R32">
        <v>8.5465899351046884E-3</v>
      </c>
      <c r="S32">
        <v>4.9004347592721802E-3</v>
      </c>
      <c r="T32">
        <v>1.5770833333333335E-2</v>
      </c>
      <c r="U32">
        <v>8.2716178157922187E-3</v>
      </c>
      <c r="V32">
        <v>8.6172650878533225E-3</v>
      </c>
      <c r="W32">
        <v>6.6564284685895281E-3</v>
      </c>
      <c r="X32">
        <v>1.4991082324227916E-2</v>
      </c>
      <c r="Y32">
        <v>1.1574604629841853E-2</v>
      </c>
      <c r="Z32">
        <v>1.2637141193856075E-2</v>
      </c>
      <c r="AA32">
        <v>1.0952283432316199E-2</v>
      </c>
      <c r="AB32">
        <v>1.6874573102778876E-2</v>
      </c>
      <c r="AC32">
        <v>1.0863426957943231E-2</v>
      </c>
      <c r="AD32">
        <v>1.0358374568900885E-2</v>
      </c>
      <c r="AE32">
        <v>5.7596960289143222E-3</v>
      </c>
      <c r="AF32">
        <v>1.6969242310577646E-2</v>
      </c>
      <c r="AG32">
        <v>1.0621185476362883E-2</v>
      </c>
      <c r="AH32">
        <v>1.0448928515563899E-2</v>
      </c>
      <c r="AI32">
        <v>1.1223222601676498E-2</v>
      </c>
      <c r="AJ32">
        <v>1.477421134921365E-2</v>
      </c>
      <c r="AK32">
        <v>7.8152018645214656E-3</v>
      </c>
      <c r="AL32">
        <v>7.9781463112213267E-3</v>
      </c>
      <c r="AM32">
        <v>1.1758724744161637E-2</v>
      </c>
      <c r="AN32">
        <v>1.5309167089893347E-2</v>
      </c>
      <c r="AO32">
        <v>8.7434271439302616E-3</v>
      </c>
    </row>
    <row r="33" spans="1:41" x14ac:dyDescent="0.45">
      <c r="A33" t="s">
        <v>12</v>
      </c>
      <c r="B33" t="s">
        <v>174</v>
      </c>
      <c r="C33">
        <v>0.49454768852710795</v>
      </c>
      <c r="D33">
        <v>0.52990720913633116</v>
      </c>
      <c r="E33">
        <v>0.54505365280023521</v>
      </c>
      <c r="F33">
        <v>0.51066186651896983</v>
      </c>
      <c r="G33">
        <v>0.51728045325779037</v>
      </c>
      <c r="H33">
        <v>0.47302367706042181</v>
      </c>
      <c r="I33">
        <v>0.50154176163024533</v>
      </c>
      <c r="J33">
        <v>0.46668368649476638</v>
      </c>
      <c r="K33">
        <v>0.46280889109648576</v>
      </c>
      <c r="L33">
        <v>0.4515011547344111</v>
      </c>
      <c r="M33">
        <v>0.48298217179902753</v>
      </c>
      <c r="N33">
        <v>0.4052780395852969</v>
      </c>
      <c r="O33">
        <v>0.39721043056397815</v>
      </c>
      <c r="P33">
        <v>0.38516685158316977</v>
      </c>
      <c r="Q33">
        <v>0.40106068509824377</v>
      </c>
      <c r="R33">
        <v>0.38847330839850391</v>
      </c>
      <c r="S33">
        <v>0.36261244789000219</v>
      </c>
      <c r="T33">
        <v>0.34715498491545638</v>
      </c>
      <c r="U33">
        <v>0.34441172346094517</v>
      </c>
      <c r="V33">
        <v>0.36174491989735763</v>
      </c>
      <c r="W33">
        <v>0.3215780794113916</v>
      </c>
      <c r="X33">
        <v>0.35093837179812326</v>
      </c>
      <c r="Y33">
        <v>0.36369319247358878</v>
      </c>
      <c r="Z33">
        <v>0.38716690477669419</v>
      </c>
      <c r="AA33">
        <v>0.38446271618939609</v>
      </c>
      <c r="AB33">
        <v>0.4292246827313364</v>
      </c>
      <c r="AC33">
        <v>0.45917814160251547</v>
      </c>
      <c r="AD33">
        <v>0.34537018357877747</v>
      </c>
      <c r="AE33">
        <v>0.26505070637200306</v>
      </c>
      <c r="AF33">
        <v>0.2846863053744097</v>
      </c>
      <c r="AG33">
        <v>0.28725989546922337</v>
      </c>
      <c r="AH33">
        <v>0.31507131102578168</v>
      </c>
      <c r="AI33">
        <v>0.27977068906799862</v>
      </c>
      <c r="AJ33">
        <v>0.23767785998861696</v>
      </c>
      <c r="AK33">
        <v>0.24617042207335926</v>
      </c>
      <c r="AL33">
        <v>0.26506703267076787</v>
      </c>
      <c r="AM33">
        <v>0.22856221792392006</v>
      </c>
      <c r="AN33">
        <v>0.22562636165577343</v>
      </c>
      <c r="AO33">
        <v>0.27113450136566519</v>
      </c>
    </row>
    <row r="34" spans="1:41" x14ac:dyDescent="0.45">
      <c r="A34" t="s">
        <v>12</v>
      </c>
      <c r="B34" t="s">
        <v>58</v>
      </c>
      <c r="C34">
        <v>2.02</v>
      </c>
      <c r="D34">
        <v>1.8</v>
      </c>
      <c r="E34">
        <v>5.62</v>
      </c>
      <c r="F34">
        <v>4.83</v>
      </c>
      <c r="G34">
        <v>1.87</v>
      </c>
      <c r="H34">
        <v>2.72</v>
      </c>
      <c r="I34">
        <v>5.85</v>
      </c>
      <c r="J34">
        <v>4.0599999999999996</v>
      </c>
      <c r="K34">
        <v>2.2999999999999998</v>
      </c>
      <c r="L34">
        <v>7.23</v>
      </c>
      <c r="M34">
        <v>2.4500000000000002</v>
      </c>
      <c r="N34">
        <v>3.22</v>
      </c>
      <c r="O34">
        <v>1.71</v>
      </c>
      <c r="P34">
        <v>8.35</v>
      </c>
      <c r="Q34">
        <v>3.8</v>
      </c>
      <c r="R34">
        <v>3.17</v>
      </c>
      <c r="S34">
        <v>1.9</v>
      </c>
      <c r="T34">
        <v>8.57</v>
      </c>
      <c r="U34">
        <v>3.1</v>
      </c>
      <c r="V34">
        <v>3.23</v>
      </c>
      <c r="W34">
        <v>2.6</v>
      </c>
      <c r="X34">
        <v>7.87</v>
      </c>
      <c r="Y34">
        <v>4.2699999999999996</v>
      </c>
      <c r="Z34">
        <v>5.12</v>
      </c>
      <c r="AA34">
        <v>3.57</v>
      </c>
      <c r="AB34">
        <v>9.25</v>
      </c>
      <c r="AC34">
        <v>4.75</v>
      </c>
      <c r="AD34">
        <v>4.6100000000000003</v>
      </c>
      <c r="AE34">
        <v>2.65</v>
      </c>
      <c r="AF34">
        <v>9.41</v>
      </c>
      <c r="AG34">
        <v>6.44</v>
      </c>
      <c r="AH34">
        <v>5.88</v>
      </c>
      <c r="AI34">
        <v>2.91</v>
      </c>
      <c r="AJ34">
        <v>9.92</v>
      </c>
      <c r="AK34">
        <v>4.8099999999999996</v>
      </c>
      <c r="AL34">
        <v>5.97</v>
      </c>
      <c r="AM34">
        <v>0.04</v>
      </c>
      <c r="AN34">
        <v>9.33</v>
      </c>
      <c r="AO34">
        <v>4.8600000000000003</v>
      </c>
    </row>
    <row r="35" spans="1:41" x14ac:dyDescent="0.45">
      <c r="A35" t="s">
        <v>12</v>
      </c>
      <c r="B35" t="s">
        <v>198</v>
      </c>
      <c r="C35">
        <v>8.0000000000000002E-3</v>
      </c>
      <c r="D35">
        <v>-1E-4</v>
      </c>
      <c r="E35">
        <v>1E-4</v>
      </c>
      <c r="F35">
        <v>0</v>
      </c>
      <c r="G35">
        <v>7.0000000000000001E-3</v>
      </c>
      <c r="H35">
        <v>8.9999999999999993E-3</v>
      </c>
      <c r="I35">
        <v>0.01</v>
      </c>
      <c r="J35">
        <v>1.4999999999999999E-2</v>
      </c>
      <c r="K35">
        <v>2.1000000000000001E-2</v>
      </c>
      <c r="L35">
        <v>2.4E-2</v>
      </c>
      <c r="M35">
        <v>1.6E-2</v>
      </c>
      <c r="N35">
        <v>2.1999999999999999E-2</v>
      </c>
      <c r="O35">
        <v>2.1000000000000001E-2</v>
      </c>
      <c r="P35">
        <v>2.4E-2</v>
      </c>
      <c r="Q35">
        <v>2.9000000000000001E-2</v>
      </c>
      <c r="R35">
        <v>2.3E-2</v>
      </c>
      <c r="S35">
        <v>1.9E-2</v>
      </c>
      <c r="T35">
        <v>1.9E-2</v>
      </c>
      <c r="U35">
        <v>1.6E-2</v>
      </c>
      <c r="V35">
        <v>1.7000000000000001E-2</v>
      </c>
      <c r="W35">
        <v>2.3E-2</v>
      </c>
      <c r="X35">
        <v>1.4999999999999999E-2</v>
      </c>
      <c r="Y35">
        <v>6.0000000000000001E-3</v>
      </c>
      <c r="Z35">
        <v>1.4E-2</v>
      </c>
      <c r="AA35">
        <v>1.4E-2</v>
      </c>
      <c r="AB35">
        <v>2.5999999999999999E-2</v>
      </c>
      <c r="AC35">
        <v>5.3999999999999999E-2</v>
      </c>
      <c r="AD35">
        <v>5.3999999999999999E-2</v>
      </c>
      <c r="AE35">
        <v>7.0000000000000007E-2</v>
      </c>
      <c r="AF35">
        <v>8.5000000000000006E-2</v>
      </c>
      <c r="AG35">
        <v>9.0999999999999998E-2</v>
      </c>
      <c r="AH35">
        <v>8.2000000000000003E-2</v>
      </c>
      <c r="AI35">
        <v>6.5000000000000002E-2</v>
      </c>
      <c r="AJ35">
        <v>0.05</v>
      </c>
      <c r="AK35">
        <v>0.03</v>
      </c>
      <c r="AL35">
        <v>3.6999999999999998E-2</v>
      </c>
      <c r="AM35">
        <v>3.4000000000000002E-2</v>
      </c>
      <c r="AN35">
        <v>3.5000000000000003E-2</v>
      </c>
      <c r="AO35">
        <v>0.03</v>
      </c>
    </row>
    <row r="36" spans="1:41" x14ac:dyDescent="0.45">
      <c r="A36" t="s">
        <v>12</v>
      </c>
      <c r="B36" t="s">
        <v>272</v>
      </c>
      <c r="C36">
        <v>50.01</v>
      </c>
      <c r="D36">
        <v>49.49</v>
      </c>
      <c r="E36">
        <v>50.531999999999996</v>
      </c>
      <c r="F36">
        <v>48.603999999999999</v>
      </c>
      <c r="G36">
        <v>51.15</v>
      </c>
      <c r="H36">
        <v>49.9</v>
      </c>
      <c r="I36">
        <v>50.631999999999998</v>
      </c>
      <c r="J36">
        <v>52.88</v>
      </c>
      <c r="K36">
        <v>59.33</v>
      </c>
      <c r="L36">
        <v>60.618000000000002</v>
      </c>
      <c r="M36">
        <v>62.616999999999997</v>
      </c>
      <c r="N36">
        <v>63.72</v>
      </c>
      <c r="O36">
        <v>66.599999999999994</v>
      </c>
      <c r="P36">
        <v>64.540000000000006</v>
      </c>
      <c r="Q36">
        <v>61.49</v>
      </c>
      <c r="R36">
        <v>66.33</v>
      </c>
      <c r="S36">
        <v>57.72</v>
      </c>
      <c r="T36">
        <v>63.62</v>
      </c>
      <c r="U36">
        <v>70.709999999999994</v>
      </c>
      <c r="V36">
        <v>72.040000000000006</v>
      </c>
      <c r="W36">
        <v>71.33</v>
      </c>
      <c r="X36">
        <v>49.57</v>
      </c>
      <c r="Y36">
        <v>55.01</v>
      </c>
      <c r="Z36">
        <v>55.74</v>
      </c>
      <c r="AA36">
        <v>67.5</v>
      </c>
      <c r="AB36">
        <v>74.260000000000005</v>
      </c>
      <c r="AC36">
        <v>77.405000000000001</v>
      </c>
      <c r="AD36">
        <v>78.2</v>
      </c>
      <c r="AE36">
        <v>83.572000000000003</v>
      </c>
      <c r="AF36">
        <v>91.22</v>
      </c>
      <c r="AG36">
        <v>82.97</v>
      </c>
      <c r="AH36">
        <v>79.09</v>
      </c>
      <c r="AI36">
        <v>91.4</v>
      </c>
      <c r="AJ36">
        <v>85.62</v>
      </c>
      <c r="AK36">
        <v>87.89</v>
      </c>
      <c r="AL36">
        <v>91.65</v>
      </c>
      <c r="AM36">
        <v>100.125</v>
      </c>
      <c r="AN36">
        <v>117.39</v>
      </c>
      <c r="AO36">
        <v>112.92</v>
      </c>
    </row>
    <row r="37" spans="1:41" x14ac:dyDescent="0.45">
      <c r="A37" t="s">
        <v>13</v>
      </c>
      <c r="B37" t="s">
        <v>170</v>
      </c>
      <c r="C37">
        <v>6.075446313295365E-2</v>
      </c>
      <c r="D37">
        <v>6.4615836223485795E-2</v>
      </c>
      <c r="E37">
        <v>6.8577897149293923E-2</v>
      </c>
      <c r="F37">
        <v>7.3174988101443697E-2</v>
      </c>
      <c r="G37">
        <v>6.6117801700129736E-2</v>
      </c>
      <c r="H37">
        <v>7.3053144224941899E-2</v>
      </c>
      <c r="I37">
        <v>7.5744217652432139E-2</v>
      </c>
      <c r="J37">
        <v>6.7991109282781903E-2</v>
      </c>
      <c r="K37">
        <v>4.9079624907094631E-2</v>
      </c>
      <c r="L37">
        <v>7.5185281959839811E-2</v>
      </c>
      <c r="M37">
        <v>7.4362380417618265E-2</v>
      </c>
      <c r="N37">
        <v>7.6564679430684998E-2</v>
      </c>
      <c r="O37">
        <v>6.9753518583343055E-2</v>
      </c>
      <c r="P37">
        <v>8.2560091161182403E-2</v>
      </c>
      <c r="Q37">
        <v>8.6333216768861146E-2</v>
      </c>
      <c r="R37">
        <v>8.2299259361071853E-2</v>
      </c>
      <c r="S37">
        <v>8.3272488211560663E-2</v>
      </c>
      <c r="T37">
        <v>7.5197563615764712E-2</v>
      </c>
      <c r="U37">
        <v>8.1026596391260461E-2</v>
      </c>
      <c r="V37">
        <v>8.6727193421754098E-2</v>
      </c>
      <c r="W37">
        <v>7.7465045518817277E-2</v>
      </c>
      <c r="X37">
        <v>8.5872955413891866E-2</v>
      </c>
      <c r="Y37">
        <v>7.9698221560404542E-2</v>
      </c>
      <c r="Z37">
        <v>7.8216048338740185E-2</v>
      </c>
      <c r="AA37">
        <v>7.3719794855284432E-2</v>
      </c>
      <c r="AB37">
        <v>7.6336621573522959E-2</v>
      </c>
      <c r="AC37">
        <v>7.9063385463748609E-2</v>
      </c>
      <c r="AD37">
        <v>7.1966116292748503E-2</v>
      </c>
      <c r="AE37">
        <v>7.5377645095220797E-2</v>
      </c>
      <c r="AF37">
        <v>8.4573178476951033E-2</v>
      </c>
      <c r="AG37">
        <v>9.0750694305114094E-2</v>
      </c>
      <c r="AH37">
        <v>9.9394866052200881E-2</v>
      </c>
      <c r="AI37">
        <v>8.7263524926403171E-2</v>
      </c>
      <c r="AJ37">
        <v>9.0415355364203448E-2</v>
      </c>
      <c r="AK37">
        <v>8.4938407953000172E-2</v>
      </c>
      <c r="AL37">
        <v>8.6523952646752125E-2</v>
      </c>
      <c r="AM37">
        <v>0.10177229254898311</v>
      </c>
      <c r="AN37">
        <v>0.10300541931827574</v>
      </c>
      <c r="AO37">
        <v>0.10651651140592976</v>
      </c>
    </row>
    <row r="38" spans="1:41" x14ac:dyDescent="0.45">
      <c r="A38" t="s">
        <v>13</v>
      </c>
      <c r="B38" t="s">
        <v>171</v>
      </c>
      <c r="C38">
        <v>3.5485633416340014E-2</v>
      </c>
      <c r="D38">
        <v>3.6697507039650357E-2</v>
      </c>
      <c r="E38">
        <v>3.8263196383829634E-2</v>
      </c>
      <c r="F38">
        <v>3.9835233325023228E-2</v>
      </c>
      <c r="G38">
        <v>4.0457529219200102E-2</v>
      </c>
      <c r="H38">
        <v>4.065823149064559E-2</v>
      </c>
      <c r="I38">
        <v>3.917387305093431E-2</v>
      </c>
      <c r="J38">
        <v>3.8885344168982393E-2</v>
      </c>
      <c r="K38">
        <v>3.858966313737533E-2</v>
      </c>
      <c r="L38">
        <v>3.8114677479837364E-2</v>
      </c>
      <c r="M38">
        <v>3.812152844955518E-2</v>
      </c>
      <c r="N38">
        <v>3.3878545207247597E-2</v>
      </c>
      <c r="O38">
        <v>3.6848582842982001E-2</v>
      </c>
      <c r="P38">
        <v>3.712264097987044E-2</v>
      </c>
      <c r="Q38">
        <v>3.8041546975718252E-2</v>
      </c>
      <c r="R38">
        <v>3.9130876754417988E-2</v>
      </c>
      <c r="S38">
        <v>4.2071856391937612E-2</v>
      </c>
      <c r="T38">
        <v>4.1986124275787032E-2</v>
      </c>
      <c r="U38">
        <v>4.2625521226714667E-2</v>
      </c>
      <c r="V38">
        <v>4.4355772389245193E-2</v>
      </c>
      <c r="W38">
        <v>4.4672049785066913E-2</v>
      </c>
      <c r="X38">
        <v>5.004330788176338E-2</v>
      </c>
      <c r="Y38">
        <v>4.7640450609250075E-2</v>
      </c>
      <c r="Z38">
        <v>4.7126684194072455E-2</v>
      </c>
      <c r="AA38">
        <v>4.5892200929137539E-2</v>
      </c>
      <c r="AB38">
        <v>4.724907575076577E-2</v>
      </c>
      <c r="AC38">
        <v>5.0847523384972317E-2</v>
      </c>
      <c r="AD38">
        <v>5.3075896983446766E-2</v>
      </c>
      <c r="AE38">
        <v>5.4227413690523203E-2</v>
      </c>
      <c r="AF38">
        <v>5.7168182646586144E-2</v>
      </c>
      <c r="AG38">
        <v>6.2002464952865696E-2</v>
      </c>
      <c r="AH38">
        <v>6.3116055277309471E-2</v>
      </c>
      <c r="AI38">
        <v>6.0825973649920373E-2</v>
      </c>
      <c r="AJ38">
        <v>5.9259995313422298E-2</v>
      </c>
      <c r="AK38">
        <v>5.8953547947005594E-2</v>
      </c>
      <c r="AL38">
        <v>6.1273998650555113E-2</v>
      </c>
      <c r="AM38">
        <v>5.838704798250105E-2</v>
      </c>
      <c r="AN38">
        <v>5.9550515366541906E-2</v>
      </c>
      <c r="AO38">
        <v>6.0485834153415859E-2</v>
      </c>
    </row>
    <row r="39" spans="1:41" x14ac:dyDescent="0.45">
      <c r="A39" t="s">
        <v>13</v>
      </c>
      <c r="B39" t="s">
        <v>172</v>
      </c>
      <c r="C39">
        <v>2.9756066746681117E-3</v>
      </c>
      <c r="D39">
        <v>3.2289979234390457E-3</v>
      </c>
      <c r="E39">
        <v>1.8143184229009281E-3</v>
      </c>
      <c r="F39">
        <v>2.585952904380935E-3</v>
      </c>
      <c r="G39">
        <v>2.0069868657403241E-3</v>
      </c>
      <c r="H39">
        <v>3.5109022179397186E-3</v>
      </c>
      <c r="I39">
        <v>1.0609325384826755E-6</v>
      </c>
      <c r="J39">
        <v>1.5311091148741112E-3</v>
      </c>
      <c r="K39">
        <v>-9.1458936940064359E-4</v>
      </c>
      <c r="L39">
        <v>1.4791945222792059E-3</v>
      </c>
      <c r="M39">
        <v>1.4094265125664856E-3</v>
      </c>
      <c r="N39">
        <v>1.0520252874679917E-3</v>
      </c>
      <c r="O39">
        <v>1.9183433070516134E-3</v>
      </c>
      <c r="P39">
        <v>2.7365194840187263E-3</v>
      </c>
      <c r="Q39">
        <v>2.0089674417024263E-3</v>
      </c>
      <c r="R39">
        <v>1.9514611619140068E-3</v>
      </c>
      <c r="S39">
        <v>4.0114146418088895E-3</v>
      </c>
      <c r="T39">
        <v>2.7832773406170604E-3</v>
      </c>
      <c r="U39">
        <v>3.5292494745051335E-3</v>
      </c>
      <c r="V39">
        <v>4.1114036929936508E-3</v>
      </c>
      <c r="W39">
        <v>3.1466798476088609E-4</v>
      </c>
      <c r="X39">
        <v>7.9499444927149231E-3</v>
      </c>
      <c r="Y39">
        <v>5.575944230135373E-4</v>
      </c>
      <c r="Z39">
        <v>1.474710823429324E-3</v>
      </c>
      <c r="AA39">
        <v>4.9550648560138641E-4</v>
      </c>
      <c r="AB39">
        <v>6.7418883002907199E-4</v>
      </c>
      <c r="AC39">
        <v>6.0963229369947478E-3</v>
      </c>
      <c r="AD39">
        <v>2.9947588437946389E-3</v>
      </c>
      <c r="AE39">
        <v>2.0126153732749953E-3</v>
      </c>
      <c r="AF39">
        <v>9.9408519310104884E-4</v>
      </c>
      <c r="AG39">
        <v>6.8789382298500661E-4</v>
      </c>
      <c r="AH39">
        <v>1.0598304271316589E-3</v>
      </c>
      <c r="AI39">
        <v>2.6482795231890354E-3</v>
      </c>
      <c r="AJ39">
        <v>1.0366828521681355E-3</v>
      </c>
      <c r="AK39">
        <v>-1.934210273757196E-4</v>
      </c>
      <c r="AL39">
        <v>3.0669201987364287E-6</v>
      </c>
      <c r="AM39">
        <v>2.3808000186159072E-3</v>
      </c>
      <c r="AN39">
        <v>9.0764726023353842E-4</v>
      </c>
      <c r="AO39">
        <v>1.8897661099971143E-3</v>
      </c>
    </row>
    <row r="40" spans="1:41" x14ac:dyDescent="0.45">
      <c r="A40" t="s">
        <v>13</v>
      </c>
      <c r="B40" t="s">
        <v>174</v>
      </c>
      <c r="C40">
        <v>8.7574938711162648E-2</v>
      </c>
      <c r="D40">
        <v>8.8018301807114188E-2</v>
      </c>
      <c r="E40">
        <v>8.4484923106636731E-2</v>
      </c>
      <c r="F40">
        <v>8.7586410038045681E-2</v>
      </c>
      <c r="G40">
        <v>8.4621780323854728E-2</v>
      </c>
      <c r="H40">
        <v>9.0277290861273757E-2</v>
      </c>
      <c r="I40">
        <v>9.1952678077002387E-2</v>
      </c>
      <c r="J40">
        <v>8.9733062835787095E-2</v>
      </c>
      <c r="K40">
        <v>8.1464439476236425E-2</v>
      </c>
      <c r="L40">
        <v>8.0450849832088916E-2</v>
      </c>
      <c r="M40">
        <v>8.1433731137423582E-2</v>
      </c>
      <c r="N40">
        <v>8.5814479535724131E-2</v>
      </c>
      <c r="O40">
        <v>8.9059063087158968E-2</v>
      </c>
      <c r="P40">
        <v>8.6130265396082165E-2</v>
      </c>
      <c r="Q40">
        <v>8.2501022986937955E-2</v>
      </c>
      <c r="R40">
        <v>8.0120066435523829E-2</v>
      </c>
      <c r="S40">
        <v>8.3453622868669045E-2</v>
      </c>
      <c r="T40">
        <v>8.9751699900679965E-2</v>
      </c>
      <c r="U40">
        <v>9.5859881668140953E-2</v>
      </c>
      <c r="V40">
        <v>0.10177946077755183</v>
      </c>
      <c r="W40">
        <v>9.8477779376662453E-2</v>
      </c>
      <c r="X40">
        <v>0.10559766693941655</v>
      </c>
      <c r="Y40">
        <v>0.10979652797758381</v>
      </c>
      <c r="Z40">
        <v>0.1040693257964446</v>
      </c>
      <c r="AA40">
        <v>0.10386503944725257</v>
      </c>
      <c r="AB40">
        <v>9.3987724481544799E-2</v>
      </c>
      <c r="AC40">
        <v>9.8636034269638975E-2</v>
      </c>
      <c r="AD40">
        <v>0.10014429514206355</v>
      </c>
      <c r="AE40">
        <v>9.790898015633874E-2</v>
      </c>
      <c r="AF40">
        <v>8.0945068032541007E-2</v>
      </c>
      <c r="AG40">
        <v>5.9736925403580346E-2</v>
      </c>
      <c r="AH40">
        <v>4.05426602259377E-2</v>
      </c>
      <c r="AI40">
        <v>4.7594822315296541E-2</v>
      </c>
      <c r="AJ40">
        <v>5.051546873612394E-2</v>
      </c>
      <c r="AK40">
        <v>4.7143804683767609E-2</v>
      </c>
      <c r="AL40">
        <v>4.1350952133817717E-2</v>
      </c>
      <c r="AM40">
        <v>4.6023997042585849E-2</v>
      </c>
      <c r="AN40">
        <v>4.4384845402139397E-2</v>
      </c>
      <c r="AO40">
        <v>4.2486559036107402E-2</v>
      </c>
    </row>
    <row r="41" spans="1:41" x14ac:dyDescent="0.45">
      <c r="A41" t="s">
        <v>13</v>
      </c>
      <c r="B41" t="s">
        <v>58</v>
      </c>
      <c r="C41">
        <v>21.63</v>
      </c>
      <c r="D41">
        <v>7.28</v>
      </c>
      <c r="E41">
        <v>3.64</v>
      </c>
      <c r="F41">
        <v>4.07</v>
      </c>
      <c r="G41">
        <v>17.62</v>
      </c>
      <c r="H41">
        <v>10.36</v>
      </c>
      <c r="I41">
        <v>0.67</v>
      </c>
      <c r="J41">
        <v>2.89</v>
      </c>
      <c r="K41">
        <v>2.76</v>
      </c>
      <c r="L41">
        <v>3.75</v>
      </c>
      <c r="M41">
        <v>4.3899999999999997</v>
      </c>
      <c r="N41">
        <v>3.14</v>
      </c>
      <c r="O41">
        <v>4.8099999999999996</v>
      </c>
      <c r="P41">
        <v>0.15</v>
      </c>
      <c r="Q41">
        <v>2.77</v>
      </c>
      <c r="R41">
        <v>3.34</v>
      </c>
      <c r="S41">
        <v>19.25</v>
      </c>
      <c r="T41">
        <v>8.44</v>
      </c>
      <c r="U41">
        <v>9.36</v>
      </c>
      <c r="V41">
        <v>13.49</v>
      </c>
      <c r="W41">
        <v>-255.84</v>
      </c>
      <c r="X41">
        <v>26.41</v>
      </c>
      <c r="Y41">
        <v>1.83</v>
      </c>
      <c r="Z41">
        <v>5.0199999999999996</v>
      </c>
      <c r="AA41">
        <v>-226.33</v>
      </c>
      <c r="AB41">
        <v>2.25</v>
      </c>
      <c r="AC41">
        <v>20.66</v>
      </c>
      <c r="AD41">
        <v>9.49</v>
      </c>
      <c r="AE41">
        <v>36.28</v>
      </c>
      <c r="AF41">
        <v>4.18</v>
      </c>
      <c r="AG41">
        <v>0.94</v>
      </c>
      <c r="AH41">
        <v>4.99</v>
      </c>
      <c r="AI41">
        <v>7.94</v>
      </c>
      <c r="AJ41">
        <v>1.97</v>
      </c>
      <c r="AK41">
        <v>-0.77</v>
      </c>
      <c r="AL41">
        <v>-0.28999999999999998</v>
      </c>
      <c r="AM41">
        <v>3</v>
      </c>
      <c r="AN41">
        <v>3.93</v>
      </c>
      <c r="AO41">
        <v>4.6500000000000004</v>
      </c>
    </row>
    <row r="42" spans="1:41" x14ac:dyDescent="0.45">
      <c r="A42" t="s">
        <v>13</v>
      </c>
      <c r="B42" t="s">
        <v>198</v>
      </c>
      <c r="C42">
        <v>8.0000000000000002E-3</v>
      </c>
      <c r="D42">
        <v>-1E-4</v>
      </c>
      <c r="E42">
        <v>1E-4</v>
      </c>
      <c r="F42">
        <v>0</v>
      </c>
      <c r="G42">
        <v>7.0000000000000001E-3</v>
      </c>
      <c r="H42">
        <v>8.9999999999999993E-3</v>
      </c>
      <c r="I42">
        <v>0.01</v>
      </c>
      <c r="J42">
        <v>1.4999999999999999E-2</v>
      </c>
      <c r="K42">
        <v>2.1000000000000001E-2</v>
      </c>
      <c r="L42">
        <v>2.4E-2</v>
      </c>
      <c r="M42">
        <v>1.6E-2</v>
      </c>
      <c r="N42">
        <v>2.1999999999999999E-2</v>
      </c>
      <c r="O42">
        <v>2.1000000000000001E-2</v>
      </c>
      <c r="P42">
        <v>2.4E-2</v>
      </c>
      <c r="Q42">
        <v>2.9000000000000001E-2</v>
      </c>
      <c r="R42">
        <v>2.3E-2</v>
      </c>
      <c r="S42">
        <v>1.9E-2</v>
      </c>
      <c r="T42">
        <v>1.9E-2</v>
      </c>
      <c r="U42">
        <v>1.6E-2</v>
      </c>
      <c r="V42">
        <v>1.7000000000000001E-2</v>
      </c>
      <c r="W42">
        <v>2.3E-2</v>
      </c>
      <c r="X42">
        <v>1.4999999999999999E-2</v>
      </c>
      <c r="Y42">
        <v>6.0000000000000001E-3</v>
      </c>
      <c r="Z42">
        <v>1.4E-2</v>
      </c>
      <c r="AA42">
        <v>1.4E-2</v>
      </c>
      <c r="AB42">
        <v>2.5999999999999999E-2</v>
      </c>
      <c r="AC42">
        <v>5.3999999999999999E-2</v>
      </c>
      <c r="AD42">
        <v>5.3999999999999999E-2</v>
      </c>
      <c r="AE42">
        <v>7.0000000000000007E-2</v>
      </c>
      <c r="AF42">
        <v>8.5000000000000006E-2</v>
      </c>
      <c r="AG42">
        <v>9.0999999999999998E-2</v>
      </c>
      <c r="AH42">
        <v>8.2000000000000003E-2</v>
      </c>
      <c r="AI42">
        <v>6.5000000000000002E-2</v>
      </c>
      <c r="AJ42">
        <v>0.05</v>
      </c>
      <c r="AK42">
        <v>0.03</v>
      </c>
      <c r="AL42">
        <v>3.6999999999999998E-2</v>
      </c>
      <c r="AM42">
        <v>3.4000000000000002E-2</v>
      </c>
      <c r="AN42">
        <v>3.5000000000000003E-2</v>
      </c>
      <c r="AO42">
        <v>0.03</v>
      </c>
    </row>
    <row r="43" spans="1:41" x14ac:dyDescent="0.45">
      <c r="A43" t="s">
        <v>13</v>
      </c>
      <c r="B43" t="s">
        <v>272</v>
      </c>
      <c r="C43">
        <v>50.01</v>
      </c>
      <c r="D43">
        <v>49.49</v>
      </c>
      <c r="E43">
        <v>50.531999999999996</v>
      </c>
      <c r="F43">
        <v>48.603999999999999</v>
      </c>
      <c r="G43">
        <v>51.15</v>
      </c>
      <c r="H43">
        <v>49.9</v>
      </c>
      <c r="I43">
        <v>50.631999999999998</v>
      </c>
      <c r="J43">
        <v>52.88</v>
      </c>
      <c r="K43">
        <v>59.33</v>
      </c>
      <c r="L43">
        <v>60.618000000000002</v>
      </c>
      <c r="M43">
        <v>62.616999999999997</v>
      </c>
      <c r="N43">
        <v>63.72</v>
      </c>
      <c r="O43">
        <v>66.599999999999994</v>
      </c>
      <c r="P43">
        <v>64.540000000000006</v>
      </c>
      <c r="Q43">
        <v>61.49</v>
      </c>
      <c r="R43">
        <v>66.33</v>
      </c>
      <c r="S43">
        <v>57.72</v>
      </c>
      <c r="T43">
        <v>63.62</v>
      </c>
      <c r="U43">
        <v>70.709999999999994</v>
      </c>
      <c r="V43">
        <v>72.040000000000006</v>
      </c>
      <c r="W43">
        <v>71.33</v>
      </c>
      <c r="X43">
        <v>49.57</v>
      </c>
      <c r="Y43">
        <v>55.01</v>
      </c>
      <c r="Z43">
        <v>55.74</v>
      </c>
      <c r="AA43">
        <v>67.5</v>
      </c>
      <c r="AB43">
        <v>74.260000000000005</v>
      </c>
      <c r="AC43">
        <v>77.405000000000001</v>
      </c>
      <c r="AD43">
        <v>78.2</v>
      </c>
      <c r="AE43">
        <v>83.572000000000003</v>
      </c>
      <c r="AF43">
        <v>91.22</v>
      </c>
      <c r="AG43">
        <v>82.97</v>
      </c>
      <c r="AH43">
        <v>79.09</v>
      </c>
      <c r="AI43">
        <v>91.4</v>
      </c>
      <c r="AJ43">
        <v>85.62</v>
      </c>
      <c r="AK43">
        <v>87.89</v>
      </c>
      <c r="AL43">
        <v>91.65</v>
      </c>
      <c r="AM43">
        <v>100.125</v>
      </c>
      <c r="AN43">
        <v>117.39</v>
      </c>
      <c r="AO43">
        <v>112.92</v>
      </c>
    </row>
    <row r="44" spans="1:41" x14ac:dyDescent="0.45">
      <c r="A44" t="s">
        <v>14</v>
      </c>
      <c r="B44" t="s">
        <v>170</v>
      </c>
      <c r="C44">
        <v>-1.0617611852886932E-2</v>
      </c>
      <c r="D44">
        <v>-1.649336397760154E-3</v>
      </c>
      <c r="E44">
        <v>-2.3816245144308952E-3</v>
      </c>
      <c r="F44">
        <v>1.1478299912182818E-2</v>
      </c>
      <c r="G44">
        <v>-7.8900898453418203E-3</v>
      </c>
      <c r="H44">
        <v>-1.6400708106818668E-2</v>
      </c>
      <c r="I44">
        <v>-1.3644929348124387E-2</v>
      </c>
      <c r="J44">
        <v>1.7768718381758299E-3</v>
      </c>
      <c r="K44">
        <v>-1.1357408464128724E-2</v>
      </c>
      <c r="L44">
        <v>-1.2263256993071537E-2</v>
      </c>
      <c r="M44">
        <v>-1.4883130706306301E-2</v>
      </c>
      <c r="N44">
        <v>5.5964409663804959E-3</v>
      </c>
      <c r="O44">
        <v>-7.9549029321049033E-4</v>
      </c>
      <c r="P44">
        <v>5.9034469299636529E-4</v>
      </c>
      <c r="Q44">
        <v>1.047708411324002E-3</v>
      </c>
      <c r="R44">
        <v>1.0267728978085533E-2</v>
      </c>
      <c r="S44">
        <v>-8.7186986356207995E-3</v>
      </c>
      <c r="T44">
        <v>-1.4609332532257603E-2</v>
      </c>
      <c r="U44">
        <v>-1.5997723644066458E-2</v>
      </c>
      <c r="V44">
        <v>2.1147685800712063E-3</v>
      </c>
      <c r="W44">
        <v>-1.0956699690515869E-2</v>
      </c>
      <c r="X44">
        <v>-2.4628927437247851E-2</v>
      </c>
      <c r="Y44">
        <v>-2.2136072286962655E-2</v>
      </c>
      <c r="Z44">
        <v>-1.4850295836602099E-3</v>
      </c>
      <c r="AA44">
        <v>-8.386606119389824E-3</v>
      </c>
      <c r="AB44">
        <v>-1.3340011074400325E-2</v>
      </c>
      <c r="AC44">
        <v>-5.8407732510385143E-3</v>
      </c>
      <c r="AD44">
        <v>4.0679108600634398E-3</v>
      </c>
      <c r="AE44">
        <v>6.149879394031884E-3</v>
      </c>
      <c r="AF44">
        <v>1.9803076197636858E-2</v>
      </c>
      <c r="AG44">
        <v>3.1973158481813514E-2</v>
      </c>
      <c r="AH44">
        <v>2.3879981829502097E-2</v>
      </c>
      <c r="AI44">
        <v>2.3078690877509099E-2</v>
      </c>
      <c r="AJ44">
        <v>2.080584651744433E-2</v>
      </c>
      <c r="AK44">
        <v>2.1592533768609066E-2</v>
      </c>
      <c r="AL44">
        <v>2.1540014671560886E-2</v>
      </c>
      <c r="AM44">
        <v>1.7099210138008854E-2</v>
      </c>
      <c r="AN44">
        <v>1.1670926571177692E-2</v>
      </c>
      <c r="AO44">
        <v>3.754994778335749E-2</v>
      </c>
    </row>
    <row r="45" spans="1:41" x14ac:dyDescent="0.45">
      <c r="A45" t="s">
        <v>14</v>
      </c>
      <c r="B45" t="s">
        <v>171</v>
      </c>
      <c r="C45">
        <v>2.0771578141616107E-2</v>
      </c>
      <c r="D45">
        <v>2.2700008259792771E-2</v>
      </c>
      <c r="E45">
        <v>2.453855196699389E-2</v>
      </c>
      <c r="F45">
        <v>2.4999504790328225E-2</v>
      </c>
      <c r="G45">
        <v>2.5670282472719744E-2</v>
      </c>
      <c r="H45">
        <v>2.5676405227937574E-2</v>
      </c>
      <c r="I45">
        <v>2.6795874930628821E-2</v>
      </c>
      <c r="J45">
        <v>2.7993703776458552E-2</v>
      </c>
      <c r="K45">
        <v>2.8823688022423858E-2</v>
      </c>
      <c r="L45">
        <v>2.8484229439200582E-2</v>
      </c>
      <c r="M45">
        <v>3.0518881883645849E-2</v>
      </c>
      <c r="N45">
        <v>3.4454704519453552E-2</v>
      </c>
      <c r="O45">
        <v>3.4830421959389013E-2</v>
      </c>
      <c r="P45">
        <v>3.5021832995877342E-2</v>
      </c>
      <c r="Q45">
        <v>3.6469246962617961E-2</v>
      </c>
      <c r="R45">
        <v>3.7382925315123217E-2</v>
      </c>
      <c r="S45">
        <v>3.6459584328242228E-2</v>
      </c>
      <c r="T45">
        <v>3.5777186507595912E-2</v>
      </c>
      <c r="U45">
        <v>3.6436373819196816E-2</v>
      </c>
      <c r="V45">
        <v>3.6797642523802299E-2</v>
      </c>
      <c r="W45">
        <v>3.6826780449392936E-2</v>
      </c>
      <c r="X45">
        <v>3.2036723265678885E-2</v>
      </c>
      <c r="Y45">
        <v>3.3317646439349313E-2</v>
      </c>
      <c r="Z45">
        <v>3.2686596040062847E-2</v>
      </c>
      <c r="AA45">
        <v>3.6493695441319106E-2</v>
      </c>
      <c r="AB45">
        <v>3.7570928511831581E-2</v>
      </c>
      <c r="AC45">
        <v>3.8481334617224007E-2</v>
      </c>
      <c r="AD45">
        <v>3.909204741558605E-2</v>
      </c>
      <c r="AE45">
        <v>4.1180275742370161E-2</v>
      </c>
      <c r="AF45">
        <v>5.0513298610262519E-2</v>
      </c>
      <c r="AG45">
        <v>5.0754253743235028E-2</v>
      </c>
      <c r="AH45">
        <v>4.6027090296634827E-2</v>
      </c>
      <c r="AI45">
        <v>4.6115084685782119E-2</v>
      </c>
      <c r="AJ45">
        <v>4.6975207370099699E-2</v>
      </c>
      <c r="AK45">
        <v>4.6227985450360658E-2</v>
      </c>
      <c r="AL45">
        <v>4.4863358955407051E-2</v>
      </c>
      <c r="AM45">
        <v>4.5484918499413766E-2</v>
      </c>
      <c r="AN45">
        <v>4.7171684405393766E-2</v>
      </c>
      <c r="AO45">
        <v>4.4384524611200855E-2</v>
      </c>
    </row>
    <row r="46" spans="1:41" x14ac:dyDescent="0.45">
      <c r="A46" t="s">
        <v>14</v>
      </c>
      <c r="B46" t="s">
        <v>172</v>
      </c>
      <c r="C46">
        <v>3.4998176241825196E-3</v>
      </c>
      <c r="D46">
        <v>2.6195342787955385E-3</v>
      </c>
      <c r="E46">
        <v>2.8839259562613399E-3</v>
      </c>
      <c r="F46">
        <v>2.8392021181768362E-3</v>
      </c>
      <c r="G46">
        <v>2.2406354504233535E-3</v>
      </c>
      <c r="H46">
        <v>1.6861479742369646E-3</v>
      </c>
      <c r="I46">
        <v>2.8236355985436627E-3</v>
      </c>
      <c r="J46">
        <v>2.289651794347175E-3</v>
      </c>
      <c r="K46">
        <v>2.1884582343092559E-3</v>
      </c>
      <c r="L46">
        <v>7.4699417910631437E-4</v>
      </c>
      <c r="M46">
        <v>3.6790719142256231E-3</v>
      </c>
      <c r="N46">
        <v>3.1088668198467556E-3</v>
      </c>
      <c r="O46">
        <v>2.0405531309172125E-3</v>
      </c>
      <c r="P46">
        <v>3.0614983045885882E-4</v>
      </c>
      <c r="Q46">
        <v>2.2339768677650993E-3</v>
      </c>
      <c r="R46">
        <v>1.6464681907743799E-3</v>
      </c>
      <c r="S46">
        <v>1.3422439493055653E-3</v>
      </c>
      <c r="T46">
        <v>1.0036334506337082E-3</v>
      </c>
      <c r="U46">
        <v>1.9500330839428833E-3</v>
      </c>
      <c r="V46">
        <v>1.5258456843551739E-3</v>
      </c>
      <c r="W46">
        <v>-3.8456608127163182E-4</v>
      </c>
      <c r="X46">
        <v>-2.5475563887186513E-3</v>
      </c>
      <c r="Y46">
        <v>1.6356055195927111E-3</v>
      </c>
      <c r="Z46">
        <v>9.7690922504204227E-4</v>
      </c>
      <c r="AA46">
        <v>3.7606912970637508E-3</v>
      </c>
      <c r="AB46">
        <v>2.928347766392757E-3</v>
      </c>
      <c r="AC46">
        <v>1.9365589299386006E-3</v>
      </c>
      <c r="AD46">
        <v>2.6109716270150238E-3</v>
      </c>
      <c r="AE46">
        <v>-7.4823532627387921E-4</v>
      </c>
      <c r="AF46">
        <v>-1.5253040904314123E-3</v>
      </c>
      <c r="AG46">
        <v>-1.8590761276919717E-4</v>
      </c>
      <c r="AH46">
        <v>-2.0826409338358764E-3</v>
      </c>
      <c r="AI46">
        <v>2.6040895626342053E-3</v>
      </c>
      <c r="AJ46">
        <v>8.9057283480375852E-4</v>
      </c>
      <c r="AK46">
        <v>-1.5530184042956078E-3</v>
      </c>
      <c r="AL46">
        <v>5.778487165157678E-3</v>
      </c>
      <c r="AM46">
        <v>1.9150674475733064E-3</v>
      </c>
      <c r="AN46">
        <v>1.9784786268379575E-3</v>
      </c>
      <c r="AO46">
        <v>1.3652613331158736E-3</v>
      </c>
    </row>
    <row r="47" spans="1:41" x14ac:dyDescent="0.45">
      <c r="A47" t="s">
        <v>14</v>
      </c>
      <c r="B47" t="s">
        <v>174</v>
      </c>
      <c r="C47">
        <v>6.2171401755434237E-2</v>
      </c>
      <c r="D47">
        <v>5.8703096306557533E-2</v>
      </c>
      <c r="E47">
        <v>6.009073321372322E-2</v>
      </c>
      <c r="F47">
        <v>5.8606353413519878E-2</v>
      </c>
      <c r="G47">
        <v>6.8070965691625324E-2</v>
      </c>
      <c r="H47">
        <v>7.4432897349564014E-2</v>
      </c>
      <c r="I47">
        <v>7.4681704201517651E-2</v>
      </c>
      <c r="J47">
        <v>6.2460528491314234E-2</v>
      </c>
      <c r="K47">
        <v>6.2599364864450668E-2</v>
      </c>
      <c r="L47">
        <v>6.3669088291118531E-2</v>
      </c>
      <c r="M47">
        <v>6.5620595769862677E-2</v>
      </c>
      <c r="N47">
        <v>7.0099340941970747E-2</v>
      </c>
      <c r="O47">
        <v>6.7105936704985963E-2</v>
      </c>
      <c r="P47">
        <v>6.3002743534024491E-2</v>
      </c>
      <c r="Q47">
        <v>6.0698805929356191E-2</v>
      </c>
      <c r="R47">
        <v>6.4005211168505327E-2</v>
      </c>
      <c r="S47">
        <v>6.9847356129562124E-2</v>
      </c>
      <c r="T47">
        <v>7.6574034831803986E-2</v>
      </c>
      <c r="U47">
        <v>8.0938641201398251E-2</v>
      </c>
      <c r="V47">
        <v>7.6508735845001341E-2</v>
      </c>
      <c r="W47">
        <v>7.5152589092341016E-2</v>
      </c>
      <c r="X47">
        <v>7.8348033111904053E-2</v>
      </c>
      <c r="Y47">
        <v>7.9187971099764526E-2</v>
      </c>
      <c r="Z47">
        <v>7.8176575221888062E-2</v>
      </c>
      <c r="AA47">
        <v>6.927015075945428E-2</v>
      </c>
      <c r="AB47">
        <v>7.3812816057915315E-2</v>
      </c>
      <c r="AC47">
        <v>7.1904995615058448E-2</v>
      </c>
      <c r="AD47">
        <v>7.1554126179749336E-2</v>
      </c>
      <c r="AE47">
        <v>5.3610083178543488E-2</v>
      </c>
      <c r="AF47">
        <v>4.3376067414550586E-2</v>
      </c>
      <c r="AG47">
        <v>2.6007605483699073E-2</v>
      </c>
      <c r="AH47">
        <v>4.8574820045350096E-2</v>
      </c>
      <c r="AI47">
        <v>4.7940226529279484E-2</v>
      </c>
      <c r="AJ47">
        <v>4.4104281057544444E-2</v>
      </c>
      <c r="AK47">
        <v>4.1184031349198465E-2</v>
      </c>
      <c r="AL47">
        <v>4.3086140458474607E-2</v>
      </c>
      <c r="AM47">
        <v>4.2236674138329634E-2</v>
      </c>
      <c r="AN47">
        <v>4.3943067417321201E-2</v>
      </c>
      <c r="AO47">
        <v>4.4763157207658451E-2</v>
      </c>
    </row>
    <row r="48" spans="1:41" x14ac:dyDescent="0.45">
      <c r="A48" t="s">
        <v>14</v>
      </c>
      <c r="B48" t="s">
        <v>58</v>
      </c>
      <c r="C48">
        <v>4.3499999999999996</v>
      </c>
      <c r="D48">
        <v>0</v>
      </c>
      <c r="E48">
        <v>4.5</v>
      </c>
      <c r="F48">
        <v>4.33</v>
      </c>
      <c r="G48">
        <v>17.739999999999998</v>
      </c>
      <c r="H48">
        <v>4.21</v>
      </c>
      <c r="I48">
        <v>2.59</v>
      </c>
      <c r="J48">
        <v>5.83</v>
      </c>
      <c r="K48">
        <v>13.72</v>
      </c>
      <c r="L48">
        <v>6.48</v>
      </c>
      <c r="M48">
        <v>2.89</v>
      </c>
      <c r="N48">
        <v>10.210000000000001</v>
      </c>
      <c r="O48">
        <v>23.18</v>
      </c>
      <c r="P48">
        <v>6.04</v>
      </c>
      <c r="Q48">
        <v>1.76</v>
      </c>
      <c r="R48">
        <v>6.23</v>
      </c>
      <c r="S48">
        <v>10.99</v>
      </c>
      <c r="T48">
        <v>4.0199999999999996</v>
      </c>
      <c r="U48">
        <v>3.22</v>
      </c>
      <c r="V48">
        <v>5.64</v>
      </c>
      <c r="W48">
        <v>0.03</v>
      </c>
      <c r="X48">
        <v>0.03</v>
      </c>
      <c r="Y48">
        <v>0.05</v>
      </c>
      <c r="Z48">
        <v>4.59</v>
      </c>
      <c r="AA48">
        <v>-0.08</v>
      </c>
      <c r="AB48">
        <v>10.210000000000001</v>
      </c>
      <c r="AC48">
        <v>8.4600000000000009</v>
      </c>
      <c r="AD48">
        <v>5.87</v>
      </c>
      <c r="AE48">
        <v>4.8099999999999996</v>
      </c>
      <c r="AF48">
        <v>0.73</v>
      </c>
      <c r="AG48">
        <v>-0.38</v>
      </c>
      <c r="AH48">
        <v>-1.07</v>
      </c>
      <c r="AI48">
        <v>0.06</v>
      </c>
      <c r="AJ48">
        <v>5.09</v>
      </c>
      <c r="AK48">
        <v>1.38</v>
      </c>
      <c r="AL48">
        <v>-2.5099999999999998</v>
      </c>
      <c r="AM48">
        <v>-0.28999999999999998</v>
      </c>
      <c r="AN48">
        <v>0</v>
      </c>
      <c r="AO48">
        <v>0</v>
      </c>
    </row>
    <row r="49" spans="1:41" x14ac:dyDescent="0.45">
      <c r="A49" t="s">
        <v>14</v>
      </c>
      <c r="B49" t="s">
        <v>198</v>
      </c>
      <c r="C49">
        <v>8.0000000000000002E-3</v>
      </c>
      <c r="D49">
        <v>-1E-4</v>
      </c>
      <c r="E49">
        <v>1E-4</v>
      </c>
      <c r="F49">
        <v>0</v>
      </c>
      <c r="G49">
        <v>7.0000000000000001E-3</v>
      </c>
      <c r="H49">
        <v>8.9999999999999993E-3</v>
      </c>
      <c r="I49">
        <v>0.01</v>
      </c>
      <c r="J49">
        <v>1.4999999999999999E-2</v>
      </c>
      <c r="K49">
        <v>2.1000000000000001E-2</v>
      </c>
      <c r="L49">
        <v>2.4E-2</v>
      </c>
      <c r="M49">
        <v>1.6E-2</v>
      </c>
      <c r="N49">
        <v>2.1999999999999999E-2</v>
      </c>
      <c r="O49">
        <v>2.1000000000000001E-2</v>
      </c>
      <c r="P49">
        <v>2.4E-2</v>
      </c>
      <c r="Q49">
        <v>2.9000000000000001E-2</v>
      </c>
      <c r="R49">
        <v>2.3E-2</v>
      </c>
      <c r="S49">
        <v>1.9E-2</v>
      </c>
      <c r="T49">
        <v>1.9E-2</v>
      </c>
      <c r="U49">
        <v>1.6E-2</v>
      </c>
      <c r="V49">
        <v>1.7000000000000001E-2</v>
      </c>
      <c r="W49">
        <v>2.3E-2</v>
      </c>
      <c r="X49">
        <v>1.4999999999999999E-2</v>
      </c>
      <c r="Y49">
        <v>6.0000000000000001E-3</v>
      </c>
      <c r="Z49">
        <v>1.4E-2</v>
      </c>
      <c r="AA49">
        <v>1.4E-2</v>
      </c>
      <c r="AB49">
        <v>2.5999999999999999E-2</v>
      </c>
      <c r="AC49">
        <v>5.3999999999999999E-2</v>
      </c>
      <c r="AD49">
        <v>5.3999999999999999E-2</v>
      </c>
      <c r="AE49">
        <v>7.0000000000000007E-2</v>
      </c>
      <c r="AF49">
        <v>8.5000000000000006E-2</v>
      </c>
      <c r="AG49">
        <v>9.0999999999999998E-2</v>
      </c>
      <c r="AH49">
        <v>8.2000000000000003E-2</v>
      </c>
      <c r="AI49">
        <v>6.5000000000000002E-2</v>
      </c>
      <c r="AJ49">
        <v>0.05</v>
      </c>
      <c r="AK49">
        <v>0.03</v>
      </c>
      <c r="AL49">
        <v>3.6999999999999998E-2</v>
      </c>
      <c r="AM49">
        <v>3.4000000000000002E-2</v>
      </c>
      <c r="AN49">
        <v>3.5000000000000003E-2</v>
      </c>
      <c r="AO49">
        <v>0.03</v>
      </c>
    </row>
    <row r="50" spans="1:41" x14ac:dyDescent="0.45">
      <c r="A50" t="s">
        <v>14</v>
      </c>
      <c r="B50" t="s">
        <v>272</v>
      </c>
      <c r="C50">
        <v>50.01</v>
      </c>
      <c r="D50">
        <v>49.49</v>
      </c>
      <c r="E50">
        <v>50.531999999999996</v>
      </c>
      <c r="F50">
        <v>48.603999999999999</v>
      </c>
      <c r="G50">
        <v>51.15</v>
      </c>
      <c r="H50">
        <v>49.9</v>
      </c>
      <c r="I50">
        <v>50.631999999999998</v>
      </c>
      <c r="J50">
        <v>52.88</v>
      </c>
      <c r="K50">
        <v>59.33</v>
      </c>
      <c r="L50">
        <v>60.618000000000002</v>
      </c>
      <c r="M50">
        <v>62.616999999999997</v>
      </c>
      <c r="N50">
        <v>63.72</v>
      </c>
      <c r="O50">
        <v>66.599999999999994</v>
      </c>
      <c r="P50">
        <v>64.540000000000006</v>
      </c>
      <c r="Q50">
        <v>61.49</v>
      </c>
      <c r="R50">
        <v>66.33</v>
      </c>
      <c r="S50">
        <v>57.72</v>
      </c>
      <c r="T50">
        <v>63.62</v>
      </c>
      <c r="U50">
        <v>70.709999999999994</v>
      </c>
      <c r="V50">
        <v>72.040000000000006</v>
      </c>
      <c r="W50">
        <v>71.33</v>
      </c>
      <c r="X50">
        <v>49.57</v>
      </c>
      <c r="Y50">
        <v>55.01</v>
      </c>
      <c r="Z50">
        <v>55.74</v>
      </c>
      <c r="AA50">
        <v>67.5</v>
      </c>
      <c r="AB50">
        <v>74.260000000000005</v>
      </c>
      <c r="AC50">
        <v>77.405000000000001</v>
      </c>
      <c r="AD50">
        <v>78.2</v>
      </c>
      <c r="AE50">
        <v>83.572000000000003</v>
      </c>
      <c r="AF50">
        <v>91.22</v>
      </c>
      <c r="AG50">
        <v>82.97</v>
      </c>
      <c r="AH50">
        <v>79.09</v>
      </c>
      <c r="AI50">
        <v>91.4</v>
      </c>
      <c r="AJ50">
        <v>85.62</v>
      </c>
      <c r="AK50">
        <v>87.89</v>
      </c>
      <c r="AL50">
        <v>91.65</v>
      </c>
      <c r="AM50">
        <v>100.125</v>
      </c>
      <c r="AN50">
        <v>117.39</v>
      </c>
      <c r="AO50">
        <v>112.92</v>
      </c>
    </row>
    <row r="51" spans="1:41" x14ac:dyDescent="0.45">
      <c r="A51" t="s">
        <v>15</v>
      </c>
      <c r="B51" t="s">
        <v>170</v>
      </c>
      <c r="C51">
        <v>4.0639127650905139E-2</v>
      </c>
      <c r="D51">
        <v>8.2373333593012049E-2</v>
      </c>
      <c r="E51">
        <v>8.8310513062637708E-2</v>
      </c>
      <c r="F51">
        <v>8.192145725198316E-2</v>
      </c>
      <c r="G51">
        <v>4.4707737762516971E-2</v>
      </c>
      <c r="H51">
        <v>4.6410306845003933E-2</v>
      </c>
      <c r="I51">
        <v>4.415008882728462E-2</v>
      </c>
      <c r="J51">
        <v>3.8234407074824638E-2</v>
      </c>
      <c r="K51">
        <v>4.6156915556885628E-2</v>
      </c>
      <c r="L51">
        <v>4.9621713450407917E-2</v>
      </c>
      <c r="M51">
        <v>5.2489066806923217E-2</v>
      </c>
      <c r="N51">
        <v>4.9477044606992551E-2</v>
      </c>
      <c r="O51">
        <v>4.9834272295932666E-2</v>
      </c>
      <c r="P51">
        <v>5.5557698985300358E-2</v>
      </c>
      <c r="Q51">
        <v>5.6354626508118968E-2</v>
      </c>
      <c r="R51">
        <v>5.1403391129418524E-2</v>
      </c>
      <c r="S51">
        <v>5.4598831464123643E-2</v>
      </c>
      <c r="T51">
        <v>5.663614493780654E-2</v>
      </c>
      <c r="U51">
        <v>6.0420734627712483E-2</v>
      </c>
      <c r="V51">
        <v>5.5614517284857723E-2</v>
      </c>
      <c r="W51">
        <v>5.1851582789996548E-2</v>
      </c>
      <c r="X51">
        <v>6.0409737197997006E-2</v>
      </c>
      <c r="Y51">
        <v>6.0077468081914998E-2</v>
      </c>
      <c r="Z51">
        <v>5.2593139950508662E-2</v>
      </c>
      <c r="AA51">
        <v>5.0195265664074541E-2</v>
      </c>
      <c r="AB51">
        <v>5.2660810718435987E-2</v>
      </c>
      <c r="AC51">
        <v>5.3766314013978071E-2</v>
      </c>
      <c r="AD51">
        <v>4.8961940582903915E-2</v>
      </c>
      <c r="AE51">
        <v>5.0669898560589711E-2</v>
      </c>
      <c r="AF51">
        <v>5.3553359417161363E-2</v>
      </c>
      <c r="AG51">
        <v>6.1336169555782374E-2</v>
      </c>
      <c r="AH51">
        <v>6.1644374852384158E-2</v>
      </c>
      <c r="AI51">
        <v>6.6489798387445231E-2</v>
      </c>
      <c r="AJ51">
        <v>7.2596998783290526E-2</v>
      </c>
      <c r="AK51">
        <v>7.6708715881665043E-2</v>
      </c>
      <c r="AL51">
        <v>7.1961708297633958E-2</v>
      </c>
      <c r="AM51">
        <v>6.9575640191144483E-2</v>
      </c>
      <c r="AN51">
        <v>7.3706930382230598E-2</v>
      </c>
      <c r="AO51">
        <v>8.0098983103274943E-2</v>
      </c>
    </row>
    <row r="52" spans="1:41" x14ac:dyDescent="0.45">
      <c r="A52" t="s">
        <v>15</v>
      </c>
      <c r="B52" t="s">
        <v>171</v>
      </c>
      <c r="C52">
        <v>0.26437261103242204</v>
      </c>
      <c r="D52">
        <v>0.27174728067698239</v>
      </c>
      <c r="E52">
        <v>0.28057129367327666</v>
      </c>
      <c r="F52">
        <v>0.28658309666046422</v>
      </c>
      <c r="G52">
        <v>0.29890002395592108</v>
      </c>
      <c r="H52">
        <v>0.29950826121164437</v>
      </c>
      <c r="I52">
        <v>0.30182730414071801</v>
      </c>
      <c r="J52">
        <v>0.30590444316888321</v>
      </c>
      <c r="K52">
        <v>0.32117312584168789</v>
      </c>
      <c r="L52">
        <v>0.32221519862513087</v>
      </c>
      <c r="M52">
        <v>0.32157710701380166</v>
      </c>
      <c r="N52">
        <v>0.31741618812972744</v>
      </c>
      <c r="O52">
        <v>0.32335745967936763</v>
      </c>
      <c r="P52">
        <v>0.32776148771171726</v>
      </c>
      <c r="Q52">
        <v>0.33128869912966202</v>
      </c>
      <c r="R52">
        <v>0.33335568541047994</v>
      </c>
      <c r="S52">
        <v>0.33774332505060778</v>
      </c>
      <c r="T52">
        <v>0.33376536187829847</v>
      </c>
      <c r="U52">
        <v>0.33282061673359614</v>
      </c>
      <c r="V52">
        <v>0.32943278816411314</v>
      </c>
      <c r="W52">
        <v>0.33578213254390588</v>
      </c>
      <c r="X52">
        <v>0.34106692496070762</v>
      </c>
      <c r="Y52">
        <v>0.32706883012608418</v>
      </c>
      <c r="Z52">
        <v>0.32374725048116582</v>
      </c>
      <c r="AA52">
        <v>0.33204583604535642</v>
      </c>
      <c r="AB52">
        <v>0.33567742155991526</v>
      </c>
      <c r="AC52">
        <v>0.33398742474469562</v>
      </c>
      <c r="AD52">
        <v>0.33501234404254965</v>
      </c>
      <c r="AE52">
        <v>0.34495210266797272</v>
      </c>
      <c r="AF52">
        <v>0.35718260928224499</v>
      </c>
      <c r="AG52">
        <v>0.36611285992434833</v>
      </c>
      <c r="AH52">
        <v>0.37542097850713368</v>
      </c>
      <c r="AI52">
        <v>0.37605537647882331</v>
      </c>
      <c r="AJ52">
        <v>0.37407901852102204</v>
      </c>
      <c r="AK52">
        <v>0.36513979083211001</v>
      </c>
      <c r="AL52">
        <v>0.36411718183615632</v>
      </c>
      <c r="AM52">
        <v>0.36189652161488511</v>
      </c>
      <c r="AN52">
        <v>0.36483007613217172</v>
      </c>
      <c r="AO52">
        <v>0.36169817886556083</v>
      </c>
    </row>
    <row r="53" spans="1:41" x14ac:dyDescent="0.45">
      <c r="A53" t="s">
        <v>15</v>
      </c>
      <c r="B53" t="s">
        <v>172</v>
      </c>
      <c r="C53">
        <v>1.5056559110576457E-2</v>
      </c>
      <c r="D53">
        <v>1.2075060131851867E-2</v>
      </c>
      <c r="E53">
        <v>1.1488825936418005E-2</v>
      </c>
      <c r="F53">
        <v>1.3720497502693173E-2</v>
      </c>
      <c r="G53">
        <v>1.3016050467140461E-2</v>
      </c>
      <c r="H53">
        <v>9.9134539732494108E-3</v>
      </c>
      <c r="I53">
        <v>9.5660152665794657E-3</v>
      </c>
      <c r="J53">
        <v>1.00790956054754E-2</v>
      </c>
      <c r="K53">
        <v>1.2629058805925483E-2</v>
      </c>
      <c r="L53">
        <v>8.3855164648479943E-3</v>
      </c>
      <c r="M53">
        <v>8.5907138474125583E-3</v>
      </c>
      <c r="N53">
        <v>3.9784874078476863E-3</v>
      </c>
      <c r="O53">
        <v>9.2092420977358605E-3</v>
      </c>
      <c r="P53">
        <v>8.3625911493498978E-3</v>
      </c>
      <c r="Q53">
        <v>6.9646358780174455E-3</v>
      </c>
      <c r="R53">
        <v>8.5448797777564894E-3</v>
      </c>
      <c r="S53">
        <v>7.9917108785125639E-3</v>
      </c>
      <c r="T53">
        <v>9.8371967252857909E-3</v>
      </c>
      <c r="U53">
        <v>6.9447002910510997E-3</v>
      </c>
      <c r="V53">
        <v>4.6806542030641959E-3</v>
      </c>
      <c r="W53">
        <v>1.0506529122246236E-2</v>
      </c>
      <c r="X53">
        <v>8.3336379253627687E-3</v>
      </c>
      <c r="Y53">
        <v>8.8705686259883034E-3</v>
      </c>
      <c r="Z53">
        <v>9.2194803409403354E-3</v>
      </c>
      <c r="AA53">
        <v>1.4550717686958309E-2</v>
      </c>
      <c r="AB53">
        <v>8.3139654111695944E-3</v>
      </c>
      <c r="AC53">
        <v>1.0137025192261125E-2</v>
      </c>
      <c r="AD53">
        <v>7.2324490911802233E-3</v>
      </c>
      <c r="AE53">
        <v>1.4427307290023741E-2</v>
      </c>
      <c r="AF53">
        <v>1.0700553157042634E-2</v>
      </c>
      <c r="AG53">
        <v>6.3900777959806842E-3</v>
      </c>
      <c r="AH53">
        <v>5.3885248913110037E-3</v>
      </c>
      <c r="AI53">
        <v>9.2899055454254784E-3</v>
      </c>
      <c r="AJ53">
        <v>8.5845613086386365E-3</v>
      </c>
      <c r="AK53">
        <v>3.649241538321183E-4</v>
      </c>
      <c r="AL53">
        <v>4.6958412970407966E-3</v>
      </c>
      <c r="AM53">
        <v>1.6804521424375683E-2</v>
      </c>
      <c r="AN53">
        <v>1.1521858566831489E-2</v>
      </c>
      <c r="AO53">
        <v>5.8307234272899511E-3</v>
      </c>
    </row>
    <row r="54" spans="1:41" x14ac:dyDescent="0.45">
      <c r="A54" t="s">
        <v>15</v>
      </c>
      <c r="B54" t="s">
        <v>174</v>
      </c>
      <c r="C54">
        <v>0.31742542368548859</v>
      </c>
      <c r="D54">
        <v>0.3191896613740301</v>
      </c>
      <c r="E54">
        <v>0.31106611815379853</v>
      </c>
      <c r="F54">
        <v>0.30781151939751783</v>
      </c>
      <c r="G54">
        <v>0.30812420024547565</v>
      </c>
      <c r="H54">
        <v>0.31176303635472302</v>
      </c>
      <c r="I54">
        <v>0.31793855812278082</v>
      </c>
      <c r="J54">
        <v>0.31192883034665853</v>
      </c>
      <c r="K54">
        <v>0.3014774615704196</v>
      </c>
      <c r="L54">
        <v>0.30414509106834636</v>
      </c>
      <c r="M54">
        <v>0.30272423900216977</v>
      </c>
      <c r="N54">
        <v>0.29461482134213696</v>
      </c>
      <c r="O54">
        <v>0.29755993580098306</v>
      </c>
      <c r="P54">
        <v>0.28475655848420633</v>
      </c>
      <c r="Q54">
        <v>0.27964153275648951</v>
      </c>
      <c r="R54">
        <v>0.27413645795191016</v>
      </c>
      <c r="S54">
        <v>0.2814639963609093</v>
      </c>
      <c r="T54">
        <v>0.29358550647721515</v>
      </c>
      <c r="U54">
        <v>0.30415250267264055</v>
      </c>
      <c r="V54">
        <v>0.30256161826216416</v>
      </c>
      <c r="W54">
        <v>0.30818850307083717</v>
      </c>
      <c r="X54">
        <v>0.29922119859435842</v>
      </c>
      <c r="Y54">
        <v>0.31186193485658725</v>
      </c>
      <c r="Z54">
        <v>0.31455356638617493</v>
      </c>
      <c r="AA54">
        <v>0.33348560465036603</v>
      </c>
      <c r="AB54">
        <v>0.31847729346687248</v>
      </c>
      <c r="AC54">
        <v>0.32179949891283954</v>
      </c>
      <c r="AD54">
        <v>0.30872148495099316</v>
      </c>
      <c r="AE54">
        <v>0.31543257733759922</v>
      </c>
      <c r="AF54">
        <v>0.27434693373163838</v>
      </c>
      <c r="AG54">
        <v>0.24408566580943947</v>
      </c>
      <c r="AH54">
        <v>0.2108440753725731</v>
      </c>
      <c r="AI54">
        <v>0.22897925804772878</v>
      </c>
      <c r="AJ54">
        <v>0.24188877229800629</v>
      </c>
      <c r="AK54">
        <v>0.22138819668145626</v>
      </c>
      <c r="AL54">
        <v>0.19701003885371673</v>
      </c>
      <c r="AM54">
        <v>0.24660340204043263</v>
      </c>
      <c r="AN54">
        <v>0.24438410751259912</v>
      </c>
      <c r="AO54">
        <v>0.23802092807291317</v>
      </c>
    </row>
    <row r="55" spans="1:41" x14ac:dyDescent="0.45">
      <c r="A55" t="s">
        <v>15</v>
      </c>
      <c r="B55" t="s">
        <v>58</v>
      </c>
      <c r="C55">
        <v>16.87</v>
      </c>
      <c r="D55">
        <v>13.48</v>
      </c>
      <c r="E55">
        <v>12.7</v>
      </c>
      <c r="F55">
        <v>14.9</v>
      </c>
      <c r="G55">
        <v>13.73</v>
      </c>
      <c r="H55">
        <v>11.08</v>
      </c>
      <c r="I55">
        <v>10.54</v>
      </c>
      <c r="J55">
        <v>11.64</v>
      </c>
      <c r="K55">
        <v>15.47</v>
      </c>
      <c r="L55">
        <v>9.5399999999999991</v>
      </c>
      <c r="M55">
        <v>9.59</v>
      </c>
      <c r="N55">
        <v>4.37</v>
      </c>
      <c r="O55">
        <v>10.25</v>
      </c>
      <c r="P55">
        <v>9.74</v>
      </c>
      <c r="Q55">
        <v>8.01</v>
      </c>
      <c r="R55">
        <v>10.37</v>
      </c>
      <c r="S55">
        <v>9.57</v>
      </c>
      <c r="T55">
        <v>11.99</v>
      </c>
      <c r="U55">
        <v>8.4700000000000006</v>
      </c>
      <c r="V55">
        <v>6.14</v>
      </c>
      <c r="W55">
        <v>13.94</v>
      </c>
      <c r="X55">
        <v>9.57</v>
      </c>
      <c r="Y55">
        <v>0</v>
      </c>
      <c r="Z55">
        <v>12.33</v>
      </c>
      <c r="AA55">
        <v>20.47</v>
      </c>
      <c r="AB55">
        <v>11.87</v>
      </c>
      <c r="AC55">
        <v>14.63</v>
      </c>
      <c r="AD55">
        <v>10.029999999999999</v>
      </c>
      <c r="AE55">
        <v>19.75</v>
      </c>
      <c r="AF55">
        <v>14.59</v>
      </c>
      <c r="AG55">
        <v>8.4700000000000006</v>
      </c>
      <c r="AH55">
        <v>7</v>
      </c>
      <c r="AI55">
        <v>12.22</v>
      </c>
      <c r="AJ55">
        <v>11.55</v>
      </c>
      <c r="AK55">
        <v>0.48</v>
      </c>
      <c r="AL55">
        <v>5.82</v>
      </c>
      <c r="AM55">
        <v>21.6</v>
      </c>
      <c r="AN55">
        <v>14.98</v>
      </c>
      <c r="AO55">
        <v>7.69</v>
      </c>
    </row>
    <row r="56" spans="1:41" x14ac:dyDescent="0.45">
      <c r="A56" t="s">
        <v>15</v>
      </c>
      <c r="B56" t="s">
        <v>198</v>
      </c>
      <c r="C56">
        <v>8.0000000000000002E-3</v>
      </c>
      <c r="D56">
        <v>-1E-4</v>
      </c>
      <c r="E56">
        <v>1E-4</v>
      </c>
      <c r="F56">
        <v>0</v>
      </c>
      <c r="G56">
        <v>7.0000000000000001E-3</v>
      </c>
      <c r="H56">
        <v>8.9999999999999993E-3</v>
      </c>
      <c r="I56">
        <v>0.01</v>
      </c>
      <c r="J56">
        <v>1.4999999999999999E-2</v>
      </c>
      <c r="K56">
        <v>2.1000000000000001E-2</v>
      </c>
      <c r="L56">
        <v>2.4E-2</v>
      </c>
      <c r="M56">
        <v>1.6E-2</v>
      </c>
      <c r="N56">
        <v>2.1999999999999999E-2</v>
      </c>
      <c r="O56">
        <v>2.1000000000000001E-2</v>
      </c>
      <c r="P56">
        <v>2.4E-2</v>
      </c>
      <c r="Q56">
        <v>2.9000000000000001E-2</v>
      </c>
      <c r="R56">
        <v>2.3E-2</v>
      </c>
      <c r="S56">
        <v>1.9E-2</v>
      </c>
      <c r="T56">
        <v>1.9E-2</v>
      </c>
      <c r="U56">
        <v>1.6E-2</v>
      </c>
      <c r="V56">
        <v>1.7000000000000001E-2</v>
      </c>
      <c r="W56">
        <v>2.3E-2</v>
      </c>
      <c r="X56">
        <v>1.4999999999999999E-2</v>
      </c>
      <c r="Y56">
        <v>6.0000000000000001E-3</v>
      </c>
      <c r="Z56">
        <v>1.4E-2</v>
      </c>
      <c r="AA56">
        <v>1.4E-2</v>
      </c>
      <c r="AB56">
        <v>2.5999999999999999E-2</v>
      </c>
      <c r="AC56">
        <v>5.3999999999999999E-2</v>
      </c>
      <c r="AD56">
        <v>5.3999999999999999E-2</v>
      </c>
      <c r="AE56">
        <v>7.0000000000000007E-2</v>
      </c>
      <c r="AF56">
        <v>8.5000000000000006E-2</v>
      </c>
      <c r="AG56">
        <v>9.0999999999999998E-2</v>
      </c>
      <c r="AH56">
        <v>8.2000000000000003E-2</v>
      </c>
      <c r="AI56">
        <v>6.5000000000000002E-2</v>
      </c>
      <c r="AJ56">
        <v>0.05</v>
      </c>
      <c r="AK56">
        <v>0.03</v>
      </c>
      <c r="AL56">
        <v>3.6999999999999998E-2</v>
      </c>
      <c r="AM56">
        <v>3.4000000000000002E-2</v>
      </c>
      <c r="AN56">
        <v>3.5000000000000003E-2</v>
      </c>
      <c r="AO56">
        <v>0.03</v>
      </c>
    </row>
    <row r="57" spans="1:41" x14ac:dyDescent="0.45">
      <c r="A57" t="s">
        <v>15</v>
      </c>
      <c r="B57" t="s">
        <v>272</v>
      </c>
      <c r="C57">
        <v>50.01</v>
      </c>
      <c r="D57">
        <v>49.49</v>
      </c>
      <c r="E57">
        <v>50.531999999999996</v>
      </c>
      <c r="F57">
        <v>48.603999999999999</v>
      </c>
      <c r="G57">
        <v>51.15</v>
      </c>
      <c r="H57">
        <v>49.9</v>
      </c>
      <c r="I57">
        <v>50.631999999999998</v>
      </c>
      <c r="J57">
        <v>52.88</v>
      </c>
      <c r="K57">
        <v>59.33</v>
      </c>
      <c r="L57">
        <v>60.618000000000002</v>
      </c>
      <c r="M57">
        <v>62.616999999999997</v>
      </c>
      <c r="N57">
        <v>63.72</v>
      </c>
      <c r="O57">
        <v>66.599999999999994</v>
      </c>
      <c r="P57">
        <v>64.540000000000006</v>
      </c>
      <c r="Q57">
        <v>61.49</v>
      </c>
      <c r="R57">
        <v>66.33</v>
      </c>
      <c r="S57">
        <v>57.72</v>
      </c>
      <c r="T57">
        <v>63.62</v>
      </c>
      <c r="U57">
        <v>70.709999999999994</v>
      </c>
      <c r="V57">
        <v>72.040000000000006</v>
      </c>
      <c r="W57">
        <v>71.33</v>
      </c>
      <c r="X57">
        <v>49.57</v>
      </c>
      <c r="Y57">
        <v>55.01</v>
      </c>
      <c r="Z57">
        <v>55.74</v>
      </c>
      <c r="AA57">
        <v>67.5</v>
      </c>
      <c r="AB57">
        <v>74.260000000000005</v>
      </c>
      <c r="AC57">
        <v>77.405000000000001</v>
      </c>
      <c r="AD57">
        <v>78.2</v>
      </c>
      <c r="AE57">
        <v>83.572000000000003</v>
      </c>
      <c r="AF57">
        <v>91.22</v>
      </c>
      <c r="AG57">
        <v>82.97</v>
      </c>
      <c r="AH57">
        <v>79.09</v>
      </c>
      <c r="AI57">
        <v>91.4</v>
      </c>
      <c r="AJ57">
        <v>85.62</v>
      </c>
      <c r="AK57">
        <v>87.89</v>
      </c>
      <c r="AL57">
        <v>91.65</v>
      </c>
      <c r="AM57">
        <v>100.125</v>
      </c>
      <c r="AN57">
        <v>117.39</v>
      </c>
      <c r="AO57">
        <v>112.92</v>
      </c>
    </row>
    <row r="58" spans="1:41" x14ac:dyDescent="0.45">
      <c r="A58" t="s">
        <v>16</v>
      </c>
      <c r="B58" t="s">
        <v>170</v>
      </c>
      <c r="C58">
        <v>5.466066437669348E-2</v>
      </c>
      <c r="D58">
        <v>5.2079792433661544E-2</v>
      </c>
      <c r="E58">
        <v>6.3872216350612854E-2</v>
      </c>
      <c r="F58">
        <v>5.7684990587368146E-2</v>
      </c>
      <c r="G58">
        <v>5.7203296017647461E-2</v>
      </c>
      <c r="H58">
        <v>5.5668815399272438E-2</v>
      </c>
      <c r="I58">
        <v>5.3970910102694433E-2</v>
      </c>
      <c r="J58">
        <v>5.6439576499121596E-2</v>
      </c>
      <c r="K58">
        <v>5.810775010837628E-2</v>
      </c>
      <c r="L58">
        <v>5.3620626916878932E-2</v>
      </c>
      <c r="M58">
        <v>5.3489460983428112E-2</v>
      </c>
      <c r="N58">
        <v>5.3868921607798471E-2</v>
      </c>
      <c r="O58">
        <v>4.558690430081417E-2</v>
      </c>
      <c r="P58">
        <v>5.3898381826450535E-2</v>
      </c>
      <c r="Q58">
        <v>4.7770963450201175E-2</v>
      </c>
      <c r="R58">
        <v>5.4516103474230478E-2</v>
      </c>
      <c r="S58">
        <v>5.3743617678623692E-2</v>
      </c>
      <c r="T58">
        <v>4.9233606669240156E-2</v>
      </c>
      <c r="U58">
        <v>4.5556983087259632E-2</v>
      </c>
      <c r="V58">
        <v>4.4136410205628404E-2</v>
      </c>
      <c r="W58">
        <v>4.1770146115521156E-2</v>
      </c>
      <c r="X58">
        <v>4.311849505462538E-2</v>
      </c>
      <c r="Y58">
        <v>-3.7506937273001889E-2</v>
      </c>
      <c r="Z58">
        <v>-3.8497652582159626E-2</v>
      </c>
      <c r="AA58">
        <v>-3.9290275388290496E-2</v>
      </c>
      <c r="AB58">
        <v>-2.4209859853864715E-2</v>
      </c>
      <c r="AC58">
        <v>-2.75202674467196E-2</v>
      </c>
      <c r="AD58">
        <v>-2.1181909885675858E-2</v>
      </c>
      <c r="AE58">
        <v>-3.2049346431543065E-2</v>
      </c>
      <c r="AF58">
        <v>-1.2814007703399922E-2</v>
      </c>
      <c r="AG58">
        <v>-6.0489332724729004E-4</v>
      </c>
      <c r="AH58">
        <v>2.1838403463547841E-3</v>
      </c>
      <c r="AI58">
        <v>1.0543287606179676E-2</v>
      </c>
      <c r="AJ58">
        <v>3.2555201285063926E-3</v>
      </c>
      <c r="AK58">
        <v>5.3170693564782235E-3</v>
      </c>
      <c r="AL58">
        <v>6.7456535786670144E-3</v>
      </c>
      <c r="AM58">
        <v>4.8395530552228236E-3</v>
      </c>
      <c r="AN58">
        <v>-7.2814686439229507E-3</v>
      </c>
      <c r="AO58">
        <v>9.0213830484245638E-2</v>
      </c>
    </row>
    <row r="59" spans="1:41" x14ac:dyDescent="0.45">
      <c r="A59" t="s">
        <v>16</v>
      </c>
      <c r="B59" t="s">
        <v>171</v>
      </c>
      <c r="C59">
        <v>5.7750382578101209E-2</v>
      </c>
      <c r="D59">
        <v>6.1595810263471745E-2</v>
      </c>
      <c r="E59">
        <v>6.6093841607727258E-2</v>
      </c>
      <c r="F59">
        <v>6.5982051256511645E-2</v>
      </c>
      <c r="G59">
        <v>6.2279356415117886E-2</v>
      </c>
      <c r="H59">
        <v>6.0456226120128805E-2</v>
      </c>
      <c r="I59">
        <v>6.2606177341387959E-2</v>
      </c>
      <c r="J59">
        <v>6.2337727958209604E-2</v>
      </c>
      <c r="K59">
        <v>5.7622063805532808E-2</v>
      </c>
      <c r="L59">
        <v>5.916283124267737E-2</v>
      </c>
      <c r="M59">
        <v>6.0868973631448567E-2</v>
      </c>
      <c r="N59">
        <v>5.6431174004567923E-2</v>
      </c>
      <c r="O59">
        <v>4.3060318963839127E-2</v>
      </c>
      <c r="P59">
        <v>4.5419849622252539E-2</v>
      </c>
      <c r="Q59">
        <v>4.6933653228776906E-2</v>
      </c>
      <c r="R59">
        <v>4.3079269500455569E-2</v>
      </c>
      <c r="S59">
        <v>4.2448534911704444E-2</v>
      </c>
      <c r="T59">
        <v>4.1446847668846334E-2</v>
      </c>
      <c r="U59">
        <v>4.2271319951978768E-2</v>
      </c>
      <c r="V59">
        <v>4.2731022505246401E-2</v>
      </c>
      <c r="W59">
        <v>4.396416436853412E-2</v>
      </c>
      <c r="X59">
        <v>4.7136305847276176E-2</v>
      </c>
      <c r="Y59">
        <v>2.783163677492325E-2</v>
      </c>
      <c r="Z59">
        <v>2.7437936351194497E-2</v>
      </c>
      <c r="AA59">
        <v>2.6435639006208215E-2</v>
      </c>
      <c r="AB59">
        <v>3.2719587946405657E-2</v>
      </c>
      <c r="AC59">
        <v>3.1650647722524031E-2</v>
      </c>
      <c r="AD59">
        <v>3.4162743779421655E-2</v>
      </c>
      <c r="AE59">
        <v>3.9900220092868456E-2</v>
      </c>
      <c r="AF59">
        <v>4.841041092355361E-2</v>
      </c>
      <c r="AG59">
        <v>5.6685555666885615E-2</v>
      </c>
      <c r="AH59">
        <v>6.3122929941177824E-2</v>
      </c>
      <c r="AI59">
        <v>6.6815643741813924E-2</v>
      </c>
      <c r="AJ59">
        <v>6.4644529626723957E-2</v>
      </c>
      <c r="AK59">
        <v>6.6865498251845901E-2</v>
      </c>
      <c r="AL59">
        <v>7.2267463822166311E-2</v>
      </c>
      <c r="AM59">
        <v>6.9563476022888676E-2</v>
      </c>
      <c r="AN59">
        <v>7.0693834643397332E-2</v>
      </c>
      <c r="AO59">
        <v>0.20385371374114003</v>
      </c>
    </row>
    <row r="60" spans="1:41" x14ac:dyDescent="0.45">
      <c r="A60" t="s">
        <v>16</v>
      </c>
      <c r="B60" t="s">
        <v>172</v>
      </c>
      <c r="C60">
        <v>2.9675259561543193E-3</v>
      </c>
      <c r="D60">
        <v>8.0065142951521121E-3</v>
      </c>
      <c r="E60">
        <v>6.1393721800751784E-3</v>
      </c>
      <c r="F60">
        <v>1.0976423598314691E-3</v>
      </c>
      <c r="G60">
        <v>-4.2307212353222953E-3</v>
      </c>
      <c r="H60">
        <v>6.5038774645618234E-4</v>
      </c>
      <c r="I60">
        <v>5.95278916976422E-3</v>
      </c>
      <c r="J60">
        <v>2.1921300974798276E-3</v>
      </c>
      <c r="K60">
        <v>-8.5075381725350421E-3</v>
      </c>
      <c r="L60">
        <v>4.5865139694738905E-3</v>
      </c>
      <c r="M60">
        <v>4.1079553867640999E-3</v>
      </c>
      <c r="N60">
        <v>-4.8104350660838485E-3</v>
      </c>
      <c r="O60">
        <v>2.1593374285823227E-3</v>
      </c>
      <c r="P60">
        <v>3.0512298078907247E-3</v>
      </c>
      <c r="Q60">
        <v>3.5364280265443443E-3</v>
      </c>
      <c r="R60">
        <v>-2.3016281741472882E-3</v>
      </c>
      <c r="S60">
        <v>-1.8293277830173338E-4</v>
      </c>
      <c r="T60">
        <v>3.0082546664015192E-3</v>
      </c>
      <c r="U60">
        <v>1.6161850183206994E-3</v>
      </c>
      <c r="V60">
        <v>3.6029722616839517E-3</v>
      </c>
      <c r="W60">
        <v>1.6245638626910244E-3</v>
      </c>
      <c r="X60">
        <v>6.8249891767895518E-3</v>
      </c>
      <c r="Y60">
        <v>-1.399748501900286E-3</v>
      </c>
      <c r="Z60">
        <v>1.0619683661625349E-3</v>
      </c>
      <c r="AA60">
        <v>-9.5996289734876319E-4</v>
      </c>
      <c r="AB60">
        <v>8.8707883434008105E-3</v>
      </c>
      <c r="AC60">
        <v>9.5277893857083156E-4</v>
      </c>
      <c r="AD60">
        <v>4.3577673167451243E-3</v>
      </c>
      <c r="AE60">
        <v>5.0795823603618116E-3</v>
      </c>
      <c r="AF60">
        <v>1.0331064858163633E-2</v>
      </c>
      <c r="AG60">
        <v>5.2638707977541018E-3</v>
      </c>
      <c r="AH60">
        <v>8.4924999808770555E-3</v>
      </c>
      <c r="AI60">
        <v>2.4242284978974703E-3</v>
      </c>
      <c r="AJ60">
        <v>9.0752049375078037E-4</v>
      </c>
      <c r="AK60">
        <v>1.6848556609288488E-3</v>
      </c>
      <c r="AL60">
        <v>7.6142667313492647E-3</v>
      </c>
      <c r="AM60">
        <v>-1.9488008662985393E-3</v>
      </c>
      <c r="AN60">
        <v>1.4335046800252149E-3</v>
      </c>
      <c r="AO60">
        <v>5.521472392638037E-3</v>
      </c>
    </row>
    <row r="61" spans="1:41" x14ac:dyDescent="0.45">
      <c r="A61" t="s">
        <v>16</v>
      </c>
      <c r="B61" t="s">
        <v>174</v>
      </c>
      <c r="C61">
        <v>0.26272259489749183</v>
      </c>
      <c r="D61">
        <v>0.26281364136840524</v>
      </c>
      <c r="E61">
        <v>0.25815539848770802</v>
      </c>
      <c r="F61">
        <v>0.24758304628124642</v>
      </c>
      <c r="G61">
        <v>0.22184678038127839</v>
      </c>
      <c r="H61">
        <v>0.2153296140160891</v>
      </c>
      <c r="I61">
        <v>0.21566081960496603</v>
      </c>
      <c r="J61">
        <v>0.20960124869829314</v>
      </c>
      <c r="K61">
        <v>0.18238468365424318</v>
      </c>
      <c r="L61">
        <v>0.17548267312189333</v>
      </c>
      <c r="M61">
        <v>0.17469995628035107</v>
      </c>
      <c r="N61">
        <v>0.16977126500659209</v>
      </c>
      <c r="O61">
        <v>0.15189335010044083</v>
      </c>
      <c r="P61">
        <v>0.14538557916041359</v>
      </c>
      <c r="Q61">
        <v>0.14205161919123191</v>
      </c>
      <c r="R61">
        <v>0.13277823026680399</v>
      </c>
      <c r="S61">
        <v>0.13184333122447806</v>
      </c>
      <c r="T61">
        <v>0.13773071386268407</v>
      </c>
      <c r="U61">
        <v>0.14491498671530414</v>
      </c>
      <c r="V61">
        <v>0.14736375216582873</v>
      </c>
      <c r="W61">
        <v>0.14733730008718701</v>
      </c>
      <c r="X61">
        <v>0.13784733212373559</v>
      </c>
      <c r="Y61">
        <v>0.12400655388199064</v>
      </c>
      <c r="Z61">
        <v>0.12603219129847862</v>
      </c>
      <c r="AA61">
        <v>0.1294075280868584</v>
      </c>
      <c r="AB61">
        <v>0.12203598103027859</v>
      </c>
      <c r="AC61">
        <v>0.12592266374576072</v>
      </c>
      <c r="AD61">
        <v>0.12408601866043266</v>
      </c>
      <c r="AE61">
        <v>0.13071320182094082</v>
      </c>
      <c r="AF61">
        <v>0.11273161172658661</v>
      </c>
      <c r="AG61">
        <v>9.5148685060778601E-2</v>
      </c>
      <c r="AH61">
        <v>8.5076494352926038E-2</v>
      </c>
      <c r="AI61">
        <v>9.076098535008166E-2</v>
      </c>
      <c r="AJ61">
        <v>9.4440172866346747E-2</v>
      </c>
      <c r="AK61">
        <v>9.4754477251465921E-2</v>
      </c>
      <c r="AL61">
        <v>9.0345551402025479E-2</v>
      </c>
      <c r="AM61">
        <v>0.10512392291062592</v>
      </c>
      <c r="AN61">
        <v>9.9209916547309054E-2</v>
      </c>
      <c r="AO61">
        <v>0.36036948507069644</v>
      </c>
    </row>
    <row r="62" spans="1:41" x14ac:dyDescent="0.45">
      <c r="A62" t="s">
        <v>16</v>
      </c>
      <c r="B62" t="s">
        <v>58</v>
      </c>
      <c r="C62">
        <v>2.95</v>
      </c>
      <c r="D62">
        <v>12.08</v>
      </c>
      <c r="E62">
        <v>9.16</v>
      </c>
      <c r="F62">
        <v>0.48</v>
      </c>
      <c r="G62">
        <v>-8.6199999999999992</v>
      </c>
      <c r="H62">
        <v>0.21</v>
      </c>
      <c r="I62">
        <v>9.8699999999999992</v>
      </c>
      <c r="J62">
        <v>3.33</v>
      </c>
      <c r="K62">
        <v>-12.2</v>
      </c>
      <c r="L62">
        <v>6.71</v>
      </c>
      <c r="M62">
        <v>6.78</v>
      </c>
      <c r="N62">
        <v>-8.76</v>
      </c>
      <c r="O62">
        <v>4.07</v>
      </c>
      <c r="P62">
        <v>5.39</v>
      </c>
      <c r="Q62">
        <v>5.21</v>
      </c>
      <c r="R62">
        <v>-3.8</v>
      </c>
      <c r="S62">
        <v>-0.86</v>
      </c>
      <c r="T62">
        <v>3.5</v>
      </c>
      <c r="U62">
        <v>5.32</v>
      </c>
      <c r="V62">
        <v>3.71</v>
      </c>
      <c r="W62">
        <v>4.18</v>
      </c>
      <c r="X62">
        <v>8.4700000000000006</v>
      </c>
      <c r="Y62">
        <v>-25.92</v>
      </c>
      <c r="Z62">
        <v>1.96</v>
      </c>
      <c r="AA62">
        <v>-0.66</v>
      </c>
      <c r="AB62">
        <v>14.67</v>
      </c>
      <c r="AC62">
        <v>1.28</v>
      </c>
      <c r="AD62">
        <v>7.42</v>
      </c>
      <c r="AE62">
        <v>20.97</v>
      </c>
      <c r="AF62">
        <v>21.25</v>
      </c>
      <c r="AG62">
        <v>14.53</v>
      </c>
      <c r="AH62">
        <v>13.64</v>
      </c>
      <c r="AI62">
        <v>3.42</v>
      </c>
      <c r="AJ62">
        <v>0.63</v>
      </c>
      <c r="AK62">
        <v>12.92</v>
      </c>
      <c r="AL62">
        <v>11.17</v>
      </c>
      <c r="AM62">
        <v>-1.88</v>
      </c>
      <c r="AN62">
        <v>7.41</v>
      </c>
      <c r="AO62">
        <v>-29.68</v>
      </c>
    </row>
    <row r="63" spans="1:41" x14ac:dyDescent="0.45">
      <c r="A63" t="s">
        <v>16</v>
      </c>
      <c r="B63" t="s">
        <v>198</v>
      </c>
      <c r="C63">
        <v>8.0000000000000002E-3</v>
      </c>
      <c r="D63">
        <v>-1E-4</v>
      </c>
      <c r="E63">
        <v>1E-4</v>
      </c>
      <c r="F63">
        <v>0</v>
      </c>
      <c r="G63">
        <v>7.0000000000000001E-3</v>
      </c>
      <c r="H63">
        <v>8.9999999999999993E-3</v>
      </c>
      <c r="I63">
        <v>0.01</v>
      </c>
      <c r="J63">
        <v>1.4999999999999999E-2</v>
      </c>
      <c r="K63">
        <v>2.1000000000000001E-2</v>
      </c>
      <c r="L63">
        <v>2.4E-2</v>
      </c>
      <c r="M63">
        <v>1.6E-2</v>
      </c>
      <c r="N63">
        <v>2.1999999999999999E-2</v>
      </c>
      <c r="O63">
        <v>2.1000000000000001E-2</v>
      </c>
      <c r="P63">
        <v>2.4E-2</v>
      </c>
      <c r="Q63">
        <v>2.9000000000000001E-2</v>
      </c>
      <c r="R63">
        <v>2.3E-2</v>
      </c>
      <c r="S63">
        <v>1.9E-2</v>
      </c>
      <c r="T63">
        <v>1.9E-2</v>
      </c>
      <c r="U63">
        <v>1.6E-2</v>
      </c>
      <c r="V63">
        <v>1.7000000000000001E-2</v>
      </c>
      <c r="W63">
        <v>2.3E-2</v>
      </c>
      <c r="X63">
        <v>1.4999999999999999E-2</v>
      </c>
      <c r="Y63">
        <v>6.0000000000000001E-3</v>
      </c>
      <c r="Z63">
        <v>1.4E-2</v>
      </c>
      <c r="AA63">
        <v>1.4E-2</v>
      </c>
      <c r="AB63">
        <v>2.5999999999999999E-2</v>
      </c>
      <c r="AC63">
        <v>5.3999999999999999E-2</v>
      </c>
      <c r="AD63">
        <v>5.3999999999999999E-2</v>
      </c>
      <c r="AE63">
        <v>7.0000000000000007E-2</v>
      </c>
      <c r="AF63">
        <v>8.5000000000000006E-2</v>
      </c>
      <c r="AG63">
        <v>9.0999999999999998E-2</v>
      </c>
      <c r="AH63">
        <v>8.2000000000000003E-2</v>
      </c>
      <c r="AI63">
        <v>6.5000000000000002E-2</v>
      </c>
      <c r="AJ63">
        <v>0.05</v>
      </c>
      <c r="AK63">
        <v>0.03</v>
      </c>
      <c r="AL63">
        <v>3.6999999999999998E-2</v>
      </c>
      <c r="AM63">
        <v>3.4000000000000002E-2</v>
      </c>
      <c r="AN63">
        <v>3.5000000000000003E-2</v>
      </c>
      <c r="AO63">
        <v>0.03</v>
      </c>
    </row>
    <row r="64" spans="1:41" x14ac:dyDescent="0.45">
      <c r="A64" t="s">
        <v>16</v>
      </c>
      <c r="B64" t="s">
        <v>272</v>
      </c>
      <c r="C64">
        <v>50.01</v>
      </c>
      <c r="D64">
        <v>49.49</v>
      </c>
      <c r="E64">
        <v>50.531999999999996</v>
      </c>
      <c r="F64">
        <v>48.603999999999999</v>
      </c>
      <c r="G64">
        <v>51.15</v>
      </c>
      <c r="H64">
        <v>49.9</v>
      </c>
      <c r="I64">
        <v>50.631999999999998</v>
      </c>
      <c r="J64">
        <v>52.88</v>
      </c>
      <c r="K64">
        <v>59.33</v>
      </c>
      <c r="L64">
        <v>60.618000000000002</v>
      </c>
      <c r="M64">
        <v>62.616999999999997</v>
      </c>
      <c r="N64">
        <v>63.72</v>
      </c>
      <c r="O64">
        <v>66.599999999999994</v>
      </c>
      <c r="P64">
        <v>64.540000000000006</v>
      </c>
      <c r="Q64">
        <v>61.49</v>
      </c>
      <c r="R64">
        <v>66.33</v>
      </c>
      <c r="S64">
        <v>57.72</v>
      </c>
      <c r="T64">
        <v>63.62</v>
      </c>
      <c r="U64">
        <v>70.709999999999994</v>
      </c>
      <c r="V64">
        <v>72.040000000000006</v>
      </c>
      <c r="W64">
        <v>71.33</v>
      </c>
      <c r="X64">
        <v>49.57</v>
      </c>
      <c r="Y64">
        <v>55.01</v>
      </c>
      <c r="Z64">
        <v>55.74</v>
      </c>
      <c r="AA64">
        <v>67.5</v>
      </c>
      <c r="AB64">
        <v>74.260000000000005</v>
      </c>
      <c r="AC64">
        <v>77.405000000000001</v>
      </c>
      <c r="AD64">
        <v>78.2</v>
      </c>
      <c r="AE64">
        <v>83.572000000000003</v>
      </c>
      <c r="AF64">
        <v>91.22</v>
      </c>
      <c r="AG64">
        <v>82.97</v>
      </c>
      <c r="AH64">
        <v>79.09</v>
      </c>
      <c r="AI64">
        <v>91.4</v>
      </c>
      <c r="AJ64">
        <v>85.62</v>
      </c>
      <c r="AK64">
        <v>87.89</v>
      </c>
      <c r="AL64">
        <v>91.65</v>
      </c>
      <c r="AM64">
        <v>100.125</v>
      </c>
      <c r="AN64">
        <v>117.39</v>
      </c>
      <c r="AO64">
        <v>112.92</v>
      </c>
    </row>
    <row r="65" spans="1:41" x14ac:dyDescent="0.45">
      <c r="A65" t="s">
        <v>17</v>
      </c>
      <c r="B65" t="s">
        <v>170</v>
      </c>
      <c r="C65">
        <v>0.23994221740700614</v>
      </c>
      <c r="D65">
        <v>0.14802128124772246</v>
      </c>
      <c r="E65">
        <v>0.18135722720011113</v>
      </c>
      <c r="F65">
        <v>0.16443431176973497</v>
      </c>
      <c r="G65">
        <v>0.24872586318282966</v>
      </c>
      <c r="H65">
        <v>0.18073585311625906</v>
      </c>
      <c r="I65">
        <v>0.16262640254882949</v>
      </c>
      <c r="J65">
        <v>0.15438620881412485</v>
      </c>
      <c r="K65">
        <v>0.33730459334756557</v>
      </c>
      <c r="L65">
        <v>0.16243475807589222</v>
      </c>
      <c r="M65">
        <v>0.17427122940430925</v>
      </c>
      <c r="N65">
        <v>0.15341396057518331</v>
      </c>
      <c r="O65">
        <v>0.24445415801551743</v>
      </c>
      <c r="P65">
        <v>0.15069860279441119</v>
      </c>
      <c r="Q65">
        <v>0.1987248757294143</v>
      </c>
      <c r="R65">
        <v>0.20552769181517447</v>
      </c>
      <c r="S65">
        <v>0.2672830878400172</v>
      </c>
      <c r="T65">
        <v>0.17850108842127085</v>
      </c>
      <c r="U65">
        <v>0.19314947492393758</v>
      </c>
      <c r="V65">
        <v>0.18207121604760534</v>
      </c>
      <c r="W65">
        <v>0.20014985482813524</v>
      </c>
      <c r="X65">
        <v>0.12514700117600941</v>
      </c>
      <c r="Y65">
        <v>-1.2353909293556384E-2</v>
      </c>
      <c r="Z65">
        <v>-2.4255788313120178E-3</v>
      </c>
      <c r="AA65">
        <v>1.4468338123079972E-2</v>
      </c>
      <c r="AB65">
        <v>-3.534735574588747E-3</v>
      </c>
      <c r="AC65">
        <v>-6.2362435803374906E-4</v>
      </c>
      <c r="AD65">
        <v>3.1501042628106518E-2</v>
      </c>
      <c r="AE65">
        <v>4.6284396111385732E-2</v>
      </c>
      <c r="AF65">
        <v>2.5633862990288711E-3</v>
      </c>
      <c r="AG65">
        <v>1.6364527192552672E-2</v>
      </c>
      <c r="AH65">
        <v>2.7572228299337236E-2</v>
      </c>
      <c r="AI65">
        <v>2.948897041892452E-2</v>
      </c>
      <c r="AJ65">
        <v>2.3803370947827834E-2</v>
      </c>
      <c r="AK65">
        <v>2.7047013872721546E-2</v>
      </c>
      <c r="AL65">
        <v>3.2445069052187782E-2</v>
      </c>
      <c r="AM65">
        <v>2.1026124494504677E-2</v>
      </c>
      <c r="AN65">
        <v>1.6639840939216059E-2</v>
      </c>
      <c r="AO65">
        <v>2.9575339998198686E-2</v>
      </c>
    </row>
    <row r="66" spans="1:41" x14ac:dyDescent="0.45">
      <c r="A66" t="s">
        <v>17</v>
      </c>
      <c r="B66" t="s">
        <v>171</v>
      </c>
      <c r="C66">
        <v>8.3062477428674605E-2</v>
      </c>
      <c r="D66">
        <v>8.6218205670140657E-2</v>
      </c>
      <c r="E66">
        <v>9.0296589567270963E-2</v>
      </c>
      <c r="F66">
        <v>9.2191507552009125E-2</v>
      </c>
      <c r="G66">
        <v>9.8628957002368817E-2</v>
      </c>
      <c r="H66">
        <v>9.9691601520476222E-2</v>
      </c>
      <c r="I66">
        <v>0.10597035600498685</v>
      </c>
      <c r="J66">
        <v>0.113235089670513</v>
      </c>
      <c r="K66">
        <v>0.12285655257902349</v>
      </c>
      <c r="L66">
        <v>0.12611087600507828</v>
      </c>
      <c r="M66">
        <v>0.14195183776932827</v>
      </c>
      <c r="N66">
        <v>0.12275021426530806</v>
      </c>
      <c r="O66">
        <v>2.3713255381925473E-2</v>
      </c>
      <c r="P66">
        <v>3.9920159680638723E-2</v>
      </c>
      <c r="Q66">
        <v>5.7164469418629779E-2</v>
      </c>
      <c r="R66">
        <v>7.2671006296019636E-2</v>
      </c>
      <c r="S66">
        <v>6.8917320718202349E-2</v>
      </c>
      <c r="T66">
        <v>7.8988286513942157E-2</v>
      </c>
      <c r="U66">
        <v>9.2452645009323778E-2</v>
      </c>
      <c r="V66">
        <v>0.1062482004031097</v>
      </c>
      <c r="W66">
        <v>0.12700196684461929</v>
      </c>
      <c r="X66">
        <v>0.11799294394355155</v>
      </c>
      <c r="Y66">
        <v>2.9520218328784816E-2</v>
      </c>
      <c r="Z66">
        <v>3.4038288062543852E-2</v>
      </c>
      <c r="AA66">
        <v>4.7448221187196514E-2</v>
      </c>
      <c r="AB66">
        <v>5.6186758336732118E-2</v>
      </c>
      <c r="AC66">
        <v>6.1316947909024214E-2</v>
      </c>
      <c r="AD66">
        <v>6.7702457867569135E-2</v>
      </c>
      <c r="AE66">
        <v>7.1988795518207277E-2</v>
      </c>
      <c r="AF66">
        <v>7.6277174359564229E-2</v>
      </c>
      <c r="AG66">
        <v>8.0042462845010612E-2</v>
      </c>
      <c r="AH66">
        <v>8.1542371790747054E-2</v>
      </c>
      <c r="AI66">
        <v>8.0208157438251229E-2</v>
      </c>
      <c r="AJ66">
        <v>7.241508025382605E-2</v>
      </c>
      <c r="AK66">
        <v>7.0390709521918352E-2</v>
      </c>
      <c r="AL66">
        <v>7.3565579308667334E-2</v>
      </c>
      <c r="AM66">
        <v>6.5050735604237478E-2</v>
      </c>
      <c r="AN66">
        <v>6.3446790380609727E-2</v>
      </c>
      <c r="AO66">
        <v>6.2325497613257681E-2</v>
      </c>
    </row>
    <row r="67" spans="1:41" x14ac:dyDescent="0.45">
      <c r="A67" t="s">
        <v>17</v>
      </c>
      <c r="B67" t="s">
        <v>172</v>
      </c>
      <c r="C67">
        <v>2.0512820512820513E-2</v>
      </c>
      <c r="D67">
        <v>1.3264339333867795E-2</v>
      </c>
      <c r="E67">
        <v>2.0490379940265334E-2</v>
      </c>
      <c r="F67">
        <v>1.9378740381875179E-2</v>
      </c>
      <c r="G67">
        <v>1.8448065465508579E-2</v>
      </c>
      <c r="H67">
        <v>1.1833895144516961E-2</v>
      </c>
      <c r="I67">
        <v>1.7557833494943897E-2</v>
      </c>
      <c r="J67">
        <v>1.8420686778812735E-2</v>
      </c>
      <c r="K67">
        <v>2.3276633840644583E-2</v>
      </c>
      <c r="L67">
        <v>1.0297644237551135E-2</v>
      </c>
      <c r="M67">
        <v>2.0419659202929166E-2</v>
      </c>
      <c r="N67">
        <v>2.4092943529187696E-2</v>
      </c>
      <c r="O67">
        <v>2.4915309802207408E-2</v>
      </c>
      <c r="P67">
        <v>1.4748281215347084E-2</v>
      </c>
      <c r="Q67">
        <v>3.090555435487357E-2</v>
      </c>
      <c r="R67">
        <v>3.0519688400384163E-2</v>
      </c>
      <c r="S67">
        <v>9.2463176002580364E-3</v>
      </c>
      <c r="T67">
        <v>2.8609930548357001E-2</v>
      </c>
      <c r="U67">
        <v>3.5822946314653055E-2</v>
      </c>
      <c r="V67">
        <v>3.119301276514061E-2</v>
      </c>
      <c r="W67">
        <v>4.7578907932939965E-2</v>
      </c>
      <c r="X67">
        <v>-7.2520580164641317E-3</v>
      </c>
      <c r="Y67">
        <v>8.7914835107601921E-3</v>
      </c>
      <c r="Z67">
        <v>1.1386188232935752E-2</v>
      </c>
      <c r="AA67">
        <v>1.89872163313844E-2</v>
      </c>
      <c r="AB67">
        <v>1.5245974868418498E-2</v>
      </c>
      <c r="AC67">
        <v>1.3591342626559061E-2</v>
      </c>
      <c r="AD67">
        <v>1.6288927631354051E-2</v>
      </c>
      <c r="AE67">
        <v>1.1830614598780688E-2</v>
      </c>
      <c r="AF67">
        <v>1.0779368026685509E-2</v>
      </c>
      <c r="AG67">
        <v>9.3581577658010777E-3</v>
      </c>
      <c r="AH67">
        <v>7.4480406666237696E-3</v>
      </c>
      <c r="AI67">
        <v>-4.4517446233670538E-4</v>
      </c>
      <c r="AJ67">
        <v>3.8763028684641226E-4</v>
      </c>
      <c r="AK67">
        <v>4.7246682461209791E-3</v>
      </c>
      <c r="AL67">
        <v>8.0808626793870443E-3</v>
      </c>
      <c r="AM67">
        <v>-9.9238345696777235E-5</v>
      </c>
      <c r="AN67">
        <v>4.3670706305623938E-3</v>
      </c>
      <c r="AO67">
        <v>5.9105647122399355E-3</v>
      </c>
    </row>
    <row r="68" spans="1:41" x14ac:dyDescent="0.45">
      <c r="A68" t="s">
        <v>17</v>
      </c>
      <c r="B68" t="s">
        <v>174</v>
      </c>
      <c r="C68">
        <v>0.96188181947002971</v>
      </c>
      <c r="D68">
        <v>0.93526093088857543</v>
      </c>
      <c r="E68">
        <v>0.97598133406533072</v>
      </c>
      <c r="F68">
        <v>0.98052772682376177</v>
      </c>
      <c r="G68">
        <v>0.99042720388626948</v>
      </c>
      <c r="H68">
        <v>0.98505125284738038</v>
      </c>
      <c r="I68">
        <v>0.94451178451178452</v>
      </c>
      <c r="J68">
        <v>0.97664193459741688</v>
      </c>
      <c r="K68">
        <v>0.99491688418738833</v>
      </c>
      <c r="L68">
        <v>1.0417626728110598</v>
      </c>
      <c r="M68">
        <v>1.0466926070038911</v>
      </c>
      <c r="N68">
        <v>1.1931913116123642</v>
      </c>
      <c r="O68">
        <v>1.1085253456221198</v>
      </c>
      <c r="P68">
        <v>1.1497020262216926</v>
      </c>
      <c r="Q68">
        <v>1.1616444755898154</v>
      </c>
      <c r="R68">
        <v>1.1597142198663286</v>
      </c>
      <c r="S68">
        <v>1.1485331485331485</v>
      </c>
      <c r="T68">
        <v>1.1258263552225649</v>
      </c>
      <c r="U68">
        <v>1.0823625587574086</v>
      </c>
      <c r="V68">
        <v>1.1031489705288655</v>
      </c>
      <c r="W68">
        <v>1.1491545893719808</v>
      </c>
      <c r="X68">
        <v>1.1509274873524451</v>
      </c>
      <c r="Y68">
        <v>0.16202672605790647</v>
      </c>
      <c r="Z68">
        <v>0.16818490504180034</v>
      </c>
      <c r="AA68">
        <v>0.19951025842189096</v>
      </c>
      <c r="AB68">
        <v>0.1901393800707302</v>
      </c>
      <c r="AC68">
        <v>0.19477559607293127</v>
      </c>
      <c r="AD68">
        <v>0.19079215175445738</v>
      </c>
      <c r="AE68">
        <v>0.18458805847793414</v>
      </c>
      <c r="AF68">
        <v>0.15392783329225052</v>
      </c>
      <c r="AG68">
        <v>0.12381616621393436</v>
      </c>
      <c r="AH68">
        <v>0.10288299476625566</v>
      </c>
      <c r="AI68">
        <v>0.11214873493358828</v>
      </c>
      <c r="AJ68">
        <v>0.10551376059422912</v>
      </c>
      <c r="AK68">
        <v>0.10064210780176053</v>
      </c>
      <c r="AL68">
        <v>9.7659378800913701E-2</v>
      </c>
      <c r="AM68">
        <v>0.10197665199442273</v>
      </c>
      <c r="AN68">
        <v>0.10223196232666745</v>
      </c>
      <c r="AO68">
        <v>9.872221466298875E-2</v>
      </c>
    </row>
    <row r="69" spans="1:41" x14ac:dyDescent="0.45">
      <c r="A69" t="s">
        <v>17</v>
      </c>
      <c r="B69" t="s">
        <v>58</v>
      </c>
      <c r="C69">
        <v>21.16</v>
      </c>
      <c r="D69">
        <v>5.39</v>
      </c>
      <c r="E69">
        <v>9.06</v>
      </c>
      <c r="F69">
        <v>7.26</v>
      </c>
      <c r="G69">
        <v>0</v>
      </c>
      <c r="H69">
        <v>4.62</v>
      </c>
      <c r="I69">
        <v>10.029999999999999</v>
      </c>
      <c r="J69">
        <v>14.56</v>
      </c>
      <c r="K69">
        <v>40.11</v>
      </c>
      <c r="L69">
        <v>9.81</v>
      </c>
      <c r="M69">
        <v>31.54</v>
      </c>
      <c r="N69">
        <v>26.3</v>
      </c>
      <c r="O69">
        <v>24.89</v>
      </c>
      <c r="P69">
        <v>12.64</v>
      </c>
      <c r="Q69">
        <v>25.82</v>
      </c>
      <c r="R69">
        <v>32.89</v>
      </c>
      <c r="S69">
        <v>6</v>
      </c>
      <c r="T69">
        <v>23.58</v>
      </c>
      <c r="U69">
        <v>30.33</v>
      </c>
      <c r="V69">
        <v>26.75</v>
      </c>
      <c r="W69">
        <v>40.82</v>
      </c>
      <c r="X69">
        <v>-6.42</v>
      </c>
      <c r="Y69">
        <v>19.95</v>
      </c>
      <c r="Z69">
        <v>18.62</v>
      </c>
      <c r="AA69">
        <v>34.18</v>
      </c>
      <c r="AB69">
        <v>28.54</v>
      </c>
      <c r="AC69">
        <v>27</v>
      </c>
      <c r="AD69">
        <v>36</v>
      </c>
      <c r="AE69">
        <v>38.61</v>
      </c>
      <c r="AF69">
        <v>19.53</v>
      </c>
      <c r="AG69">
        <v>24.84</v>
      </c>
      <c r="AH69">
        <v>18.79</v>
      </c>
      <c r="AI69">
        <v>-1.31</v>
      </c>
      <c r="AJ69">
        <v>-7.0000000000000007E-2</v>
      </c>
      <c r="AK69">
        <v>8.19</v>
      </c>
      <c r="AL69">
        <v>13.89</v>
      </c>
      <c r="AM69">
        <v>-1.71</v>
      </c>
      <c r="AN69">
        <v>7.35</v>
      </c>
      <c r="AO69">
        <v>9.98</v>
      </c>
    </row>
    <row r="70" spans="1:41" x14ac:dyDescent="0.45">
      <c r="A70" t="s">
        <v>17</v>
      </c>
      <c r="B70" t="s">
        <v>198</v>
      </c>
      <c r="C70">
        <v>8.0000000000000002E-3</v>
      </c>
      <c r="D70">
        <v>-1E-4</v>
      </c>
      <c r="E70">
        <v>1E-4</v>
      </c>
      <c r="F70">
        <v>0</v>
      </c>
      <c r="G70">
        <v>7.0000000000000001E-3</v>
      </c>
      <c r="H70">
        <v>8.9999999999999993E-3</v>
      </c>
      <c r="I70">
        <v>0.01</v>
      </c>
      <c r="J70">
        <v>1.4999999999999999E-2</v>
      </c>
      <c r="K70">
        <v>2.1000000000000001E-2</v>
      </c>
      <c r="L70">
        <v>2.4E-2</v>
      </c>
      <c r="M70">
        <v>1.6E-2</v>
      </c>
      <c r="N70">
        <v>2.1999999999999999E-2</v>
      </c>
      <c r="O70">
        <v>2.1000000000000001E-2</v>
      </c>
      <c r="P70">
        <v>2.4E-2</v>
      </c>
      <c r="Q70">
        <v>2.9000000000000001E-2</v>
      </c>
      <c r="R70">
        <v>2.3E-2</v>
      </c>
      <c r="S70">
        <v>1.9E-2</v>
      </c>
      <c r="T70">
        <v>1.9E-2</v>
      </c>
      <c r="U70">
        <v>1.6E-2</v>
      </c>
      <c r="V70">
        <v>1.7000000000000001E-2</v>
      </c>
      <c r="W70">
        <v>2.3E-2</v>
      </c>
      <c r="X70">
        <v>1.4999999999999999E-2</v>
      </c>
      <c r="Y70">
        <v>6.0000000000000001E-3</v>
      </c>
      <c r="Z70">
        <v>1.4E-2</v>
      </c>
      <c r="AA70">
        <v>1.4E-2</v>
      </c>
      <c r="AB70">
        <v>2.5999999999999999E-2</v>
      </c>
      <c r="AC70">
        <v>5.3999999999999999E-2</v>
      </c>
      <c r="AD70">
        <v>5.3999999999999999E-2</v>
      </c>
      <c r="AE70">
        <v>7.0000000000000007E-2</v>
      </c>
      <c r="AF70">
        <v>8.5000000000000006E-2</v>
      </c>
      <c r="AG70">
        <v>9.0999999999999998E-2</v>
      </c>
      <c r="AH70">
        <v>8.2000000000000003E-2</v>
      </c>
      <c r="AI70">
        <v>6.5000000000000002E-2</v>
      </c>
      <c r="AJ70">
        <v>0.05</v>
      </c>
      <c r="AK70">
        <v>0.03</v>
      </c>
      <c r="AL70">
        <v>3.6999999999999998E-2</v>
      </c>
      <c r="AM70">
        <v>3.4000000000000002E-2</v>
      </c>
      <c r="AN70">
        <v>3.5000000000000003E-2</v>
      </c>
      <c r="AO70">
        <v>0.03</v>
      </c>
    </row>
    <row r="71" spans="1:41" x14ac:dyDescent="0.45">
      <c r="A71" t="s">
        <v>17</v>
      </c>
      <c r="B71" t="s">
        <v>272</v>
      </c>
      <c r="C71">
        <v>50.01</v>
      </c>
      <c r="D71">
        <v>49.49</v>
      </c>
      <c r="E71">
        <v>50.531999999999996</v>
      </c>
      <c r="F71">
        <v>48.603999999999999</v>
      </c>
      <c r="G71">
        <v>51.15</v>
      </c>
      <c r="H71">
        <v>49.9</v>
      </c>
      <c r="I71">
        <v>50.631999999999998</v>
      </c>
      <c r="J71">
        <v>52.88</v>
      </c>
      <c r="K71">
        <v>59.33</v>
      </c>
      <c r="L71">
        <v>60.618000000000002</v>
      </c>
      <c r="M71">
        <v>62.616999999999997</v>
      </c>
      <c r="N71">
        <v>63.72</v>
      </c>
      <c r="O71">
        <v>66.599999999999994</v>
      </c>
      <c r="P71">
        <v>64.540000000000006</v>
      </c>
      <c r="Q71">
        <v>61.49</v>
      </c>
      <c r="R71">
        <v>66.33</v>
      </c>
      <c r="S71">
        <v>57.72</v>
      </c>
      <c r="T71">
        <v>63.62</v>
      </c>
      <c r="U71">
        <v>70.709999999999994</v>
      </c>
      <c r="V71">
        <v>72.040000000000006</v>
      </c>
      <c r="W71">
        <v>71.33</v>
      </c>
      <c r="X71">
        <v>49.57</v>
      </c>
      <c r="Y71">
        <v>55.01</v>
      </c>
      <c r="Z71">
        <v>55.74</v>
      </c>
      <c r="AA71">
        <v>67.5</v>
      </c>
      <c r="AB71">
        <v>74.260000000000005</v>
      </c>
      <c r="AC71">
        <v>77.405000000000001</v>
      </c>
      <c r="AD71">
        <v>78.2</v>
      </c>
      <c r="AE71">
        <v>83.572000000000003</v>
      </c>
      <c r="AF71">
        <v>91.22</v>
      </c>
      <c r="AG71">
        <v>82.97</v>
      </c>
      <c r="AH71">
        <v>79.09</v>
      </c>
      <c r="AI71">
        <v>91.4</v>
      </c>
      <c r="AJ71">
        <v>85.62</v>
      </c>
      <c r="AK71">
        <v>87.89</v>
      </c>
      <c r="AL71">
        <v>91.65</v>
      </c>
      <c r="AM71">
        <v>100.125</v>
      </c>
      <c r="AN71">
        <v>117.39</v>
      </c>
      <c r="AO71">
        <v>112.92</v>
      </c>
    </row>
    <row r="72" spans="1:41" x14ac:dyDescent="0.45">
      <c r="A72" t="s">
        <v>18</v>
      </c>
      <c r="B72" t="s">
        <v>170</v>
      </c>
      <c r="C72">
        <v>0.1705753968253968</v>
      </c>
      <c r="D72">
        <v>0.17569160099790124</v>
      </c>
      <c r="E72">
        <v>0.17590278325317354</v>
      </c>
      <c r="F72">
        <v>0.18382932253196729</v>
      </c>
      <c r="G72">
        <v>0.19229921007257708</v>
      </c>
      <c r="H72">
        <v>0.19025228732723379</v>
      </c>
      <c r="I72">
        <v>0.17343066524908868</v>
      </c>
      <c r="J72">
        <v>0.17140433267686711</v>
      </c>
      <c r="K72">
        <v>0.15181835748792272</v>
      </c>
      <c r="L72">
        <v>0.16469603424112725</v>
      </c>
      <c r="M72">
        <v>0.18415285078851598</v>
      </c>
      <c r="N72">
        <v>0.16842701356990075</v>
      </c>
      <c r="O72">
        <v>0.17212802926383172</v>
      </c>
      <c r="P72">
        <v>0.17864936408446419</v>
      </c>
      <c r="Q72">
        <v>0.17939182482630012</v>
      </c>
      <c r="R72">
        <v>0.18625213499028212</v>
      </c>
      <c r="S72">
        <v>0.17787876058367863</v>
      </c>
      <c r="T72">
        <v>0.18867691510493134</v>
      </c>
      <c r="U72">
        <v>0.18723271649003348</v>
      </c>
      <c r="V72">
        <v>0.1942536991035749</v>
      </c>
      <c r="W72">
        <v>0.20215322623685755</v>
      </c>
      <c r="X72">
        <v>0.23407750561735416</v>
      </c>
      <c r="Y72">
        <v>0.25615439746083751</v>
      </c>
      <c r="Z72">
        <v>0.233075927308937</v>
      </c>
      <c r="AA72">
        <v>0.23137137377127787</v>
      </c>
      <c r="AB72">
        <v>0.20798736147573357</v>
      </c>
      <c r="AC72">
        <v>0.20711471889925948</v>
      </c>
      <c r="AD72">
        <v>0.20388298783621725</v>
      </c>
      <c r="AE72">
        <v>0.21462363595106962</v>
      </c>
      <c r="AF72">
        <v>0.21915606818413802</v>
      </c>
      <c r="AG72">
        <v>0.2318710242559493</v>
      </c>
      <c r="AH72">
        <v>0.22686561615827841</v>
      </c>
      <c r="AI72">
        <v>0.2374180072703902</v>
      </c>
      <c r="AJ72">
        <v>0.22286659338070747</v>
      </c>
      <c r="AK72">
        <v>0.23829238847156214</v>
      </c>
      <c r="AL72">
        <v>0.23312195491857668</v>
      </c>
      <c r="AM72">
        <v>0.20975293390982086</v>
      </c>
      <c r="AN72">
        <v>0.20304123171455504</v>
      </c>
      <c r="AO72">
        <v>0.21970256238486016</v>
      </c>
    </row>
    <row r="73" spans="1:41" x14ac:dyDescent="0.45">
      <c r="A73" t="s">
        <v>18</v>
      </c>
      <c r="B73" t="s">
        <v>171</v>
      </c>
      <c r="C73">
        <v>0.10246031746031746</v>
      </c>
      <c r="D73">
        <v>0.10905634974062488</v>
      </c>
      <c r="E73">
        <v>0.112079161081763</v>
      </c>
      <c r="F73">
        <v>0.11686919228020014</v>
      </c>
      <c r="G73">
        <v>0.12578692008500741</v>
      </c>
      <c r="H73">
        <v>0.12820712478100058</v>
      </c>
      <c r="I73">
        <v>0.12739216281895505</v>
      </c>
      <c r="J73">
        <v>0.13005605211331617</v>
      </c>
      <c r="K73">
        <v>0.13627053140096618</v>
      </c>
      <c r="L73">
        <v>0.13476762243854398</v>
      </c>
      <c r="M73">
        <v>0.13476454802779106</v>
      </c>
      <c r="N73">
        <v>0.11848241523195063</v>
      </c>
      <c r="O73">
        <v>0.11513488797439415</v>
      </c>
      <c r="P73">
        <v>0.18036877015760969</v>
      </c>
      <c r="Q73">
        <v>0.1860017445183024</v>
      </c>
      <c r="R73">
        <v>0.19368042876494493</v>
      </c>
      <c r="S73">
        <v>0.17360235393022277</v>
      </c>
      <c r="T73">
        <v>0.18248553415666294</v>
      </c>
      <c r="U73">
        <v>0.18691999341057602</v>
      </c>
      <c r="V73">
        <v>0.18870828383194729</v>
      </c>
      <c r="W73">
        <v>0.198991300635107</v>
      </c>
      <c r="X73">
        <v>0.16752198396626813</v>
      </c>
      <c r="Y73">
        <v>0.17784375959864851</v>
      </c>
      <c r="Z73">
        <v>0.18364451082897684</v>
      </c>
      <c r="AA73">
        <v>0.19647566530807958</v>
      </c>
      <c r="AB73">
        <v>0.20340124991287781</v>
      </c>
      <c r="AC73">
        <v>0.2082292625213619</v>
      </c>
      <c r="AD73">
        <v>0.20665581634401234</v>
      </c>
      <c r="AE73">
        <v>0.21550425975204737</v>
      </c>
      <c r="AF73">
        <v>0.20981933244870879</v>
      </c>
      <c r="AG73">
        <v>0.19375560514735021</v>
      </c>
      <c r="AH73">
        <v>0.19115672951818427</v>
      </c>
      <c r="AI73">
        <v>0.19748548934546403</v>
      </c>
      <c r="AJ73">
        <v>0.20130736916493266</v>
      </c>
      <c r="AK73">
        <v>0.20732408401042465</v>
      </c>
      <c r="AL73">
        <v>0.20434510606836148</v>
      </c>
      <c r="AM73">
        <v>0.20624568542673399</v>
      </c>
      <c r="AN73">
        <v>0.21270467478965191</v>
      </c>
      <c r="AO73">
        <v>0.20649807402445153</v>
      </c>
    </row>
    <row r="74" spans="1:41" x14ac:dyDescent="0.45">
      <c r="A74" t="s">
        <v>18</v>
      </c>
      <c r="B74" s="138" t="s">
        <v>172</v>
      </c>
      <c r="C74">
        <v>8.277777777777778E-3</v>
      </c>
      <c r="D74">
        <v>1.0645467865204133E-2</v>
      </c>
      <c r="E74">
        <v>5.1080186075849561E-3</v>
      </c>
      <c r="F74">
        <v>7.2571678182829008E-3</v>
      </c>
      <c r="G74">
        <v>1.179397730462328E-2</v>
      </c>
      <c r="H74">
        <v>9.545649211602102E-3</v>
      </c>
      <c r="I74">
        <v>7.3545716889428922E-3</v>
      </c>
      <c r="J74">
        <v>5.7805635509771249E-3</v>
      </c>
      <c r="K74">
        <v>8.9329468599033818E-3</v>
      </c>
      <c r="L74">
        <v>4.8236809211772277E-3</v>
      </c>
      <c r="M74">
        <v>8.8394662353416913E-3</v>
      </c>
      <c r="N74">
        <v>-1.1568077422069499E-2</v>
      </c>
      <c r="O74">
        <v>5.4473403444596858E-3</v>
      </c>
      <c r="P74">
        <v>3.1950952351974685E-3</v>
      </c>
      <c r="Q74">
        <v>9.8111107769122026E-3</v>
      </c>
      <c r="R74">
        <v>1.6361682077860887E-2</v>
      </c>
      <c r="S74">
        <v>-2.2453611961808683E-2</v>
      </c>
      <c r="T74">
        <v>2.2881365690762014E-2</v>
      </c>
      <c r="U74">
        <v>1.8298006699247707E-2</v>
      </c>
      <c r="V74">
        <v>7.0809482665514633E-3</v>
      </c>
      <c r="W74">
        <v>2.0115813630784012E-2</v>
      </c>
      <c r="X74">
        <v>-5.0070737052345417E-2</v>
      </c>
      <c r="Y74">
        <v>3.1790723866079659E-2</v>
      </c>
      <c r="Z74">
        <v>1.7236494896689072E-2</v>
      </c>
      <c r="AA74">
        <v>2.7451450491488852E-2</v>
      </c>
      <c r="AB74">
        <v>1.7316636851520573E-2</v>
      </c>
      <c r="AC74">
        <v>2.3640506550983743E-2</v>
      </c>
      <c r="AD74">
        <v>5.1758180572211753E-3</v>
      </c>
      <c r="AE74">
        <v>2.4279555253006579E-2</v>
      </c>
      <c r="AF74">
        <v>-8.2188425028069812E-4</v>
      </c>
      <c r="AG74">
        <v>-2.4547938348593239E-2</v>
      </c>
      <c r="AH74">
        <v>1.3822515024472853E-3</v>
      </c>
      <c r="AI74">
        <v>2.2835452190154846E-2</v>
      </c>
      <c r="AJ74">
        <v>1.4799183385026107E-2</v>
      </c>
      <c r="AK74">
        <v>1.8589222750268281E-2</v>
      </c>
      <c r="AL74">
        <v>1.3803105272137861E-3</v>
      </c>
      <c r="AM74">
        <v>2.0564618682556407E-2</v>
      </c>
      <c r="AN74">
        <v>2.3321579443494049E-2</v>
      </c>
      <c r="AO74">
        <v>6.8661865684140014E-3</v>
      </c>
    </row>
    <row r="75" spans="1:41" x14ac:dyDescent="0.45">
      <c r="A75" t="s">
        <v>18</v>
      </c>
      <c r="B75" t="s">
        <v>174</v>
      </c>
      <c r="C75">
        <v>0.43696185208416488</v>
      </c>
      <c r="D75">
        <v>0.45799896079903007</v>
      </c>
      <c r="E75">
        <v>0.44420405374629923</v>
      </c>
      <c r="F75">
        <v>0.4449417570436679</v>
      </c>
      <c r="G75">
        <v>0.46395867574548016</v>
      </c>
      <c r="H75">
        <v>0.47861378159000634</v>
      </c>
      <c r="I75">
        <v>0.47755834829443444</v>
      </c>
      <c r="J75">
        <v>0.48345412663632786</v>
      </c>
      <c r="K75">
        <v>0.49273104880581514</v>
      </c>
      <c r="L75">
        <v>0.49481909291659587</v>
      </c>
      <c r="M75">
        <v>0.49763268002642591</v>
      </c>
      <c r="N75">
        <v>0.46559432653270982</v>
      </c>
      <c r="O75">
        <v>0.41785884081773783</v>
      </c>
      <c r="P75">
        <v>0.40517315091919626</v>
      </c>
      <c r="Q75">
        <v>0.40793597018717709</v>
      </c>
      <c r="R75">
        <v>0.41379741038344642</v>
      </c>
      <c r="S75">
        <v>0.38590213049267641</v>
      </c>
      <c r="T75">
        <v>0.40234154218813079</v>
      </c>
      <c r="U75">
        <v>0.40855474339637238</v>
      </c>
      <c r="V75">
        <v>0.41164811709101995</v>
      </c>
      <c r="W75">
        <v>0.42932336562666867</v>
      </c>
      <c r="X75">
        <v>0.37796720308856696</v>
      </c>
      <c r="Y75">
        <v>0.42360529096673105</v>
      </c>
      <c r="Z75">
        <v>0.43356768138182078</v>
      </c>
      <c r="AA75">
        <v>0.45584642233856892</v>
      </c>
      <c r="AB75">
        <v>0.45302636464909024</v>
      </c>
      <c r="AC75">
        <v>0.4528409995225211</v>
      </c>
      <c r="AD75">
        <v>0.44016777695534171</v>
      </c>
      <c r="AE75">
        <v>0.45684577473253996</v>
      </c>
      <c r="AF75">
        <v>0.42406535263678119</v>
      </c>
      <c r="AG75">
        <v>0.3823953407911429</v>
      </c>
      <c r="AH75">
        <v>0.36208157524613221</v>
      </c>
      <c r="AI75">
        <v>0.38101181560991848</v>
      </c>
      <c r="AJ75">
        <v>0.3895420201303838</v>
      </c>
      <c r="AK75">
        <v>0.39230543475360852</v>
      </c>
      <c r="AL75">
        <v>0.37992465860932351</v>
      </c>
      <c r="AM75">
        <v>0.39286437246963563</v>
      </c>
      <c r="AN75">
        <v>0.39830115453147502</v>
      </c>
      <c r="AO75">
        <v>0.37946170728889916</v>
      </c>
    </row>
    <row r="76" spans="1:41" x14ac:dyDescent="0.45">
      <c r="A76" t="s">
        <v>18</v>
      </c>
      <c r="B76" t="s">
        <v>58</v>
      </c>
      <c r="C76">
        <v>6.86</v>
      </c>
      <c r="D76">
        <v>9.07</v>
      </c>
      <c r="E76">
        <v>4.3899999999999997</v>
      </c>
      <c r="F76">
        <v>6.02</v>
      </c>
      <c r="G76">
        <v>9.41</v>
      </c>
      <c r="H76">
        <v>7.84</v>
      </c>
      <c r="I76">
        <v>4.38</v>
      </c>
      <c r="J76">
        <v>4.62</v>
      </c>
      <c r="K76">
        <v>6.6</v>
      </c>
      <c r="L76">
        <v>3.78</v>
      </c>
      <c r="M76">
        <v>7.53</v>
      </c>
      <c r="N76">
        <v>-10.25</v>
      </c>
      <c r="O76">
        <v>4.93</v>
      </c>
      <c r="P76">
        <v>2.1</v>
      </c>
      <c r="Q76">
        <v>10.79</v>
      </c>
      <c r="R76">
        <v>14.68</v>
      </c>
      <c r="S76">
        <v>-22.52</v>
      </c>
      <c r="T76">
        <v>19.16</v>
      </c>
      <c r="U76">
        <v>16.53</v>
      </c>
      <c r="V76">
        <v>6.55</v>
      </c>
      <c r="W76">
        <v>16.010000000000002</v>
      </c>
      <c r="X76">
        <v>-38.450000000000003</v>
      </c>
      <c r="Y76">
        <v>26.66</v>
      </c>
      <c r="Z76">
        <v>14.63</v>
      </c>
      <c r="AA76">
        <v>23.82</v>
      </c>
      <c r="AB76">
        <v>18.03</v>
      </c>
      <c r="AC76">
        <v>22.67</v>
      </c>
      <c r="AD76">
        <v>6.22</v>
      </c>
      <c r="AE76">
        <v>24.53</v>
      </c>
      <c r="AF76">
        <v>-0.41</v>
      </c>
      <c r="AG76">
        <v>-22.07</v>
      </c>
      <c r="AH76">
        <v>2.61</v>
      </c>
      <c r="AI76">
        <v>19.05</v>
      </c>
      <c r="AJ76">
        <v>13.59</v>
      </c>
      <c r="AK76">
        <v>19.79</v>
      </c>
      <c r="AL76">
        <v>2.2799999999999998</v>
      </c>
      <c r="AM76">
        <v>23.39</v>
      </c>
      <c r="AN76">
        <v>29.93</v>
      </c>
      <c r="AO76">
        <v>7.54</v>
      </c>
    </row>
    <row r="77" spans="1:41" x14ac:dyDescent="0.45">
      <c r="A77" t="s">
        <v>18</v>
      </c>
      <c r="B77" t="s">
        <v>198</v>
      </c>
      <c r="C77">
        <v>8.0000000000000002E-3</v>
      </c>
      <c r="D77">
        <v>-1E-4</v>
      </c>
      <c r="E77">
        <v>1E-4</v>
      </c>
      <c r="F77">
        <v>0</v>
      </c>
      <c r="G77">
        <v>7.0000000000000001E-3</v>
      </c>
      <c r="H77">
        <v>8.9999999999999993E-3</v>
      </c>
      <c r="I77">
        <v>0.01</v>
      </c>
      <c r="J77">
        <v>1.4999999999999999E-2</v>
      </c>
      <c r="K77">
        <v>2.1000000000000001E-2</v>
      </c>
      <c r="L77">
        <v>2.4E-2</v>
      </c>
      <c r="M77">
        <v>1.6E-2</v>
      </c>
      <c r="N77">
        <v>2.1999999999999999E-2</v>
      </c>
      <c r="O77">
        <v>2.1000000000000001E-2</v>
      </c>
      <c r="P77">
        <v>2.4E-2</v>
      </c>
      <c r="Q77">
        <v>2.9000000000000001E-2</v>
      </c>
      <c r="R77">
        <v>2.3E-2</v>
      </c>
      <c r="S77">
        <v>1.9E-2</v>
      </c>
      <c r="T77">
        <v>1.9E-2</v>
      </c>
      <c r="U77">
        <v>1.6E-2</v>
      </c>
      <c r="V77">
        <v>1.7000000000000001E-2</v>
      </c>
      <c r="W77">
        <v>2.3E-2</v>
      </c>
      <c r="X77">
        <v>1.4999999999999999E-2</v>
      </c>
      <c r="Y77">
        <v>6.0000000000000001E-3</v>
      </c>
      <c r="Z77">
        <v>1.4E-2</v>
      </c>
      <c r="AA77">
        <v>1.4E-2</v>
      </c>
      <c r="AB77">
        <v>2.5999999999999999E-2</v>
      </c>
      <c r="AC77">
        <v>5.3999999999999999E-2</v>
      </c>
      <c r="AD77">
        <v>5.3999999999999999E-2</v>
      </c>
      <c r="AE77">
        <v>7.0000000000000007E-2</v>
      </c>
      <c r="AF77">
        <v>8.5000000000000006E-2</v>
      </c>
      <c r="AG77">
        <v>9.0999999999999998E-2</v>
      </c>
      <c r="AH77">
        <v>8.2000000000000003E-2</v>
      </c>
      <c r="AI77">
        <v>6.5000000000000002E-2</v>
      </c>
      <c r="AJ77">
        <v>0.05</v>
      </c>
      <c r="AK77">
        <v>0.03</v>
      </c>
      <c r="AL77">
        <v>3.6999999999999998E-2</v>
      </c>
      <c r="AM77">
        <v>3.4000000000000002E-2</v>
      </c>
      <c r="AN77">
        <v>3.5000000000000003E-2</v>
      </c>
      <c r="AO77">
        <v>0.03</v>
      </c>
    </row>
    <row r="78" spans="1:41" x14ac:dyDescent="0.45">
      <c r="A78" t="s">
        <v>18</v>
      </c>
      <c r="B78" t="s">
        <v>272</v>
      </c>
      <c r="C78">
        <v>50.01</v>
      </c>
      <c r="D78">
        <v>49.49</v>
      </c>
      <c r="E78">
        <v>50.531999999999996</v>
      </c>
      <c r="F78">
        <v>48.603999999999999</v>
      </c>
      <c r="G78">
        <v>51.15</v>
      </c>
      <c r="H78">
        <v>49.9</v>
      </c>
      <c r="I78">
        <v>50.631999999999998</v>
      </c>
      <c r="J78">
        <v>52.88</v>
      </c>
      <c r="K78">
        <v>59.33</v>
      </c>
      <c r="L78">
        <v>60.618000000000002</v>
      </c>
      <c r="M78">
        <v>62.616999999999997</v>
      </c>
      <c r="N78">
        <v>63.72</v>
      </c>
      <c r="O78">
        <v>66.599999999999994</v>
      </c>
      <c r="P78">
        <v>64.540000000000006</v>
      </c>
      <c r="Q78">
        <v>61.49</v>
      </c>
      <c r="R78">
        <v>66.33</v>
      </c>
      <c r="S78">
        <v>57.72</v>
      </c>
      <c r="T78">
        <v>63.62</v>
      </c>
      <c r="U78">
        <v>70.709999999999994</v>
      </c>
      <c r="V78">
        <v>72.040000000000006</v>
      </c>
      <c r="W78">
        <v>71.33</v>
      </c>
      <c r="X78">
        <v>49.57</v>
      </c>
      <c r="Y78">
        <v>55.01</v>
      </c>
      <c r="Z78">
        <v>55.74</v>
      </c>
      <c r="AA78">
        <v>67.5</v>
      </c>
      <c r="AB78">
        <v>74.260000000000005</v>
      </c>
      <c r="AC78">
        <v>77.405000000000001</v>
      </c>
      <c r="AD78">
        <v>78.2</v>
      </c>
      <c r="AE78">
        <v>83.572000000000003</v>
      </c>
      <c r="AF78">
        <v>91.22</v>
      </c>
      <c r="AG78">
        <v>82.97</v>
      </c>
      <c r="AH78">
        <v>79.09</v>
      </c>
      <c r="AI78">
        <v>91.4</v>
      </c>
      <c r="AJ78">
        <v>85.62</v>
      </c>
      <c r="AK78">
        <v>87.89</v>
      </c>
      <c r="AL78">
        <v>91.65</v>
      </c>
      <c r="AM78">
        <v>100.125</v>
      </c>
      <c r="AN78">
        <v>117.39</v>
      </c>
      <c r="AO78">
        <v>112.92</v>
      </c>
    </row>
    <row r="79" spans="1:41" x14ac:dyDescent="0.45">
      <c r="A79" t="s">
        <v>19</v>
      </c>
      <c r="B79" t="s">
        <v>170</v>
      </c>
      <c r="C79">
        <v>-0.28893208850236607</v>
      </c>
      <c r="D79">
        <v>-0.27682427579602586</v>
      </c>
      <c r="E79">
        <v>-0.29408077822928219</v>
      </c>
      <c r="F79">
        <v>-0.20123588685200924</v>
      </c>
      <c r="G79">
        <v>-0.2759197970769417</v>
      </c>
      <c r="H79">
        <v>-0.2763053072309607</v>
      </c>
      <c r="I79">
        <v>-0.25147306943543157</v>
      </c>
      <c r="J79">
        <v>-0.1829574275362319</v>
      </c>
      <c r="K79">
        <v>-0.25138945233265719</v>
      </c>
      <c r="L79">
        <v>-0.25667704530813829</v>
      </c>
      <c r="M79">
        <v>-0.24659355943083344</v>
      </c>
      <c r="N79">
        <v>-0.16048260733312442</v>
      </c>
      <c r="O79">
        <v>-0.24662092804022204</v>
      </c>
      <c r="P79">
        <v>-0.2375579877497741</v>
      </c>
      <c r="Q79">
        <v>-0.24288224956063265</v>
      </c>
      <c r="R79">
        <v>-0.22052299877716114</v>
      </c>
      <c r="S79">
        <v>-0.26446505376344087</v>
      </c>
      <c r="T79">
        <v>-0.25004194704185967</v>
      </c>
      <c r="U79">
        <v>-0.2172017960013555</v>
      </c>
      <c r="V79">
        <v>-0.14711867349596316</v>
      </c>
      <c r="W79">
        <v>-0.22497130620985015</v>
      </c>
      <c r="X79">
        <v>-0.18849039713541668</v>
      </c>
      <c r="Y79">
        <v>-0.17549885275733837</v>
      </c>
      <c r="Z79">
        <v>-0.1290246952172554</v>
      </c>
      <c r="AA79">
        <v>-0.22509977827050995</v>
      </c>
      <c r="AB79">
        <v>-0.24111752122901409</v>
      </c>
      <c r="AC79">
        <v>-0.25842802349274846</v>
      </c>
      <c r="AD79">
        <v>-0.22965169290620632</v>
      </c>
      <c r="AE79">
        <v>-0.27361287590004235</v>
      </c>
      <c r="AF79">
        <v>-0.28649612593776902</v>
      </c>
      <c r="AG79">
        <v>-0.27726555865582919</v>
      </c>
      <c r="AH79">
        <v>-0.27313941825476429</v>
      </c>
      <c r="AI79">
        <v>-0.29023010920436815</v>
      </c>
      <c r="AJ79">
        <v>-0.27969614137689908</v>
      </c>
      <c r="AK79">
        <v>-0.2933301539719308</v>
      </c>
      <c r="AL79">
        <v>-0.19859548890079154</v>
      </c>
      <c r="AM79">
        <v>-0.27065587154714932</v>
      </c>
      <c r="AN79">
        <v>-0.25998548525433796</v>
      </c>
      <c r="AO79">
        <v>-0.21008692502716403</v>
      </c>
    </row>
    <row r="80" spans="1:41" x14ac:dyDescent="0.45">
      <c r="A80" t="s">
        <v>19</v>
      </c>
      <c r="B80" s="138" t="s">
        <v>171</v>
      </c>
      <c r="C80">
        <v>8.5980304386750223E-2</v>
      </c>
      <c r="D80">
        <v>8.8338520469236292E-2</v>
      </c>
      <c r="E80">
        <v>9.6768870828715672E-2</v>
      </c>
      <c r="F80">
        <v>0.10175427947068107</v>
      </c>
      <c r="G80">
        <v>0.1050996497161493</v>
      </c>
      <c r="H80">
        <v>0.10673305420391536</v>
      </c>
      <c r="I80">
        <v>0.10945273631840796</v>
      </c>
      <c r="J80">
        <v>0.11854619565217392</v>
      </c>
      <c r="K80">
        <v>0.12023890015776426</v>
      </c>
      <c r="L80">
        <v>0.12357741035001074</v>
      </c>
      <c r="M80">
        <v>0.12078741842302343</v>
      </c>
      <c r="N80">
        <v>0.13694766530868066</v>
      </c>
      <c r="O80">
        <v>0.14507175028804861</v>
      </c>
      <c r="P80">
        <v>0.1503162968169495</v>
      </c>
      <c r="Q80">
        <v>0.14059753954305801</v>
      </c>
      <c r="R80">
        <v>0.15464208446994637</v>
      </c>
      <c r="S80">
        <v>0.15295698924731183</v>
      </c>
      <c r="T80">
        <v>0.16132133181857905</v>
      </c>
      <c r="U80">
        <v>0.16816333446289394</v>
      </c>
      <c r="V80">
        <v>0.18760309054605434</v>
      </c>
      <c r="W80">
        <v>0.18620985010706639</v>
      </c>
      <c r="X80">
        <v>0.186767578125</v>
      </c>
      <c r="Y80">
        <v>0.19202468549727036</v>
      </c>
      <c r="Z80">
        <v>0.20748671459831197</v>
      </c>
      <c r="AA80">
        <v>0.19657705099778269</v>
      </c>
      <c r="AB80">
        <v>0.20023335710118623</v>
      </c>
      <c r="AC80">
        <v>0.20837828119381518</v>
      </c>
      <c r="AD80">
        <v>0.22369460823050272</v>
      </c>
      <c r="AE80">
        <v>0.2251467295939977</v>
      </c>
      <c r="AF80">
        <v>0.23213626860164802</v>
      </c>
      <c r="AG80">
        <v>0.22576731772412956</v>
      </c>
      <c r="AH80">
        <v>0.24834503510531594</v>
      </c>
      <c r="AI80">
        <v>0.24128965158606344</v>
      </c>
      <c r="AJ80">
        <v>0.24130697349183142</v>
      </c>
      <c r="AK80">
        <v>0.25473497751737295</v>
      </c>
      <c r="AL80">
        <v>0.22085341903231565</v>
      </c>
      <c r="AM80">
        <v>0.25187100285753161</v>
      </c>
      <c r="AN80">
        <v>0.24820215082140265</v>
      </c>
      <c r="AO80">
        <v>0.21737293251237474</v>
      </c>
    </row>
    <row r="81" spans="1:41" x14ac:dyDescent="0.45">
      <c r="A81" t="s">
        <v>19</v>
      </c>
      <c r="B81" t="s">
        <v>172</v>
      </c>
      <c r="C81">
        <v>8.4652768896278287E-3</v>
      </c>
      <c r="D81">
        <v>1.7822599952118743E-2</v>
      </c>
      <c r="E81">
        <v>1.5106513976111317E-2</v>
      </c>
      <c r="F81">
        <v>1.5747238072113635E-2</v>
      </c>
      <c r="G81">
        <v>1.0072472520835849E-2</v>
      </c>
      <c r="H81">
        <v>1.826411678171325E-2</v>
      </c>
      <c r="I81">
        <v>1.890222799048237E-2</v>
      </c>
      <c r="J81">
        <v>1.1157155797101449E-2</v>
      </c>
      <c r="K81">
        <v>1.0434978589136803E-2</v>
      </c>
      <c r="L81">
        <v>2.0736525660296327E-2</v>
      </c>
      <c r="M81">
        <v>2.8961164009842729E-3</v>
      </c>
      <c r="N81">
        <v>1.8156272850726001E-2</v>
      </c>
      <c r="O81">
        <v>1.0714360532104327E-2</v>
      </c>
      <c r="P81">
        <v>2.1284265488502863E-2</v>
      </c>
      <c r="Q81">
        <v>1.8133567662565905E-2</v>
      </c>
      <c r="R81">
        <v>1.2218982221804158E-2</v>
      </c>
      <c r="S81">
        <v>1.3764336917562726E-2</v>
      </c>
      <c r="T81">
        <v>2.1096740365288823E-2</v>
      </c>
      <c r="U81">
        <v>2.1818874957641479E-2</v>
      </c>
      <c r="V81">
        <v>2.6066498828023265E-2</v>
      </c>
      <c r="W81">
        <v>7.2308351177730193E-3</v>
      </c>
      <c r="X81">
        <v>1.94287109375E-2</v>
      </c>
      <c r="Y81">
        <v>2.6316955455336657E-2</v>
      </c>
      <c r="Z81">
        <v>2.96366051891216E-2</v>
      </c>
      <c r="AA81">
        <v>2.2380820399113082E-2</v>
      </c>
      <c r="AB81">
        <v>2.6900888053412848E-2</v>
      </c>
      <c r="AC81">
        <v>3.7336689440249309E-2</v>
      </c>
      <c r="AD81">
        <v>2.1457662148197679E-2</v>
      </c>
      <c r="AE81">
        <v>9.045803836146912E-3</v>
      </c>
      <c r="AF81">
        <v>9.9065305620464877E-3</v>
      </c>
      <c r="AG81">
        <v>1.2616765740628413E-3</v>
      </c>
      <c r="AH81">
        <v>5.8375125376128384E-3</v>
      </c>
      <c r="AI81">
        <v>5.7657306292251695E-3</v>
      </c>
      <c r="AJ81">
        <v>1.3502002415612484E-2</v>
      </c>
      <c r="AK81">
        <v>2.3232047962937733E-3</v>
      </c>
      <c r="AL81">
        <v>4.2670951615782901E-3</v>
      </c>
      <c r="AM81">
        <v>6.3001768948156211E-3</v>
      </c>
      <c r="AN81">
        <v>1.2337533812759781E-2</v>
      </c>
      <c r="AO81">
        <v>-6.5314499577447784E-3</v>
      </c>
    </row>
    <row r="82" spans="1:41" x14ac:dyDescent="0.45">
      <c r="A82" t="s">
        <v>19</v>
      </c>
      <c r="B82" t="s">
        <v>174</v>
      </c>
      <c r="C82">
        <v>0.50009591406100129</v>
      </c>
      <c r="D82">
        <v>0.46698278890059713</v>
      </c>
      <c r="E82">
        <v>0.49613117170228443</v>
      </c>
      <c r="F82">
        <v>0.50200583515681985</v>
      </c>
      <c r="G82">
        <v>0.52383581814835267</v>
      </c>
      <c r="H82">
        <v>0.4995757678601731</v>
      </c>
      <c r="I82">
        <v>0.4871341267288517</v>
      </c>
      <c r="J82">
        <v>0.5181364964758467</v>
      </c>
      <c r="K82">
        <v>0.53096429187510785</v>
      </c>
      <c r="L82">
        <v>0.52289077828646169</v>
      </c>
      <c r="M82">
        <v>0.54521408497272272</v>
      </c>
      <c r="N82">
        <v>0.57192118226600985</v>
      </c>
      <c r="O82">
        <v>0.5716167270332565</v>
      </c>
      <c r="P82">
        <v>0.55901690670006265</v>
      </c>
      <c r="Q82">
        <v>0.4771547248182762</v>
      </c>
      <c r="R82">
        <v>0.54393609295570078</v>
      </c>
      <c r="S82">
        <v>0.5331043956043956</v>
      </c>
      <c r="T82">
        <v>0.55581237253569005</v>
      </c>
      <c r="U82">
        <v>0.56178883302460969</v>
      </c>
      <c r="V82">
        <v>0.62376656329292357</v>
      </c>
      <c r="W82">
        <v>0.59791980292869851</v>
      </c>
      <c r="X82">
        <v>0.59336099585062241</v>
      </c>
      <c r="Y82">
        <v>0.59906376518218618</v>
      </c>
      <c r="Z82">
        <v>0.62509525019050038</v>
      </c>
      <c r="AA82">
        <v>0.52461440946545534</v>
      </c>
      <c r="AB82">
        <v>0.51960204885736805</v>
      </c>
      <c r="AC82">
        <v>0.50690869683012729</v>
      </c>
      <c r="AD82">
        <v>0.54208848893888262</v>
      </c>
      <c r="AE82">
        <v>0.48250807319698602</v>
      </c>
      <c r="AF82">
        <v>0.43543119428016597</v>
      </c>
      <c r="AG82">
        <v>0.37900460058552909</v>
      </c>
      <c r="AH82">
        <v>0.45561611835701771</v>
      </c>
      <c r="AI82">
        <v>0.45063649222065066</v>
      </c>
      <c r="AJ82">
        <v>0.43740862573099415</v>
      </c>
      <c r="AK82">
        <v>0.44810576164167326</v>
      </c>
      <c r="AL82">
        <v>0.40728643216080401</v>
      </c>
      <c r="AM82">
        <v>0.48584714921148403</v>
      </c>
      <c r="AN82">
        <v>0.46808716707021791</v>
      </c>
      <c r="AO82">
        <v>0.44614175977653631</v>
      </c>
    </row>
    <row r="83" spans="1:41" x14ac:dyDescent="0.45">
      <c r="A83" t="s">
        <v>19</v>
      </c>
      <c r="B83" t="s">
        <v>58</v>
      </c>
      <c r="C83">
        <v>20.66</v>
      </c>
      <c r="D83">
        <v>9.1199999999999992</v>
      </c>
      <c r="E83">
        <v>20.45</v>
      </c>
      <c r="F83">
        <v>16.8</v>
      </c>
      <c r="G83">
        <v>16.95</v>
      </c>
      <c r="H83">
        <v>10.67</v>
      </c>
      <c r="I83">
        <v>20.68</v>
      </c>
      <c r="J83">
        <v>22.29</v>
      </c>
      <c r="K83">
        <v>10.28</v>
      </c>
      <c r="L83">
        <v>10.65</v>
      </c>
      <c r="M83">
        <v>21.52</v>
      </c>
      <c r="N83">
        <v>2.99</v>
      </c>
      <c r="O83">
        <v>18.41</v>
      </c>
      <c r="P83">
        <v>11.1</v>
      </c>
      <c r="Q83">
        <v>21.19</v>
      </c>
      <c r="R83">
        <v>19.16</v>
      </c>
      <c r="S83">
        <v>11.69</v>
      </c>
      <c r="T83">
        <v>12.85</v>
      </c>
      <c r="U83">
        <v>20.22</v>
      </c>
      <c r="V83">
        <v>21.01</v>
      </c>
      <c r="W83">
        <v>25.06</v>
      </c>
      <c r="X83">
        <v>6.93</v>
      </c>
      <c r="Y83">
        <v>17.68</v>
      </c>
      <c r="Z83">
        <v>16.149999999999999</v>
      </c>
      <c r="AA83">
        <v>25.61</v>
      </c>
      <c r="AB83">
        <v>19</v>
      </c>
      <c r="AC83">
        <v>25.81</v>
      </c>
      <c r="AD83">
        <v>32.53</v>
      </c>
      <c r="AE83">
        <v>17.239999999999998</v>
      </c>
      <c r="AF83">
        <v>7.58</v>
      </c>
      <c r="AG83">
        <v>8.11</v>
      </c>
      <c r="AH83">
        <v>0.85</v>
      </c>
      <c r="AI83">
        <v>2.94</v>
      </c>
      <c r="AJ83">
        <v>3.04</v>
      </c>
      <c r="AK83">
        <v>6.25</v>
      </c>
      <c r="AL83">
        <v>0.94</v>
      </c>
      <c r="AM83">
        <v>2.15</v>
      </c>
      <c r="AN83">
        <v>2.7</v>
      </c>
      <c r="AO83">
        <v>5.27</v>
      </c>
    </row>
    <row r="84" spans="1:41" x14ac:dyDescent="0.45">
      <c r="A84" t="s">
        <v>19</v>
      </c>
      <c r="B84" t="s">
        <v>198</v>
      </c>
      <c r="C84">
        <v>8.0000000000000002E-3</v>
      </c>
      <c r="D84">
        <v>-1E-4</v>
      </c>
      <c r="E84">
        <v>1E-4</v>
      </c>
      <c r="F84">
        <v>0</v>
      </c>
      <c r="G84">
        <v>7.0000000000000001E-3</v>
      </c>
      <c r="H84">
        <v>8.9999999999999993E-3</v>
      </c>
      <c r="I84">
        <v>0.01</v>
      </c>
      <c r="J84">
        <v>1.4999999999999999E-2</v>
      </c>
      <c r="K84">
        <v>2.1000000000000001E-2</v>
      </c>
      <c r="L84">
        <v>2.4E-2</v>
      </c>
      <c r="M84">
        <v>1.6E-2</v>
      </c>
      <c r="N84">
        <v>2.1999999999999999E-2</v>
      </c>
      <c r="O84">
        <v>2.1000000000000001E-2</v>
      </c>
      <c r="P84">
        <v>2.4E-2</v>
      </c>
      <c r="Q84">
        <v>2.9000000000000001E-2</v>
      </c>
      <c r="R84">
        <v>2.3E-2</v>
      </c>
      <c r="S84">
        <v>1.9E-2</v>
      </c>
      <c r="T84">
        <v>1.9E-2</v>
      </c>
      <c r="U84">
        <v>1.6E-2</v>
      </c>
      <c r="V84">
        <v>1.7000000000000001E-2</v>
      </c>
      <c r="W84">
        <v>2.3E-2</v>
      </c>
      <c r="X84">
        <v>1.4999999999999999E-2</v>
      </c>
      <c r="Y84">
        <v>6.0000000000000001E-3</v>
      </c>
      <c r="Z84">
        <v>1.4E-2</v>
      </c>
      <c r="AA84">
        <v>1.4E-2</v>
      </c>
      <c r="AB84">
        <v>2.5999999999999999E-2</v>
      </c>
      <c r="AC84">
        <v>5.3999999999999999E-2</v>
      </c>
      <c r="AD84">
        <v>5.3999999999999999E-2</v>
      </c>
      <c r="AE84">
        <v>7.0000000000000007E-2</v>
      </c>
      <c r="AF84">
        <v>8.5000000000000006E-2</v>
      </c>
      <c r="AG84">
        <v>9.0999999999999998E-2</v>
      </c>
      <c r="AH84">
        <v>8.2000000000000003E-2</v>
      </c>
      <c r="AI84">
        <v>6.5000000000000002E-2</v>
      </c>
      <c r="AJ84">
        <v>0.05</v>
      </c>
      <c r="AK84">
        <v>0.03</v>
      </c>
      <c r="AL84">
        <v>3.6999999999999998E-2</v>
      </c>
      <c r="AM84">
        <v>3.4000000000000002E-2</v>
      </c>
      <c r="AN84">
        <v>3.5000000000000003E-2</v>
      </c>
      <c r="AO84">
        <v>0.03</v>
      </c>
    </row>
    <row r="85" spans="1:41" x14ac:dyDescent="0.45">
      <c r="A85" t="s">
        <v>19</v>
      </c>
      <c r="B85" t="s">
        <v>272</v>
      </c>
      <c r="C85">
        <v>50.01</v>
      </c>
      <c r="D85">
        <v>49.49</v>
      </c>
      <c r="E85">
        <v>50.531999999999996</v>
      </c>
      <c r="F85">
        <v>48.603999999999999</v>
      </c>
      <c r="G85">
        <v>51.15</v>
      </c>
      <c r="H85">
        <v>49.9</v>
      </c>
      <c r="I85">
        <v>50.631999999999998</v>
      </c>
      <c r="J85">
        <v>52.88</v>
      </c>
      <c r="K85">
        <v>59.33</v>
      </c>
      <c r="L85">
        <v>60.618000000000002</v>
      </c>
      <c r="M85">
        <v>62.616999999999997</v>
      </c>
      <c r="N85">
        <v>63.72</v>
      </c>
      <c r="O85">
        <v>66.599999999999994</v>
      </c>
      <c r="P85">
        <v>64.540000000000006</v>
      </c>
      <c r="Q85">
        <v>61.49</v>
      </c>
      <c r="R85">
        <v>66.33</v>
      </c>
      <c r="S85">
        <v>57.72</v>
      </c>
      <c r="T85">
        <v>63.62</v>
      </c>
      <c r="U85">
        <v>70.709999999999994</v>
      </c>
      <c r="V85">
        <v>72.040000000000006</v>
      </c>
      <c r="W85">
        <v>71.33</v>
      </c>
      <c r="X85">
        <v>49.57</v>
      </c>
      <c r="Y85">
        <v>55.01</v>
      </c>
      <c r="Z85">
        <v>55.74</v>
      </c>
      <c r="AA85">
        <v>67.5</v>
      </c>
      <c r="AB85">
        <v>74.260000000000005</v>
      </c>
      <c r="AC85">
        <v>77.405000000000001</v>
      </c>
      <c r="AD85">
        <v>78.2</v>
      </c>
      <c r="AE85">
        <v>83.572000000000003</v>
      </c>
      <c r="AF85">
        <v>91.22</v>
      </c>
      <c r="AG85">
        <v>82.97</v>
      </c>
      <c r="AH85">
        <v>79.09</v>
      </c>
      <c r="AI85">
        <v>91.4</v>
      </c>
      <c r="AJ85">
        <v>85.62</v>
      </c>
      <c r="AK85">
        <v>87.89</v>
      </c>
      <c r="AL85">
        <v>91.65</v>
      </c>
      <c r="AM85">
        <v>100.125</v>
      </c>
      <c r="AN85">
        <v>117.39</v>
      </c>
      <c r="AO85">
        <v>112.92</v>
      </c>
    </row>
    <row r="86" spans="1:41" x14ac:dyDescent="0.45">
      <c r="A86" t="s">
        <v>20</v>
      </c>
      <c r="B86" s="138" t="s">
        <v>170</v>
      </c>
      <c r="C86">
        <v>7.3756883705863294E-2</v>
      </c>
      <c r="D86">
        <v>8.0906148867313912E-2</v>
      </c>
      <c r="E86">
        <v>8.786233058115471E-2</v>
      </c>
      <c r="F86">
        <v>9.1802862297896193E-2</v>
      </c>
      <c r="G86">
        <v>8.3435534280175652E-2</v>
      </c>
      <c r="H86">
        <v>8.2946717278222976E-2</v>
      </c>
      <c r="I86">
        <v>8.2581097053802038E-2</v>
      </c>
      <c r="J86">
        <v>-0.74940332003419774</v>
      </c>
      <c r="K86">
        <v>7.6414893428221553E-2</v>
      </c>
      <c r="L86">
        <v>7.2203061147686876E-2</v>
      </c>
      <c r="M86">
        <v>7.9634808283268882E-2</v>
      </c>
      <c r="N86">
        <v>-0.73077776791263427</v>
      </c>
      <c r="O86">
        <v>-0.72476530697017527</v>
      </c>
      <c r="P86">
        <v>-1.7260386672151379E-2</v>
      </c>
      <c r="Q86">
        <v>-2.296661620847372E-2</v>
      </c>
      <c r="R86">
        <v>1.1635931757266439E-2</v>
      </c>
      <c r="S86">
        <v>-1.4338955214452656E-2</v>
      </c>
      <c r="T86">
        <v>5.7577153385536615E-4</v>
      </c>
      <c r="U86">
        <v>1.0945684354361194E-2</v>
      </c>
      <c r="V86">
        <v>2.6434330739794117E-2</v>
      </c>
      <c r="W86">
        <v>2.9465688842325824E-2</v>
      </c>
      <c r="X86">
        <v>2.9384420340893082E-2</v>
      </c>
      <c r="Y86">
        <v>2.9203943638601196E-2</v>
      </c>
      <c r="Z86">
        <v>3.8779668335334833E-2</v>
      </c>
      <c r="AA86">
        <v>3.2075039419953912E-2</v>
      </c>
      <c r="AB86">
        <v>3.9715249156987639E-2</v>
      </c>
      <c r="AC86">
        <v>3.0816620789094244E-2</v>
      </c>
      <c r="AD86">
        <v>4.4621170571182325E-2</v>
      </c>
      <c r="AE86">
        <v>3.1414447456546007E-2</v>
      </c>
      <c r="AF86">
        <v>5.8327118035413385E-2</v>
      </c>
      <c r="AG86">
        <v>5.6461609169788721E-2</v>
      </c>
      <c r="AH86">
        <v>6.800624589086128E-2</v>
      </c>
      <c r="AI86">
        <v>4.8620183436813964E-2</v>
      </c>
      <c r="AJ86">
        <v>6.0396508559442452E-2</v>
      </c>
      <c r="AK86">
        <v>5.2901390305437758E-2</v>
      </c>
      <c r="AL86">
        <v>6.4313623339411305E-2</v>
      </c>
      <c r="AM86">
        <v>4.7986102174752285E-2</v>
      </c>
      <c r="AN86">
        <v>4.5707562685018847E-2</v>
      </c>
      <c r="AO86">
        <v>4.1702064787795957E-2</v>
      </c>
    </row>
    <row r="87" spans="1:41" x14ac:dyDescent="0.45">
      <c r="A87" t="s">
        <v>20</v>
      </c>
      <c r="B87" t="s">
        <v>171</v>
      </c>
      <c r="C87">
        <v>4.6902332361516037E-2</v>
      </c>
      <c r="D87">
        <v>4.9460625674217905E-2</v>
      </c>
      <c r="E87">
        <v>5.2775293472108811E-2</v>
      </c>
      <c r="F87">
        <v>5.4959973373973056E-2</v>
      </c>
      <c r="G87">
        <v>5.6217114372749934E-2</v>
      </c>
      <c r="H87">
        <v>5.6775446365809085E-2</v>
      </c>
      <c r="I87">
        <v>5.8144727049862101E-2</v>
      </c>
      <c r="J87">
        <v>5.8394485608435451E-2</v>
      </c>
      <c r="K87">
        <v>5.9479652865281202E-2</v>
      </c>
      <c r="L87">
        <v>5.8805559122122701E-2</v>
      </c>
      <c r="M87">
        <v>5.9916774823715165E-2</v>
      </c>
      <c r="N87">
        <v>4.2803871082304892E-2</v>
      </c>
      <c r="O87">
        <v>4.6873990381508863E-2</v>
      </c>
      <c r="P87">
        <v>0.17522007404360346</v>
      </c>
      <c r="Q87">
        <v>0.1786057261910575</v>
      </c>
      <c r="R87">
        <v>0.17742789734700756</v>
      </c>
      <c r="S87">
        <v>0.1827427199797865</v>
      </c>
      <c r="T87">
        <v>0.17037079686780285</v>
      </c>
      <c r="U87">
        <v>0.17437656570257346</v>
      </c>
      <c r="V87">
        <v>0.17912365674908567</v>
      </c>
      <c r="W87">
        <v>0.18652872359001221</v>
      </c>
      <c r="X87">
        <v>0.18547682772221441</v>
      </c>
      <c r="Y87">
        <v>0.18671441806440908</v>
      </c>
      <c r="Z87">
        <v>0.18779938200806898</v>
      </c>
      <c r="AA87">
        <v>0.18916187113381222</v>
      </c>
      <c r="AB87">
        <v>0.19821495477171761</v>
      </c>
      <c r="AC87">
        <v>0.1988333988727225</v>
      </c>
      <c r="AD87">
        <v>0.2058554676277782</v>
      </c>
      <c r="AE87">
        <v>0.21364216233455588</v>
      </c>
      <c r="AF87">
        <v>0.22634733847131294</v>
      </c>
      <c r="AG87">
        <v>0.23116669684266236</v>
      </c>
      <c r="AH87">
        <v>0.23364562787639712</v>
      </c>
      <c r="AI87">
        <v>0.23507387304879526</v>
      </c>
      <c r="AJ87">
        <v>0.24176195953718113</v>
      </c>
      <c r="AK87">
        <v>0.24668527564549894</v>
      </c>
      <c r="AL87">
        <v>0.24755144568898149</v>
      </c>
      <c r="AM87">
        <v>0.25239994852657316</v>
      </c>
      <c r="AN87">
        <v>0.25566126053184224</v>
      </c>
      <c r="AO87">
        <v>0.25651633238527932</v>
      </c>
    </row>
    <row r="88" spans="1:41" x14ac:dyDescent="0.45">
      <c r="A88" t="s">
        <v>20</v>
      </c>
      <c r="B88" t="s">
        <v>172</v>
      </c>
      <c r="C88">
        <v>2.8466148364107548E-3</v>
      </c>
      <c r="D88">
        <v>2.3068625010372584E-3</v>
      </c>
      <c r="E88">
        <v>1.8664696504257885E-3</v>
      </c>
      <c r="F88">
        <v>2.7195333438436073E-3</v>
      </c>
      <c r="G88">
        <v>1.9868743214076917E-3</v>
      </c>
      <c r="H88">
        <v>1.0544074230282581E-3</v>
      </c>
      <c r="I88">
        <v>2.6178698069430459E-3</v>
      </c>
      <c r="J88">
        <v>4.4528355656882305E-6</v>
      </c>
      <c r="K88">
        <v>2.0941665039842404E-3</v>
      </c>
      <c r="L88">
        <v>-9.3862208506926767E-4</v>
      </c>
      <c r="M88">
        <v>1.1239412874479843E-3</v>
      </c>
      <c r="N88">
        <v>2.250732486904022E-3</v>
      </c>
      <c r="O88">
        <v>2.7277007006175405E-3</v>
      </c>
      <c r="P88">
        <v>1.0086384204031263E-2</v>
      </c>
      <c r="Q88">
        <v>9.6358871689698391E-3</v>
      </c>
      <c r="R88">
        <v>4.4617779703725099E-3</v>
      </c>
      <c r="S88">
        <v>1.3249320952561431E-2</v>
      </c>
      <c r="T88">
        <v>7.4706356517733764E-3</v>
      </c>
      <c r="U88">
        <v>1.1927806877704396E-2</v>
      </c>
      <c r="V88">
        <v>1.0957820862222347E-2</v>
      </c>
      <c r="W88">
        <v>5.8931377684651653E-3</v>
      </c>
      <c r="X88">
        <v>9.0435272573601913E-3</v>
      </c>
      <c r="Y88">
        <v>9.430440133298303E-3</v>
      </c>
      <c r="Z88">
        <v>9.2293991445264543E-3</v>
      </c>
      <c r="AA88">
        <v>4.8651635422703194E-3</v>
      </c>
      <c r="AB88">
        <v>1.5348177487555532E-2</v>
      </c>
      <c r="AC88">
        <v>8.0482369904312494E-3</v>
      </c>
      <c r="AD88">
        <v>1.2457886076941158E-2</v>
      </c>
      <c r="AE88">
        <v>7.8403231807792489E-3</v>
      </c>
      <c r="AF88">
        <v>8.1903814811745534E-3</v>
      </c>
      <c r="AG88">
        <v>6.6851436609517969E-3</v>
      </c>
      <c r="AH88">
        <v>1.0944006136313829E-2</v>
      </c>
      <c r="AI88">
        <v>9.5489501542108304E-3</v>
      </c>
      <c r="AJ88">
        <v>9.8653494823736382E-3</v>
      </c>
      <c r="AK88">
        <v>1.1635085082398411E-2</v>
      </c>
      <c r="AL88">
        <v>1.3167491534253712E-2</v>
      </c>
      <c r="AM88">
        <v>1.2430832582679192E-2</v>
      </c>
      <c r="AN88">
        <v>1.223338309338866E-2</v>
      </c>
      <c r="AO88">
        <v>1.2410889077678868E-2</v>
      </c>
    </row>
    <row r="89" spans="1:41" x14ac:dyDescent="0.45">
      <c r="A89" t="s">
        <v>20</v>
      </c>
      <c r="B89" t="s">
        <v>174</v>
      </c>
      <c r="C89">
        <v>8.3714011137294139E-2</v>
      </c>
      <c r="D89">
        <v>8.1811367502569649E-2</v>
      </c>
      <c r="E89">
        <v>8.5364995849921924E-2</v>
      </c>
      <c r="F89">
        <v>8.372803811946504E-2</v>
      </c>
      <c r="G89">
        <v>8.6502595746509953E-2</v>
      </c>
      <c r="H89">
        <v>8.877483174445247E-2</v>
      </c>
      <c r="I89">
        <v>8.8944187022100191E-2</v>
      </c>
      <c r="J89">
        <v>8.1392381291742311E-2</v>
      </c>
      <c r="K89">
        <v>8.1625307732545033E-2</v>
      </c>
      <c r="L89">
        <v>8.2886251947740616E-2</v>
      </c>
      <c r="M89">
        <v>8.3260056624375536E-2</v>
      </c>
      <c r="N89">
        <v>6.3721277258861189E-2</v>
      </c>
      <c r="O89">
        <v>6.4577467902890581E-2</v>
      </c>
      <c r="P89">
        <v>0.26013394430736692</v>
      </c>
      <c r="Q89">
        <v>0.26133284060113326</v>
      </c>
      <c r="R89">
        <v>0.26624801853432506</v>
      </c>
      <c r="S89">
        <v>0.29274865262126409</v>
      </c>
      <c r="T89">
        <v>0.28224437061646362</v>
      </c>
      <c r="U89">
        <v>0.2967625235335376</v>
      </c>
      <c r="V89">
        <v>0.29827488221167064</v>
      </c>
      <c r="W89">
        <v>0.28556998017134949</v>
      </c>
      <c r="X89">
        <v>0.31662895507993621</v>
      </c>
      <c r="Y89">
        <v>0.32654034521341968</v>
      </c>
      <c r="Z89">
        <v>0.33401134011340111</v>
      </c>
      <c r="AA89">
        <v>0.31331527991645869</v>
      </c>
      <c r="AB89">
        <v>0.32297125053108627</v>
      </c>
      <c r="AC89">
        <v>0.30570959129184638</v>
      </c>
      <c r="AD89">
        <v>0.30378820124287054</v>
      </c>
      <c r="AE89">
        <v>0.26782916350770786</v>
      </c>
      <c r="AF89">
        <v>0.2445338283828383</v>
      </c>
      <c r="AG89">
        <v>0.22015090235530027</v>
      </c>
      <c r="AH89">
        <v>0.23049956178790534</v>
      </c>
      <c r="AI89">
        <v>0.23936303393480113</v>
      </c>
      <c r="AJ89">
        <v>0.236881308270425</v>
      </c>
      <c r="AK89">
        <v>0.22484672156746716</v>
      </c>
      <c r="AL89">
        <v>0.24941011830179161</v>
      </c>
      <c r="AM89">
        <v>0.24851386523569294</v>
      </c>
      <c r="AN89">
        <v>0.24745131458510874</v>
      </c>
      <c r="AO89">
        <v>0.26487673451589294</v>
      </c>
    </row>
    <row r="90" spans="1:41" x14ac:dyDescent="0.45">
      <c r="A90" t="s">
        <v>20</v>
      </c>
      <c r="B90" t="s">
        <v>58</v>
      </c>
      <c r="C90">
        <v>6.12</v>
      </c>
      <c r="D90">
        <v>7.65</v>
      </c>
      <c r="E90">
        <v>6.28</v>
      </c>
      <c r="F90">
        <v>5.41</v>
      </c>
      <c r="G90">
        <v>7.51</v>
      </c>
      <c r="H90">
        <v>5.43</v>
      </c>
      <c r="I90">
        <v>3</v>
      </c>
      <c r="J90">
        <v>7.14</v>
      </c>
      <c r="K90">
        <v>-3.99</v>
      </c>
      <c r="L90">
        <v>6.95</v>
      </c>
      <c r="M90">
        <v>-1.1399999999999999</v>
      </c>
      <c r="N90">
        <v>4.42</v>
      </c>
      <c r="O90">
        <v>-33.909999999999997</v>
      </c>
      <c r="P90">
        <v>9.6</v>
      </c>
      <c r="Q90">
        <v>9.67</v>
      </c>
      <c r="R90">
        <v>8.75</v>
      </c>
      <c r="S90">
        <v>3.39</v>
      </c>
      <c r="T90">
        <v>13.11</v>
      </c>
      <c r="U90">
        <v>8.24</v>
      </c>
      <c r="V90">
        <v>10.75</v>
      </c>
      <c r="W90">
        <v>11.4</v>
      </c>
      <c r="X90">
        <v>6.38</v>
      </c>
      <c r="Y90">
        <v>11.39</v>
      </c>
      <c r="Z90">
        <v>10.17</v>
      </c>
      <c r="AA90">
        <v>12.44</v>
      </c>
      <c r="AB90">
        <v>6.32</v>
      </c>
      <c r="AC90">
        <v>20.47</v>
      </c>
      <c r="AD90">
        <v>11.05</v>
      </c>
      <c r="AE90">
        <v>15.66</v>
      </c>
      <c r="AF90">
        <v>9.73</v>
      </c>
      <c r="AG90">
        <v>11.86</v>
      </c>
      <c r="AH90">
        <v>9.64</v>
      </c>
      <c r="AI90">
        <v>15.7</v>
      </c>
      <c r="AJ90">
        <v>14.06</v>
      </c>
      <c r="AK90">
        <v>14.44</v>
      </c>
      <c r="AL90">
        <v>17.260000000000002</v>
      </c>
      <c r="AM90">
        <v>20.39</v>
      </c>
      <c r="AN90">
        <v>19.22</v>
      </c>
      <c r="AO90">
        <v>19.239999999999998</v>
      </c>
    </row>
    <row r="91" spans="1:41" x14ac:dyDescent="0.45">
      <c r="A91" t="s">
        <v>20</v>
      </c>
      <c r="B91" t="s">
        <v>198</v>
      </c>
      <c r="C91">
        <v>8.0000000000000002E-3</v>
      </c>
      <c r="D91">
        <v>-1E-4</v>
      </c>
      <c r="E91">
        <v>1E-4</v>
      </c>
      <c r="F91">
        <v>0</v>
      </c>
      <c r="G91">
        <v>7.0000000000000001E-3</v>
      </c>
      <c r="H91">
        <v>8.9999999999999993E-3</v>
      </c>
      <c r="I91">
        <v>0.01</v>
      </c>
      <c r="J91">
        <v>1.4999999999999999E-2</v>
      </c>
      <c r="K91">
        <v>2.1000000000000001E-2</v>
      </c>
      <c r="L91">
        <v>2.4E-2</v>
      </c>
      <c r="M91">
        <v>1.6E-2</v>
      </c>
      <c r="N91">
        <v>2.1999999999999999E-2</v>
      </c>
      <c r="O91">
        <v>2.1000000000000001E-2</v>
      </c>
      <c r="P91">
        <v>2.4E-2</v>
      </c>
      <c r="Q91">
        <v>2.9000000000000001E-2</v>
      </c>
      <c r="R91">
        <v>2.3E-2</v>
      </c>
      <c r="S91">
        <v>1.9E-2</v>
      </c>
      <c r="T91">
        <v>1.9E-2</v>
      </c>
      <c r="U91">
        <v>1.6E-2</v>
      </c>
      <c r="V91">
        <v>1.7000000000000001E-2</v>
      </c>
      <c r="W91">
        <v>2.3E-2</v>
      </c>
      <c r="X91">
        <v>1.4999999999999999E-2</v>
      </c>
      <c r="Y91">
        <v>6.0000000000000001E-3</v>
      </c>
      <c r="Z91">
        <v>1.4E-2</v>
      </c>
      <c r="AA91">
        <v>1.4E-2</v>
      </c>
      <c r="AB91">
        <v>2.5999999999999999E-2</v>
      </c>
      <c r="AC91">
        <v>5.3999999999999999E-2</v>
      </c>
      <c r="AD91">
        <v>5.3999999999999999E-2</v>
      </c>
      <c r="AE91">
        <v>7.0000000000000007E-2</v>
      </c>
      <c r="AF91">
        <v>8.5000000000000006E-2</v>
      </c>
      <c r="AG91">
        <v>9.0999999999999998E-2</v>
      </c>
      <c r="AH91">
        <v>8.2000000000000003E-2</v>
      </c>
      <c r="AI91">
        <v>6.5000000000000002E-2</v>
      </c>
      <c r="AJ91">
        <v>0.05</v>
      </c>
      <c r="AK91">
        <v>0.03</v>
      </c>
      <c r="AL91">
        <v>3.6999999999999998E-2</v>
      </c>
      <c r="AM91">
        <v>3.4000000000000002E-2</v>
      </c>
      <c r="AN91">
        <v>3.5000000000000003E-2</v>
      </c>
      <c r="AO91">
        <v>0.03</v>
      </c>
    </row>
    <row r="92" spans="1:41" x14ac:dyDescent="0.45">
      <c r="A92" t="s">
        <v>20</v>
      </c>
      <c r="B92" t="s">
        <v>272</v>
      </c>
      <c r="C92">
        <v>50.01</v>
      </c>
      <c r="D92">
        <v>49.49</v>
      </c>
      <c r="E92">
        <v>50.531999999999996</v>
      </c>
      <c r="F92">
        <v>48.603999999999999</v>
      </c>
      <c r="G92">
        <v>51.15</v>
      </c>
      <c r="H92">
        <v>49.9</v>
      </c>
      <c r="I92">
        <v>50.631999999999998</v>
      </c>
      <c r="J92">
        <v>52.88</v>
      </c>
      <c r="K92">
        <v>59.33</v>
      </c>
      <c r="L92">
        <v>60.618000000000002</v>
      </c>
      <c r="M92">
        <v>62.616999999999997</v>
      </c>
      <c r="N92">
        <v>63.72</v>
      </c>
      <c r="O92">
        <v>66.599999999999994</v>
      </c>
      <c r="P92">
        <v>64.540000000000006</v>
      </c>
      <c r="Q92">
        <v>61.49</v>
      </c>
      <c r="R92">
        <v>66.33</v>
      </c>
      <c r="S92">
        <v>57.72</v>
      </c>
      <c r="T92">
        <v>63.62</v>
      </c>
      <c r="U92">
        <v>70.709999999999994</v>
      </c>
      <c r="V92">
        <v>72.040000000000006</v>
      </c>
      <c r="W92">
        <v>71.33</v>
      </c>
      <c r="X92">
        <v>49.57</v>
      </c>
      <c r="Y92">
        <v>55.01</v>
      </c>
      <c r="Z92">
        <v>55.74</v>
      </c>
      <c r="AA92">
        <v>67.5</v>
      </c>
      <c r="AB92">
        <v>74.260000000000005</v>
      </c>
      <c r="AC92">
        <v>77.405000000000001</v>
      </c>
      <c r="AD92">
        <v>78.2</v>
      </c>
      <c r="AE92">
        <v>83.572000000000003</v>
      </c>
      <c r="AF92">
        <v>91.22</v>
      </c>
      <c r="AG92">
        <v>82.97</v>
      </c>
      <c r="AH92">
        <v>79.09</v>
      </c>
      <c r="AI92">
        <v>91.4</v>
      </c>
      <c r="AJ92">
        <v>85.62</v>
      </c>
      <c r="AK92">
        <v>87.89</v>
      </c>
      <c r="AL92">
        <v>91.65</v>
      </c>
      <c r="AM92">
        <v>100.125</v>
      </c>
      <c r="AN92">
        <v>117.39</v>
      </c>
      <c r="AO92">
        <v>112.92</v>
      </c>
    </row>
    <row r="93" spans="1:41" x14ac:dyDescent="0.45">
      <c r="A93" t="s">
        <v>21</v>
      </c>
      <c r="B93" t="s">
        <v>170</v>
      </c>
      <c r="C93">
        <v>4.6271957015912378E-2</v>
      </c>
      <c r="D93">
        <v>4.363871738697471E-2</v>
      </c>
      <c r="E93">
        <v>5.5837664934026393E-2</v>
      </c>
      <c r="F93">
        <v>4.1734612310151881E-2</v>
      </c>
      <c r="G93">
        <v>4.2713799319046668E-2</v>
      </c>
      <c r="H93">
        <v>3.6414442097176883E-2</v>
      </c>
      <c r="I93">
        <v>4.9427743571169865E-2</v>
      </c>
      <c r="J93">
        <v>5.5285958578757365E-2</v>
      </c>
      <c r="K93">
        <v>6.9089859534346737E-2</v>
      </c>
      <c r="L93">
        <v>6.8081075961356319E-2</v>
      </c>
      <c r="M93">
        <v>3.8423253304558945E-2</v>
      </c>
      <c r="N93">
        <v>4.4307585247042452E-2</v>
      </c>
      <c r="O93">
        <v>7.8356188780053432E-2</v>
      </c>
      <c r="P93">
        <v>6.7432479831638026E-2</v>
      </c>
      <c r="Q93">
        <v>6.5560916767189378E-2</v>
      </c>
      <c r="R93">
        <v>5.7457018986395575E-2</v>
      </c>
      <c r="S93">
        <v>5.1084337349397595E-2</v>
      </c>
      <c r="T93">
        <v>5.365526866713189E-2</v>
      </c>
      <c r="U93">
        <v>5.9628954563207916E-2</v>
      </c>
      <c r="V93">
        <v>5.8958415322051684E-2</v>
      </c>
      <c r="W93">
        <v>5.1862305460300719E-2</v>
      </c>
      <c r="X93">
        <v>5.4468967199122059E-2</v>
      </c>
      <c r="Y93">
        <v>0.10498010233086981</v>
      </c>
      <c r="Z93">
        <v>6.7354450144992195E-2</v>
      </c>
      <c r="AA93">
        <v>6.1951520592526087E-2</v>
      </c>
      <c r="AB93">
        <v>4.1773883308399234E-2</v>
      </c>
      <c r="AC93">
        <v>5.2875688025755527E-2</v>
      </c>
      <c r="AD93">
        <v>6.7677386421643698E-2</v>
      </c>
      <c r="AE93">
        <v>0.16588308347378691</v>
      </c>
      <c r="AF93">
        <v>0.1979641693811075</v>
      </c>
      <c r="AG93">
        <v>4.482354663933226E-2</v>
      </c>
      <c r="AH93">
        <v>2.8581651638757692E-2</v>
      </c>
      <c r="AI93">
        <v>4.0537313432835821E-2</v>
      </c>
      <c r="AJ93">
        <v>5.2394826606026151E-2</v>
      </c>
      <c r="AK93">
        <v>1.8214975327183008E-2</v>
      </c>
      <c r="AL93">
        <v>1.1624000537526036E-2</v>
      </c>
      <c r="AM93">
        <v>8.4425233013643124E-3</v>
      </c>
      <c r="AN93">
        <v>4.3778223783241345E-2</v>
      </c>
      <c r="AO93">
        <v>5.4436519258202566E-2</v>
      </c>
    </row>
    <row r="94" spans="1:41" x14ac:dyDescent="0.45">
      <c r="A94" t="s">
        <v>21</v>
      </c>
      <c r="B94" t="s">
        <v>171</v>
      </c>
      <c r="C94">
        <v>0.37383756974581522</v>
      </c>
      <c r="D94">
        <v>0.3694483170683131</v>
      </c>
      <c r="E94">
        <v>0.38124750099960014</v>
      </c>
      <c r="F94">
        <v>0.38908872901678659</v>
      </c>
      <c r="G94">
        <v>0.3991588223512918</v>
      </c>
      <c r="H94">
        <v>0.39216439408488574</v>
      </c>
      <c r="I94">
        <v>0.37957261861644331</v>
      </c>
      <c r="J94">
        <v>0.40566216986509596</v>
      </c>
      <c r="K94">
        <v>0.42062728497209928</v>
      </c>
      <c r="L94">
        <v>0.42299677969312371</v>
      </c>
      <c r="M94">
        <v>0.30887510115996764</v>
      </c>
      <c r="N94">
        <v>0.42745302713987476</v>
      </c>
      <c r="O94">
        <v>0.47088156723063224</v>
      </c>
      <c r="P94">
        <v>0.47299193265520872</v>
      </c>
      <c r="Q94">
        <v>0.47957952783043256</v>
      </c>
      <c r="R94">
        <v>0.42368066975631635</v>
      </c>
      <c r="S94">
        <v>0.42976785189538641</v>
      </c>
      <c r="T94">
        <v>0.41800418702023728</v>
      </c>
      <c r="U94">
        <v>0.40203098554875666</v>
      </c>
      <c r="V94">
        <v>0.41204250295159384</v>
      </c>
      <c r="W94">
        <v>0.4311527301503561</v>
      </c>
      <c r="X94">
        <v>0.40751127911230339</v>
      </c>
      <c r="Y94">
        <v>0.39249573621375783</v>
      </c>
      <c r="Z94">
        <v>0.39270577738121792</v>
      </c>
      <c r="AA94">
        <v>0.41454382224217262</v>
      </c>
      <c r="AB94">
        <v>0.40692455652917292</v>
      </c>
      <c r="AC94">
        <v>0.40793436493924601</v>
      </c>
      <c r="AD94">
        <v>0.40847371107708014</v>
      </c>
      <c r="AE94">
        <v>0.37186197108134483</v>
      </c>
      <c r="AF94">
        <v>0.35081433224755698</v>
      </c>
      <c r="AG94">
        <v>0.32508419973641822</v>
      </c>
      <c r="AH94">
        <v>0.32581937884642909</v>
      </c>
      <c r="AI94">
        <v>0.35492537313432837</v>
      </c>
      <c r="AJ94">
        <v>0.34920409323479251</v>
      </c>
      <c r="AK94">
        <v>0.36165343631552599</v>
      </c>
      <c r="AL94">
        <v>0.35537190082644626</v>
      </c>
      <c r="AM94">
        <v>0.37444279346210996</v>
      </c>
      <c r="AN94">
        <v>0.36151530356246864</v>
      </c>
      <c r="AO94">
        <v>0.34014265335235377</v>
      </c>
    </row>
    <row r="95" spans="1:41" x14ac:dyDescent="0.45">
      <c r="A95" t="s">
        <v>21</v>
      </c>
      <c r="B95" t="s">
        <v>172</v>
      </c>
      <c r="C95">
        <v>2.1537507749535029E-2</v>
      </c>
      <c r="D95">
        <v>2.1591316470822543E-2</v>
      </c>
      <c r="E95">
        <v>2.4432227109156338E-2</v>
      </c>
      <c r="F95">
        <v>2.1143085531574738E-2</v>
      </c>
      <c r="G95">
        <v>2.1578209493290607E-2</v>
      </c>
      <c r="H95">
        <v>2.3297484155943921E-2</v>
      </c>
      <c r="I95">
        <v>2.3464324520101412E-2</v>
      </c>
      <c r="J95">
        <v>2.0600418012540377E-2</v>
      </c>
      <c r="K95">
        <v>2.0023090244371752E-2</v>
      </c>
      <c r="L95">
        <v>2.3089600303087706E-2</v>
      </c>
      <c r="M95">
        <v>1.7476396007553276E-2</v>
      </c>
      <c r="N95">
        <v>2.0090466249130134E-2</v>
      </c>
      <c r="O95">
        <v>2.2625111308993768E-2</v>
      </c>
      <c r="P95">
        <v>1.9296737986671343E-2</v>
      </c>
      <c r="Q95">
        <v>2.6052042047216957E-2</v>
      </c>
      <c r="R95">
        <v>1.6625803558080431E-2</v>
      </c>
      <c r="S95">
        <v>2.4147810755215986E-2</v>
      </c>
      <c r="T95">
        <v>1.8759246336357293E-2</v>
      </c>
      <c r="U95">
        <v>2.0492123421429503E-2</v>
      </c>
      <c r="V95">
        <v>1.5251213433031615E-2</v>
      </c>
      <c r="W95">
        <v>2.7455816407280398E-2</v>
      </c>
      <c r="X95">
        <v>1.7495427386904034E-2</v>
      </c>
      <c r="Y95">
        <v>2.1118817509948835E-2</v>
      </c>
      <c r="Z95">
        <v>1.5171759982154807E-2</v>
      </c>
      <c r="AA95">
        <v>2.8515318146111548E-2</v>
      </c>
      <c r="AB95">
        <v>2.1040820688181236E-2</v>
      </c>
      <c r="AC95">
        <v>2.4415827188700799E-2</v>
      </c>
      <c r="AD95">
        <v>1.7488514548238899E-2</v>
      </c>
      <c r="AE95">
        <v>2.5184068127384013E-2</v>
      </c>
      <c r="AF95">
        <v>1.8876221498371336E-2</v>
      </c>
      <c r="AG95">
        <v>1.7118172499633915E-2</v>
      </c>
      <c r="AH95">
        <v>1.6401889222842421E-2</v>
      </c>
      <c r="AI95">
        <v>2.4552238805970149E-2</v>
      </c>
      <c r="AJ95">
        <v>2.1105741898806141E-2</v>
      </c>
      <c r="AK95">
        <v>2.1597654294500467E-2</v>
      </c>
      <c r="AL95">
        <v>1.6616273600752539E-2</v>
      </c>
      <c r="AM95">
        <v>2.661083344590031E-2</v>
      </c>
      <c r="AN95">
        <v>2.1512794781736077E-2</v>
      </c>
      <c r="AO95">
        <v>1.8659058487874466E-2</v>
      </c>
    </row>
    <row r="96" spans="1:41" x14ac:dyDescent="0.45">
      <c r="A96" t="s">
        <v>21</v>
      </c>
      <c r="B96" t="s">
        <v>174</v>
      </c>
      <c r="C96">
        <v>0.74216780698595608</v>
      </c>
      <c r="D96">
        <v>0.72661623108665752</v>
      </c>
      <c r="E96">
        <v>0.77627840909090906</v>
      </c>
      <c r="F96">
        <v>0.75306479859894926</v>
      </c>
      <c r="G96">
        <v>0.78704366499642087</v>
      </c>
      <c r="H96">
        <v>0.7620981387478849</v>
      </c>
      <c r="I96">
        <v>0.72724429152330305</v>
      </c>
      <c r="J96">
        <v>0.81295211849810545</v>
      </c>
      <c r="K96">
        <v>0.86843997124370953</v>
      </c>
      <c r="L96">
        <v>0.8713222261609358</v>
      </c>
      <c r="M96">
        <v>0.50375177448793351</v>
      </c>
      <c r="N96">
        <v>0.81611374407582937</v>
      </c>
      <c r="O96">
        <v>0.9743319268635724</v>
      </c>
      <c r="P96">
        <v>0.98641114982578393</v>
      </c>
      <c r="Q96">
        <v>1.0265455815578064</v>
      </c>
      <c r="R96">
        <v>0.81372017353579174</v>
      </c>
      <c r="S96">
        <v>0.83549083063646168</v>
      </c>
      <c r="T96">
        <v>0.79844377510040165</v>
      </c>
      <c r="U96">
        <v>0.75927622537792028</v>
      </c>
      <c r="V96">
        <v>0.78399251111631174</v>
      </c>
      <c r="W96">
        <v>0.84815988301242995</v>
      </c>
      <c r="X96">
        <v>0.77609354699003896</v>
      </c>
      <c r="Y96">
        <v>0.72688003141566859</v>
      </c>
      <c r="Z96">
        <v>0.7202609363008442</v>
      </c>
      <c r="AA96">
        <v>0.75413385826771651</v>
      </c>
      <c r="AB96">
        <v>0.72912047302291205</v>
      </c>
      <c r="AC96">
        <v>0.74393335747917422</v>
      </c>
      <c r="AD96">
        <v>0.74959814252545098</v>
      </c>
      <c r="AE96">
        <v>0.62481983280484288</v>
      </c>
      <c r="AF96">
        <v>0.5355758409403526</v>
      </c>
      <c r="AG96">
        <v>0.46116816431322211</v>
      </c>
      <c r="AH96">
        <v>0.49183303085299457</v>
      </c>
      <c r="AI96">
        <v>0.56633547632963177</v>
      </c>
      <c r="AJ96">
        <v>0.5637293032559173</v>
      </c>
      <c r="AK96">
        <v>0.59187158469945356</v>
      </c>
      <c r="AL96">
        <v>0.59957012358946804</v>
      </c>
      <c r="AM96">
        <v>0.64164541523450491</v>
      </c>
      <c r="AN96">
        <v>0.60936711416170386</v>
      </c>
      <c r="AO96">
        <v>0.58669081032141246</v>
      </c>
    </row>
    <row r="97" spans="1:41" x14ac:dyDescent="0.45">
      <c r="A97" t="s">
        <v>21</v>
      </c>
      <c r="B97" t="s">
        <v>58</v>
      </c>
      <c r="C97">
        <v>16.440000000000001</v>
      </c>
      <c r="D97">
        <v>4.83</v>
      </c>
      <c r="E97">
        <v>10.52</v>
      </c>
      <c r="F97">
        <v>11.43</v>
      </c>
      <c r="G97">
        <v>12.42</v>
      </c>
      <c r="H97">
        <v>10.65</v>
      </c>
      <c r="I97">
        <v>11.36</v>
      </c>
      <c r="J97">
        <v>12.09</v>
      </c>
      <c r="K97">
        <v>12.84</v>
      </c>
      <c r="L97">
        <v>10.62</v>
      </c>
      <c r="M97">
        <v>12.46</v>
      </c>
      <c r="N97">
        <v>11.94</v>
      </c>
      <c r="O97">
        <v>14.25</v>
      </c>
      <c r="P97">
        <v>12.35</v>
      </c>
      <c r="Q97">
        <v>13.25</v>
      </c>
      <c r="R97">
        <v>11.04</v>
      </c>
      <c r="S97">
        <v>16.899999999999999</v>
      </c>
      <c r="T97">
        <v>9.4600000000000009</v>
      </c>
      <c r="U97">
        <v>10.77</v>
      </c>
      <c r="V97">
        <v>8.58</v>
      </c>
      <c r="W97">
        <v>10.31</v>
      </c>
      <c r="X97">
        <v>7.44</v>
      </c>
      <c r="Y97">
        <v>14.42</v>
      </c>
      <c r="Z97">
        <v>10.37</v>
      </c>
      <c r="AA97">
        <v>12.98</v>
      </c>
      <c r="AB97">
        <v>8.86</v>
      </c>
      <c r="AC97">
        <v>15.67</v>
      </c>
      <c r="AD97">
        <v>12.43</v>
      </c>
      <c r="AE97">
        <v>13.13</v>
      </c>
      <c r="AF97">
        <v>9.69</v>
      </c>
      <c r="AG97">
        <v>15.48</v>
      </c>
      <c r="AH97">
        <v>6.52</v>
      </c>
      <c r="AI97">
        <v>6.25</v>
      </c>
      <c r="AJ97">
        <v>5.28</v>
      </c>
      <c r="AK97">
        <v>7.26</v>
      </c>
      <c r="AL97">
        <v>6.29</v>
      </c>
      <c r="AM97">
        <v>6.1</v>
      </c>
      <c r="AN97">
        <v>8.41</v>
      </c>
      <c r="AO97">
        <v>8.58</v>
      </c>
    </row>
    <row r="98" spans="1:41" x14ac:dyDescent="0.45">
      <c r="A98" t="s">
        <v>21</v>
      </c>
      <c r="B98" t="s">
        <v>198</v>
      </c>
      <c r="C98">
        <v>8.0000000000000002E-3</v>
      </c>
      <c r="D98">
        <v>-1E-4</v>
      </c>
      <c r="E98">
        <v>1E-4</v>
      </c>
      <c r="F98">
        <v>0</v>
      </c>
      <c r="G98">
        <v>7.0000000000000001E-3</v>
      </c>
      <c r="H98">
        <v>8.9999999999999993E-3</v>
      </c>
      <c r="I98">
        <v>0.01</v>
      </c>
      <c r="J98">
        <v>1.4999999999999999E-2</v>
      </c>
      <c r="K98">
        <v>2.1000000000000001E-2</v>
      </c>
      <c r="L98">
        <v>2.4E-2</v>
      </c>
      <c r="M98">
        <v>1.6E-2</v>
      </c>
      <c r="N98">
        <v>2.1999999999999999E-2</v>
      </c>
      <c r="O98">
        <v>2.1000000000000001E-2</v>
      </c>
      <c r="P98">
        <v>2.4E-2</v>
      </c>
      <c r="Q98">
        <v>2.9000000000000001E-2</v>
      </c>
      <c r="R98">
        <v>2.3E-2</v>
      </c>
      <c r="S98">
        <v>1.9E-2</v>
      </c>
      <c r="T98">
        <v>1.9E-2</v>
      </c>
      <c r="U98">
        <v>1.6E-2</v>
      </c>
      <c r="V98">
        <v>1.7000000000000001E-2</v>
      </c>
      <c r="W98">
        <v>2.3E-2</v>
      </c>
      <c r="X98">
        <v>1.4999999999999999E-2</v>
      </c>
      <c r="Y98">
        <v>6.0000000000000001E-3</v>
      </c>
      <c r="Z98">
        <v>1.4E-2</v>
      </c>
      <c r="AA98">
        <v>1.4E-2</v>
      </c>
      <c r="AB98">
        <v>2.5999999999999999E-2</v>
      </c>
      <c r="AC98">
        <v>5.3999999999999999E-2</v>
      </c>
      <c r="AD98">
        <v>5.3999999999999999E-2</v>
      </c>
      <c r="AE98">
        <v>7.0000000000000007E-2</v>
      </c>
      <c r="AF98">
        <v>8.5000000000000006E-2</v>
      </c>
      <c r="AG98">
        <v>9.0999999999999998E-2</v>
      </c>
      <c r="AH98">
        <v>8.2000000000000003E-2</v>
      </c>
      <c r="AI98">
        <v>6.5000000000000002E-2</v>
      </c>
      <c r="AJ98">
        <v>0.05</v>
      </c>
      <c r="AK98">
        <v>0.03</v>
      </c>
      <c r="AL98">
        <v>3.6999999999999998E-2</v>
      </c>
      <c r="AM98">
        <v>3.4000000000000002E-2</v>
      </c>
      <c r="AN98">
        <v>3.5000000000000003E-2</v>
      </c>
      <c r="AO98">
        <v>0.03</v>
      </c>
    </row>
    <row r="99" spans="1:41" x14ac:dyDescent="0.45">
      <c r="A99" t="s">
        <v>21</v>
      </c>
      <c r="B99" t="s">
        <v>272</v>
      </c>
      <c r="C99">
        <v>50.01</v>
      </c>
      <c r="D99">
        <v>49.49</v>
      </c>
      <c r="E99">
        <v>50.531999999999996</v>
      </c>
      <c r="F99">
        <v>48.603999999999999</v>
      </c>
      <c r="G99">
        <v>51.15</v>
      </c>
      <c r="H99">
        <v>49.9</v>
      </c>
      <c r="I99">
        <v>50.631999999999998</v>
      </c>
      <c r="J99">
        <v>52.88</v>
      </c>
      <c r="K99">
        <v>59.33</v>
      </c>
      <c r="L99">
        <v>60.618000000000002</v>
      </c>
      <c r="M99">
        <v>62.616999999999997</v>
      </c>
      <c r="N99">
        <v>63.72</v>
      </c>
      <c r="O99">
        <v>66.599999999999994</v>
      </c>
      <c r="P99">
        <v>64.540000000000006</v>
      </c>
      <c r="Q99">
        <v>61.49</v>
      </c>
      <c r="R99">
        <v>66.33</v>
      </c>
      <c r="S99">
        <v>57.72</v>
      </c>
      <c r="T99">
        <v>63.62</v>
      </c>
      <c r="U99">
        <v>70.709999999999994</v>
      </c>
      <c r="V99">
        <v>72.040000000000006</v>
      </c>
      <c r="W99">
        <v>71.33</v>
      </c>
      <c r="X99">
        <v>49.57</v>
      </c>
      <c r="Y99">
        <v>55.01</v>
      </c>
      <c r="Z99">
        <v>55.74</v>
      </c>
      <c r="AA99">
        <v>67.5</v>
      </c>
      <c r="AB99">
        <v>74.260000000000005</v>
      </c>
      <c r="AC99">
        <v>77.405000000000001</v>
      </c>
      <c r="AD99">
        <v>78.2</v>
      </c>
      <c r="AE99">
        <v>83.572000000000003</v>
      </c>
      <c r="AF99">
        <v>91.22</v>
      </c>
      <c r="AG99">
        <v>82.97</v>
      </c>
      <c r="AH99">
        <v>79.09</v>
      </c>
      <c r="AI99">
        <v>91.4</v>
      </c>
      <c r="AJ99">
        <v>85.62</v>
      </c>
      <c r="AK99">
        <v>87.89</v>
      </c>
      <c r="AL99">
        <v>91.65</v>
      </c>
      <c r="AM99">
        <v>100.125</v>
      </c>
      <c r="AN99">
        <v>117.39</v>
      </c>
      <c r="AO99">
        <v>112.92</v>
      </c>
    </row>
    <row r="100" spans="1:41" x14ac:dyDescent="0.45">
      <c r="A100" t="s">
        <v>22</v>
      </c>
      <c r="B100" t="s">
        <v>170</v>
      </c>
      <c r="C100">
        <v>0.32089031113364175</v>
      </c>
      <c r="D100">
        <v>0.33307987012987017</v>
      </c>
      <c r="E100">
        <v>0.34997406134491926</v>
      </c>
      <c r="F100">
        <v>0.3575407048976656</v>
      </c>
      <c r="G100">
        <v>0.36778698894659745</v>
      </c>
      <c r="H100">
        <v>0.42861458711658468</v>
      </c>
      <c r="I100">
        <v>0.40586330693866596</v>
      </c>
      <c r="J100">
        <v>0.40786421872936207</v>
      </c>
      <c r="K100">
        <v>0.42317142953313813</v>
      </c>
      <c r="L100">
        <v>0.41380208333333329</v>
      </c>
      <c r="M100">
        <v>0.41186000864965566</v>
      </c>
      <c r="N100">
        <v>0.4326122511958031</v>
      </c>
      <c r="O100">
        <v>0.41196181264328113</v>
      </c>
      <c r="P100">
        <v>0.44967312199333909</v>
      </c>
      <c r="Q100">
        <v>0.34639881022638747</v>
      </c>
      <c r="R100">
        <v>0.36961765992219686</v>
      </c>
      <c r="S100">
        <v>0.35678892160918979</v>
      </c>
      <c r="T100">
        <v>0.35030186803039992</v>
      </c>
      <c r="U100">
        <v>0.35589244320815949</v>
      </c>
      <c r="V100">
        <v>0.37250639970744193</v>
      </c>
      <c r="W100">
        <v>0.37829581630579573</v>
      </c>
      <c r="X100">
        <v>0.40378601202127901</v>
      </c>
      <c r="Y100">
        <v>0.39066986186783625</v>
      </c>
      <c r="Z100">
        <v>0.40961842920404751</v>
      </c>
      <c r="AA100">
        <v>0.35167077267637181</v>
      </c>
      <c r="AB100">
        <v>0.35745648600571928</v>
      </c>
      <c r="AC100">
        <v>0.37744537449722793</v>
      </c>
      <c r="AD100">
        <v>0.48510631970260226</v>
      </c>
      <c r="AE100">
        <v>0.44714483653194187</v>
      </c>
      <c r="AF100">
        <v>0.4673803106925476</v>
      </c>
      <c r="AG100">
        <v>0.50286803870276409</v>
      </c>
      <c r="AH100">
        <v>0.5272844853516212</v>
      </c>
      <c r="AI100">
        <v>0.51728417429114959</v>
      </c>
      <c r="AJ100">
        <v>0.51197326446908697</v>
      </c>
      <c r="AK100">
        <v>0.51551729346020236</v>
      </c>
      <c r="AL100">
        <v>0.52202716131169258</v>
      </c>
      <c r="AM100">
        <v>0.51114612754571132</v>
      </c>
      <c r="AN100">
        <v>0.50989315274642588</v>
      </c>
      <c r="AO100">
        <v>0.51135522458768834</v>
      </c>
    </row>
    <row r="101" spans="1:41" x14ac:dyDescent="0.45">
      <c r="A101" t="s">
        <v>22</v>
      </c>
      <c r="B101" t="s">
        <v>171</v>
      </c>
      <c r="C101">
        <v>0.15236677016665612</v>
      </c>
      <c r="D101">
        <v>0.15714285714285714</v>
      </c>
      <c r="E101">
        <v>0.1573179430646521</v>
      </c>
      <c r="F101">
        <v>0.15771921794284968</v>
      </c>
      <c r="G101">
        <v>0.1617059528565721</v>
      </c>
      <c r="H101">
        <v>0.16657311717898768</v>
      </c>
      <c r="I101">
        <v>0.1738357267480875</v>
      </c>
      <c r="J101">
        <v>0.17487782327301546</v>
      </c>
      <c r="K101">
        <v>0.17829613921707227</v>
      </c>
      <c r="L101">
        <v>0.18300189393939395</v>
      </c>
      <c r="M101">
        <v>0.18300675338500949</v>
      </c>
      <c r="N101">
        <v>0.16710384199969142</v>
      </c>
      <c r="O101">
        <v>0.17890902239110637</v>
      </c>
      <c r="P101">
        <v>0.1793203404465277</v>
      </c>
      <c r="Q101">
        <v>0.13800429640471187</v>
      </c>
      <c r="R101">
        <v>0.13297884584397945</v>
      </c>
      <c r="S101">
        <v>0.14018350410085426</v>
      </c>
      <c r="T101">
        <v>0.1392144328432417</v>
      </c>
      <c r="U101">
        <v>0.13864163189615206</v>
      </c>
      <c r="V101">
        <v>0.13446242457487659</v>
      </c>
      <c r="W101">
        <v>0.13470005192928586</v>
      </c>
      <c r="X101">
        <v>0.13958040669691177</v>
      </c>
      <c r="Y101">
        <v>0.14003119842651415</v>
      </c>
      <c r="Z101">
        <v>0.14055939242365142</v>
      </c>
      <c r="AA101">
        <v>7.9484882418812991E-2</v>
      </c>
      <c r="AB101">
        <v>8.1871608385309949E-2</v>
      </c>
      <c r="AC101">
        <v>7.9139036851831726E-2</v>
      </c>
      <c r="AD101">
        <v>0.12547211895910781</v>
      </c>
      <c r="AE101">
        <v>0.11912974263730433</v>
      </c>
      <c r="AF101">
        <v>0.12043121460800048</v>
      </c>
      <c r="AG101">
        <v>0.11894481389265341</v>
      </c>
      <c r="AH101">
        <v>0.11065992901401672</v>
      </c>
      <c r="AI101">
        <v>0.11169489990035329</v>
      </c>
      <c r="AJ101">
        <v>0.11471973264469087</v>
      </c>
      <c r="AK101">
        <v>0.11711221869808186</v>
      </c>
      <c r="AL101">
        <v>0.12017826492818212</v>
      </c>
      <c r="AM101">
        <v>0.11975620633268916</v>
      </c>
      <c r="AN101">
        <v>0.12623024830699775</v>
      </c>
      <c r="AO101">
        <v>0.1276167352618956</v>
      </c>
    </row>
    <row r="102" spans="1:41" x14ac:dyDescent="0.45">
      <c r="A102" t="s">
        <v>22</v>
      </c>
      <c r="B102" t="s">
        <v>172</v>
      </c>
      <c r="C102">
        <v>3.2989037450098222E-3</v>
      </c>
      <c r="D102">
        <v>3.1483766233766234E-3</v>
      </c>
      <c r="E102">
        <v>1.7443745541793657E-3</v>
      </c>
      <c r="F102">
        <v>-6.0387105211534683E-4</v>
      </c>
      <c r="G102">
        <v>3.5697163403915302E-3</v>
      </c>
      <c r="H102">
        <v>1.0648132862284148E-2</v>
      </c>
      <c r="I102">
        <v>8.9719500738155936E-3</v>
      </c>
      <c r="J102">
        <v>7.7565711266675474E-3</v>
      </c>
      <c r="K102">
        <v>3.0798747854185599E-3</v>
      </c>
      <c r="L102">
        <v>7.7008928571428567E-3</v>
      </c>
      <c r="M102">
        <v>6.357496922718653E-3</v>
      </c>
      <c r="N102">
        <v>-2.9439901249807129E-3</v>
      </c>
      <c r="O102">
        <v>5.3575354080959703E-3</v>
      </c>
      <c r="P102">
        <v>5.1036141606019486E-3</v>
      </c>
      <c r="Q102">
        <v>3.2954840537286652E-3</v>
      </c>
      <c r="R102">
        <v>2.5919020325483968E-3</v>
      </c>
      <c r="S102">
        <v>2.3680303730925552E-3</v>
      </c>
      <c r="T102">
        <v>5.7650874825390065E-3</v>
      </c>
      <c r="U102">
        <v>4.8632359758924437E-3</v>
      </c>
      <c r="V102">
        <v>8.9138782227098188E-4</v>
      </c>
      <c r="W102">
        <v>5.2764670023255286E-3</v>
      </c>
      <c r="X102">
        <v>2.8924763374248669E-3</v>
      </c>
      <c r="Y102">
        <v>5.3353830850270158E-3</v>
      </c>
      <c r="Z102">
        <v>3.1663722093476813E-3</v>
      </c>
      <c r="AA102">
        <v>4.3874580067189252E-3</v>
      </c>
      <c r="AB102">
        <v>4.8006124608768099E-3</v>
      </c>
      <c r="AC102">
        <v>5.8375910425046201E-3</v>
      </c>
      <c r="AD102">
        <v>7.0304832713754652E-3</v>
      </c>
      <c r="AE102">
        <v>5.8223519353792635E-3</v>
      </c>
      <c r="AF102">
        <v>6.1199769857372133E-3</v>
      </c>
      <c r="AG102">
        <v>3.0949604462794291E-3</v>
      </c>
      <c r="AH102">
        <v>1.0467424652589785E-3</v>
      </c>
      <c r="AI102">
        <v>5.5892743907962677E-3</v>
      </c>
      <c r="AJ102">
        <v>5.4807838371563116E-3</v>
      </c>
      <c r="AK102">
        <v>6.9536323818154356E-3</v>
      </c>
      <c r="AL102">
        <v>7.7027311873287367E-3</v>
      </c>
      <c r="AM102">
        <v>8.553590010405827E-3</v>
      </c>
      <c r="AN102">
        <v>9.6222723852520693E-3</v>
      </c>
      <c r="AO102">
        <v>7.7221449086548426E-3</v>
      </c>
    </row>
    <row r="103" spans="1:41" x14ac:dyDescent="0.45">
      <c r="A103" t="s">
        <v>22</v>
      </c>
      <c r="B103" t="s">
        <v>174</v>
      </c>
      <c r="C103">
        <v>0.19639134225389485</v>
      </c>
      <c r="D103">
        <v>0.19975070115300717</v>
      </c>
      <c r="E103">
        <v>0.1855923733374337</v>
      </c>
      <c r="F103">
        <v>0.18083545672148868</v>
      </c>
      <c r="G103">
        <v>0.1773283160865475</v>
      </c>
      <c r="H103">
        <v>0.1774676359678109</v>
      </c>
      <c r="I103">
        <v>0.18288617240831878</v>
      </c>
      <c r="J103">
        <v>0.17475464525388881</v>
      </c>
      <c r="K103">
        <v>0.16000937097340986</v>
      </c>
      <c r="L103">
        <v>0.1636821598646149</v>
      </c>
      <c r="M103">
        <v>0.16354416660215221</v>
      </c>
      <c r="N103">
        <v>0.14638978313934978</v>
      </c>
      <c r="O103">
        <v>0.15535882737101805</v>
      </c>
      <c r="P103">
        <v>0.16117019371933972</v>
      </c>
      <c r="Q103">
        <v>0.14402614237874042</v>
      </c>
      <c r="R103">
        <v>0.13716200298405884</v>
      </c>
      <c r="S103">
        <v>0.14278959810874706</v>
      </c>
      <c r="T103">
        <v>0.14883720930232558</v>
      </c>
      <c r="U103">
        <v>0.15409722036437573</v>
      </c>
      <c r="V103">
        <v>0.1494968603031975</v>
      </c>
      <c r="W103">
        <v>0.14716775881271207</v>
      </c>
      <c r="X103">
        <v>0.14159896942450773</v>
      </c>
      <c r="Y103">
        <v>0.15647467907657717</v>
      </c>
      <c r="Z103">
        <v>0.15779826262518928</v>
      </c>
      <c r="AA103">
        <v>0.15389585217728388</v>
      </c>
      <c r="AB103">
        <v>0.15099131786963846</v>
      </c>
      <c r="AC103">
        <v>0.14738312627850123</v>
      </c>
      <c r="AD103">
        <v>0.20602582496413199</v>
      </c>
      <c r="AE103">
        <v>0.19200899602909652</v>
      </c>
      <c r="AF103">
        <v>0.17930862081279908</v>
      </c>
      <c r="AG103">
        <v>0.16355568594374564</v>
      </c>
      <c r="AH103">
        <v>0.14063196898480118</v>
      </c>
      <c r="AI103">
        <v>0.14638789850808265</v>
      </c>
      <c r="AJ103">
        <v>0.15414285213366527</v>
      </c>
      <c r="AK103">
        <v>0.15674901289353227</v>
      </c>
      <c r="AL103">
        <v>0.15638275645936348</v>
      </c>
      <c r="AM103">
        <v>0.16686324845625478</v>
      </c>
      <c r="AN103">
        <v>0.17382087970323265</v>
      </c>
      <c r="AO103">
        <v>0.17393722409538045</v>
      </c>
    </row>
    <row r="104" spans="1:41" x14ac:dyDescent="0.45">
      <c r="A104" t="s">
        <v>22</v>
      </c>
      <c r="B104" t="s">
        <v>58</v>
      </c>
      <c r="C104">
        <v>7.56</v>
      </c>
      <c r="D104">
        <v>7.04</v>
      </c>
      <c r="E104">
        <v>3.9</v>
      </c>
      <c r="F104">
        <v>-1.34</v>
      </c>
      <c r="G104">
        <v>9.01</v>
      </c>
      <c r="H104">
        <v>24.28</v>
      </c>
      <c r="I104">
        <v>16.489999999999998</v>
      </c>
      <c r="J104">
        <v>16.78</v>
      </c>
      <c r="K104">
        <v>4.93</v>
      </c>
      <c r="L104">
        <v>18.07</v>
      </c>
      <c r="M104">
        <v>15.41</v>
      </c>
      <c r="N104">
        <v>-7.82</v>
      </c>
      <c r="O104">
        <v>13.87</v>
      </c>
      <c r="P104">
        <v>7.35</v>
      </c>
      <c r="Q104">
        <v>4.01</v>
      </c>
      <c r="R104">
        <v>3.86</v>
      </c>
      <c r="S104">
        <v>2.57</v>
      </c>
      <c r="T104">
        <v>9.08</v>
      </c>
      <c r="U104">
        <v>7.97</v>
      </c>
      <c r="V104">
        <v>0.19</v>
      </c>
      <c r="W104">
        <v>7.23</v>
      </c>
      <c r="X104">
        <v>5.16</v>
      </c>
      <c r="Y104">
        <v>9.34</v>
      </c>
      <c r="Z104">
        <v>0.78</v>
      </c>
      <c r="AA104">
        <v>7.58</v>
      </c>
      <c r="AB104">
        <v>8.31</v>
      </c>
      <c r="AC104">
        <v>9.9700000000000006</v>
      </c>
      <c r="AD104">
        <v>34.35</v>
      </c>
      <c r="AE104">
        <v>6.74</v>
      </c>
      <c r="AF104">
        <v>7.51</v>
      </c>
      <c r="AG104">
        <v>3.57</v>
      </c>
      <c r="AH104">
        <v>1.32</v>
      </c>
      <c r="AI104">
        <v>4.45</v>
      </c>
      <c r="AJ104">
        <v>6.45</v>
      </c>
      <c r="AK104">
        <v>8.51</v>
      </c>
      <c r="AL104">
        <v>9.4700000000000006</v>
      </c>
      <c r="AM104">
        <v>9.4600000000000009</v>
      </c>
      <c r="AN104">
        <v>11.93</v>
      </c>
      <c r="AO104">
        <v>9.7200000000000006</v>
      </c>
    </row>
    <row r="105" spans="1:41" x14ac:dyDescent="0.45">
      <c r="A105" t="s">
        <v>22</v>
      </c>
      <c r="B105" t="s">
        <v>198</v>
      </c>
      <c r="C105">
        <v>8.0000000000000002E-3</v>
      </c>
      <c r="D105">
        <v>-1E-4</v>
      </c>
      <c r="E105">
        <v>1E-4</v>
      </c>
      <c r="F105">
        <v>0</v>
      </c>
      <c r="G105">
        <v>7.0000000000000001E-3</v>
      </c>
      <c r="H105">
        <v>8.9999999999999993E-3</v>
      </c>
      <c r="I105">
        <v>0.01</v>
      </c>
      <c r="J105">
        <v>1.4999999999999999E-2</v>
      </c>
      <c r="K105">
        <v>2.1000000000000001E-2</v>
      </c>
      <c r="L105">
        <v>2.4E-2</v>
      </c>
      <c r="M105">
        <v>1.6E-2</v>
      </c>
      <c r="N105">
        <v>2.1999999999999999E-2</v>
      </c>
      <c r="O105">
        <v>2.1000000000000001E-2</v>
      </c>
      <c r="P105">
        <v>2.4E-2</v>
      </c>
      <c r="Q105">
        <v>2.9000000000000001E-2</v>
      </c>
      <c r="R105">
        <v>2.3E-2</v>
      </c>
      <c r="S105">
        <v>1.9E-2</v>
      </c>
      <c r="T105">
        <v>1.9E-2</v>
      </c>
      <c r="U105">
        <v>1.6E-2</v>
      </c>
      <c r="V105">
        <v>1.7000000000000001E-2</v>
      </c>
      <c r="W105">
        <v>2.3E-2</v>
      </c>
      <c r="X105">
        <v>1.4999999999999999E-2</v>
      </c>
      <c r="Y105">
        <v>6.0000000000000001E-3</v>
      </c>
      <c r="Z105">
        <v>1.4E-2</v>
      </c>
      <c r="AA105">
        <v>1.4E-2</v>
      </c>
      <c r="AB105">
        <v>2.5999999999999999E-2</v>
      </c>
      <c r="AC105">
        <v>5.3999999999999999E-2</v>
      </c>
      <c r="AD105">
        <v>5.3999999999999999E-2</v>
      </c>
      <c r="AE105">
        <v>7.0000000000000007E-2</v>
      </c>
      <c r="AF105">
        <v>8.5000000000000006E-2</v>
      </c>
      <c r="AG105">
        <v>9.0999999999999998E-2</v>
      </c>
      <c r="AH105">
        <v>8.2000000000000003E-2</v>
      </c>
      <c r="AI105">
        <v>6.5000000000000002E-2</v>
      </c>
      <c r="AJ105">
        <v>0.05</v>
      </c>
      <c r="AK105">
        <v>0.03</v>
      </c>
      <c r="AL105">
        <v>3.6999999999999998E-2</v>
      </c>
      <c r="AM105">
        <v>3.4000000000000002E-2</v>
      </c>
      <c r="AN105">
        <v>3.5000000000000003E-2</v>
      </c>
      <c r="AO105">
        <v>0.03</v>
      </c>
    </row>
    <row r="106" spans="1:41" x14ac:dyDescent="0.45">
      <c r="A106" t="s">
        <v>22</v>
      </c>
      <c r="B106" t="s">
        <v>272</v>
      </c>
      <c r="C106">
        <v>50.01</v>
      </c>
      <c r="D106">
        <v>49.49</v>
      </c>
      <c r="E106">
        <v>50.531999999999996</v>
      </c>
      <c r="F106">
        <v>48.603999999999999</v>
      </c>
      <c r="G106">
        <v>51.15</v>
      </c>
      <c r="H106">
        <v>49.9</v>
      </c>
      <c r="I106">
        <v>50.631999999999998</v>
      </c>
      <c r="J106">
        <v>52.88</v>
      </c>
      <c r="K106">
        <v>59.33</v>
      </c>
      <c r="L106">
        <v>60.618000000000002</v>
      </c>
      <c r="M106">
        <v>62.616999999999997</v>
      </c>
      <c r="N106">
        <v>63.72</v>
      </c>
      <c r="O106">
        <v>66.599999999999994</v>
      </c>
      <c r="P106">
        <v>64.540000000000006</v>
      </c>
      <c r="Q106">
        <v>61.49</v>
      </c>
      <c r="R106">
        <v>66.33</v>
      </c>
      <c r="S106">
        <v>57.72</v>
      </c>
      <c r="T106">
        <v>63.62</v>
      </c>
      <c r="U106">
        <v>70.709999999999994</v>
      </c>
      <c r="V106">
        <v>72.040000000000006</v>
      </c>
      <c r="W106">
        <v>71.33</v>
      </c>
      <c r="X106">
        <v>49.57</v>
      </c>
      <c r="Y106">
        <v>55.01</v>
      </c>
      <c r="Z106">
        <v>55.74</v>
      </c>
      <c r="AA106">
        <v>67.5</v>
      </c>
      <c r="AB106">
        <v>74.260000000000005</v>
      </c>
      <c r="AC106">
        <v>77.405000000000001</v>
      </c>
      <c r="AD106">
        <v>78.2</v>
      </c>
      <c r="AE106">
        <v>83.572000000000003</v>
      </c>
      <c r="AF106">
        <v>91.22</v>
      </c>
      <c r="AG106">
        <v>82.97</v>
      </c>
      <c r="AH106">
        <v>79.09</v>
      </c>
      <c r="AI106">
        <v>91.4</v>
      </c>
      <c r="AJ106">
        <v>85.62</v>
      </c>
      <c r="AK106">
        <v>87.89</v>
      </c>
      <c r="AL106">
        <v>91.65</v>
      </c>
      <c r="AM106">
        <v>100.125</v>
      </c>
      <c r="AN106">
        <v>117.39</v>
      </c>
      <c r="AO106">
        <v>112.92</v>
      </c>
    </row>
    <row r="107" spans="1:41" x14ac:dyDescent="0.45">
      <c r="A107" t="s">
        <v>23</v>
      </c>
      <c r="B107" t="s">
        <v>170</v>
      </c>
      <c r="C107">
        <v>-1.072478809894482E-2</v>
      </c>
      <c r="D107">
        <v>-2.0418580908626851E-3</v>
      </c>
      <c r="E107">
        <v>9.0332467753607773E-3</v>
      </c>
      <c r="F107">
        <v>1.7834190231362467E-2</v>
      </c>
      <c r="G107">
        <v>3.5142369644506361E-3</v>
      </c>
      <c r="H107">
        <v>3.3973401657618889E-4</v>
      </c>
      <c r="I107">
        <v>1.5239311316368381E-2</v>
      </c>
      <c r="J107">
        <v>1.6831126414469377E-2</v>
      </c>
      <c r="K107">
        <v>1.2630003741114853E-2</v>
      </c>
      <c r="L107">
        <v>2.122693767818367E-2</v>
      </c>
      <c r="M107">
        <v>3.1135410007128002E-2</v>
      </c>
      <c r="N107">
        <v>3.5753587383487467E-2</v>
      </c>
      <c r="O107">
        <v>1.4760172643122777E-2</v>
      </c>
      <c r="P107">
        <v>2.8094319158226869E-2</v>
      </c>
      <c r="Q107">
        <v>4.1336513436904185E-2</v>
      </c>
      <c r="R107">
        <v>5.783228636952837E-2</v>
      </c>
      <c r="S107">
        <v>4.1385511981823046E-2</v>
      </c>
      <c r="T107">
        <v>4.1406869220607663E-2</v>
      </c>
      <c r="U107">
        <v>4.2566028922322349E-2</v>
      </c>
      <c r="V107">
        <v>5.2772832006702977E-2</v>
      </c>
      <c r="W107">
        <v>5.4789731954411142E-2</v>
      </c>
      <c r="X107">
        <v>6.4448363009033213E-2</v>
      </c>
      <c r="Y107">
        <v>7.6269764841104662E-2</v>
      </c>
      <c r="Z107">
        <v>7.452479313812195E-2</v>
      </c>
      <c r="AA107">
        <v>7.3894927192599755E-2</v>
      </c>
      <c r="AB107">
        <v>6.8436826592029321E-2</v>
      </c>
      <c r="AC107">
        <v>7.4241735524324864E-2</v>
      </c>
      <c r="AD107">
        <v>7.4792753678384172E-2</v>
      </c>
      <c r="AE107">
        <v>7.966894713218993E-2</v>
      </c>
      <c r="AF107">
        <v>9.3357615259273455E-2</v>
      </c>
      <c r="AG107">
        <v>9.8212334113973454E-2</v>
      </c>
      <c r="AH107">
        <v>0.11638251681367563</v>
      </c>
      <c r="AI107">
        <v>0.10478194508246522</v>
      </c>
      <c r="AJ107">
        <v>0.10318772679252217</v>
      </c>
      <c r="AK107">
        <v>0.10604982775295538</v>
      </c>
      <c r="AL107">
        <v>0.12450680218427448</v>
      </c>
      <c r="AM107">
        <v>0.11451636177069471</v>
      </c>
      <c r="AN107">
        <v>7.5336195992277477E-2</v>
      </c>
      <c r="AO107">
        <v>0.12379128322511328</v>
      </c>
    </row>
    <row r="108" spans="1:41" x14ac:dyDescent="0.45">
      <c r="A108" t="s">
        <v>23</v>
      </c>
      <c r="B108" t="s">
        <v>171</v>
      </c>
      <c r="C108">
        <v>0.18655530020345795</v>
      </c>
      <c r="D108">
        <v>0.19944454538375683</v>
      </c>
      <c r="E108">
        <v>0.19965944404239921</v>
      </c>
      <c r="F108">
        <v>0.20300872682992829</v>
      </c>
      <c r="G108">
        <v>0.19226554795485498</v>
      </c>
      <c r="H108">
        <v>0.17654844394742616</v>
      </c>
      <c r="I108">
        <v>0.17629301670356209</v>
      </c>
      <c r="J108">
        <v>0.20013249216216425</v>
      </c>
      <c r="K108">
        <v>0.19753086419753085</v>
      </c>
      <c r="L108">
        <v>0.19898961549256244</v>
      </c>
      <c r="M108">
        <v>0.20200171953881088</v>
      </c>
      <c r="N108">
        <v>0.21786659087430857</v>
      </c>
      <c r="O108">
        <v>0.20483047856890796</v>
      </c>
      <c r="P108">
        <v>0.21698618173622752</v>
      </c>
      <c r="Q108">
        <v>0.22807577152550729</v>
      </c>
      <c r="R108">
        <v>0.2264005811717448</v>
      </c>
      <c r="S108">
        <v>0.22318247654088785</v>
      </c>
      <c r="T108">
        <v>0.21882430647291942</v>
      </c>
      <c r="U108">
        <v>0.21870154472968853</v>
      </c>
      <c r="V108">
        <v>0.22446454754922496</v>
      </c>
      <c r="W108">
        <v>0.22820150907555931</v>
      </c>
      <c r="X108">
        <v>0.22410511372678835</v>
      </c>
      <c r="Y108">
        <v>0.23273585784846695</v>
      </c>
      <c r="Z108">
        <v>0.23008613692257368</v>
      </c>
      <c r="AA108">
        <v>0.24834183754117745</v>
      </c>
      <c r="AB108">
        <v>0.24869343373046343</v>
      </c>
      <c r="AC108">
        <v>0.25423887121179101</v>
      </c>
      <c r="AD108">
        <v>0.26266646354622897</v>
      </c>
      <c r="AE108">
        <v>0.28843355140568255</v>
      </c>
      <c r="AF108">
        <v>0.32107440149230621</v>
      </c>
      <c r="AG108">
        <v>0.35044496487119436</v>
      </c>
      <c r="AH108">
        <v>0.33678209780017915</v>
      </c>
      <c r="AI108">
        <v>0.33752945186195044</v>
      </c>
      <c r="AJ108">
        <v>0.3593235649870623</v>
      </c>
      <c r="AK108">
        <v>0.38571348642405545</v>
      </c>
      <c r="AL108">
        <v>0.37872068432183326</v>
      </c>
      <c r="AM108">
        <v>0.39980118965544886</v>
      </c>
      <c r="AN108">
        <v>0.42727681246255245</v>
      </c>
      <c r="AO108">
        <v>0.3968483829277028</v>
      </c>
    </row>
    <row r="109" spans="1:41" x14ac:dyDescent="0.45">
      <c r="A109" t="s">
        <v>23</v>
      </c>
      <c r="B109" t="s">
        <v>172</v>
      </c>
      <c r="C109">
        <v>9.4645019398522257E-3</v>
      </c>
      <c r="D109">
        <v>9.8978205760462366E-3</v>
      </c>
      <c r="E109">
        <v>7.9434677110382691E-3</v>
      </c>
      <c r="F109">
        <v>9.8768772831822494E-3</v>
      </c>
      <c r="G109">
        <v>9.5878402704944986E-3</v>
      </c>
      <c r="H109">
        <v>6.6885134513437186E-3</v>
      </c>
      <c r="I109">
        <v>7.2726768030756204E-3</v>
      </c>
      <c r="J109">
        <v>9.1512028285536014E-3</v>
      </c>
      <c r="K109">
        <v>7.1829405162738497E-3</v>
      </c>
      <c r="L109">
        <v>8.1687519387860612E-3</v>
      </c>
      <c r="M109">
        <v>8.3331496219219148E-3</v>
      </c>
      <c r="N109">
        <v>7.7104148902832738E-3</v>
      </c>
      <c r="O109">
        <v>7.0441651510627324E-3</v>
      </c>
      <c r="P109">
        <v>8.3458932570816841E-3</v>
      </c>
      <c r="Q109">
        <v>8.6921219941859199E-3</v>
      </c>
      <c r="R109">
        <v>5.5553181487970598E-3</v>
      </c>
      <c r="S109">
        <v>8.92372956980759E-3</v>
      </c>
      <c r="T109">
        <v>7.7014531043593133E-3</v>
      </c>
      <c r="U109">
        <v>7.0910942862518409E-3</v>
      </c>
      <c r="V109">
        <v>7.2921030582320905E-3</v>
      </c>
      <c r="W109">
        <v>5.1115977205571971E-3</v>
      </c>
      <c r="X109">
        <v>7.2125637385652541E-3</v>
      </c>
      <c r="Y109">
        <v>7.5549066509272775E-3</v>
      </c>
      <c r="Z109">
        <v>7.7414196237112782E-3</v>
      </c>
      <c r="AA109">
        <v>1.05275137995789E-2</v>
      </c>
      <c r="AB109">
        <v>8.8858890842890056E-3</v>
      </c>
      <c r="AC109">
        <v>7.2853166622041509E-3</v>
      </c>
      <c r="AD109">
        <v>8.1819451320917589E-3</v>
      </c>
      <c r="AE109">
        <v>9.180800565809338E-3</v>
      </c>
      <c r="AF109">
        <v>1.2998694969364958E-2</v>
      </c>
      <c r="AG109">
        <v>1.083528493364559E-2</v>
      </c>
      <c r="AH109">
        <v>4.5013587575338928E-3</v>
      </c>
      <c r="AI109">
        <v>1.0298890090837693E-2</v>
      </c>
      <c r="AJ109">
        <v>1.4361612542679099E-2</v>
      </c>
      <c r="AK109">
        <v>1.4818840869308054E-2</v>
      </c>
      <c r="AL109">
        <v>2.65932262239197E-3</v>
      </c>
      <c r="AM109">
        <v>1.7772682817334979E-2</v>
      </c>
      <c r="AN109">
        <v>1.721756207975501E-2</v>
      </c>
      <c r="AO109">
        <v>1.1055573721991249E-3</v>
      </c>
    </row>
    <row r="110" spans="1:41" x14ac:dyDescent="0.45">
      <c r="A110" t="s">
        <v>23</v>
      </c>
      <c r="B110" t="s">
        <v>174</v>
      </c>
      <c r="C110">
        <v>0.18135728465221285</v>
      </c>
      <c r="D110">
        <v>0.17266114059028237</v>
      </c>
      <c r="E110">
        <v>0.17220558882235529</v>
      </c>
      <c r="F110">
        <v>0.17611489040060468</v>
      </c>
      <c r="G110">
        <v>0.18581836744164462</v>
      </c>
      <c r="H110">
        <v>0.18991552759459984</v>
      </c>
      <c r="I110">
        <v>0.18781529229450361</v>
      </c>
      <c r="J110">
        <v>0.18732908347585905</v>
      </c>
      <c r="K110">
        <v>0.17950754567116758</v>
      </c>
      <c r="L110">
        <v>0.18880332949925807</v>
      </c>
      <c r="M110">
        <v>0.19260161604122483</v>
      </c>
      <c r="N110">
        <v>0.21841785133947203</v>
      </c>
      <c r="O110">
        <v>0.19734457905727681</v>
      </c>
      <c r="P110">
        <v>0.20137748971959454</v>
      </c>
      <c r="Q110">
        <v>0.20255084694046571</v>
      </c>
      <c r="R110">
        <v>0.20062594062115199</v>
      </c>
      <c r="S110">
        <v>0.21774638468611551</v>
      </c>
      <c r="T110">
        <v>0.22930520709002183</v>
      </c>
      <c r="U110">
        <v>0.23607246248967514</v>
      </c>
      <c r="V110">
        <v>0.23390060496409792</v>
      </c>
      <c r="W110">
        <v>0.21085501621224464</v>
      </c>
      <c r="X110">
        <v>0.23044326255022832</v>
      </c>
      <c r="Y110">
        <v>0.25280207976587066</v>
      </c>
      <c r="Z110">
        <v>0.25514913287766011</v>
      </c>
      <c r="AA110">
        <v>0.25467656718549192</v>
      </c>
      <c r="AB110">
        <v>0.26405598127695545</v>
      </c>
      <c r="AC110">
        <v>0.26409539926797593</v>
      </c>
      <c r="AD110">
        <v>0.26754580051331978</v>
      </c>
      <c r="AE110">
        <v>0.25125298887839415</v>
      </c>
      <c r="AF110">
        <v>0.24154629171930209</v>
      </c>
      <c r="AG110">
        <v>0.23234694270212028</v>
      </c>
      <c r="AH110">
        <v>0.1804691840355562</v>
      </c>
      <c r="AI110">
        <v>0.17176294907190359</v>
      </c>
      <c r="AJ110">
        <v>0.18549375153148739</v>
      </c>
      <c r="AK110">
        <v>0.22128619121063625</v>
      </c>
      <c r="AL110">
        <v>0.20990271054716964</v>
      </c>
      <c r="AM110">
        <v>0.23256756089126032</v>
      </c>
      <c r="AN110">
        <v>0.27673951615473696</v>
      </c>
      <c r="AO110">
        <v>0.23964405667297226</v>
      </c>
    </row>
    <row r="111" spans="1:41" x14ac:dyDescent="0.45">
      <c r="A111" t="s">
        <v>23</v>
      </c>
      <c r="B111" t="s">
        <v>58</v>
      </c>
      <c r="C111">
        <v>14.61</v>
      </c>
      <c r="D111">
        <v>13.2</v>
      </c>
      <c r="E111">
        <v>12.81</v>
      </c>
      <c r="F111">
        <v>13.9</v>
      </c>
      <c r="G111">
        <v>18.079999999999998</v>
      </c>
      <c r="H111">
        <v>18.18</v>
      </c>
      <c r="I111">
        <v>13.64</v>
      </c>
      <c r="J111">
        <v>15.82</v>
      </c>
      <c r="K111">
        <v>17.010000000000002</v>
      </c>
      <c r="L111">
        <v>15.48</v>
      </c>
      <c r="M111">
        <v>18.13</v>
      </c>
      <c r="N111">
        <v>19.22</v>
      </c>
      <c r="O111">
        <v>17.93</v>
      </c>
      <c r="P111">
        <v>18.54</v>
      </c>
      <c r="Q111">
        <v>21.94</v>
      </c>
      <c r="R111">
        <v>22.62</v>
      </c>
      <c r="S111">
        <v>13.45</v>
      </c>
      <c r="T111">
        <v>22.41</v>
      </c>
      <c r="U111">
        <v>20.46</v>
      </c>
      <c r="V111">
        <v>19.18</v>
      </c>
      <c r="W111">
        <v>19.54</v>
      </c>
      <c r="X111">
        <v>14.09</v>
      </c>
      <c r="Y111">
        <v>17.98</v>
      </c>
      <c r="Z111">
        <v>19.3</v>
      </c>
      <c r="AA111">
        <v>20.95</v>
      </c>
      <c r="AB111">
        <v>26.85</v>
      </c>
      <c r="AC111">
        <v>23.15</v>
      </c>
      <c r="AD111">
        <v>20.53</v>
      </c>
      <c r="AE111">
        <v>20.61</v>
      </c>
      <c r="AF111">
        <v>24.11</v>
      </c>
      <c r="AG111">
        <v>32.049999999999997</v>
      </c>
      <c r="AH111">
        <v>23.53</v>
      </c>
      <c r="AI111">
        <v>10.78</v>
      </c>
      <c r="AJ111">
        <v>28.96</v>
      </c>
      <c r="AK111">
        <v>36.78</v>
      </c>
      <c r="AL111">
        <v>37.840000000000003</v>
      </c>
      <c r="AM111">
        <v>7.17</v>
      </c>
      <c r="AN111">
        <v>47.17</v>
      </c>
      <c r="AO111">
        <v>41.38</v>
      </c>
    </row>
    <row r="112" spans="1:41" x14ac:dyDescent="0.45">
      <c r="A112" t="s">
        <v>23</v>
      </c>
      <c r="B112" t="s">
        <v>198</v>
      </c>
      <c r="C112">
        <v>8.0000000000000002E-3</v>
      </c>
      <c r="D112">
        <v>-1E-4</v>
      </c>
      <c r="E112">
        <v>1E-4</v>
      </c>
      <c r="F112">
        <v>0</v>
      </c>
      <c r="G112">
        <v>7.0000000000000001E-3</v>
      </c>
      <c r="H112">
        <v>8.9999999999999993E-3</v>
      </c>
      <c r="I112">
        <v>0.01</v>
      </c>
      <c r="J112">
        <v>1.4999999999999999E-2</v>
      </c>
      <c r="K112">
        <v>2.1000000000000001E-2</v>
      </c>
      <c r="L112">
        <v>2.4E-2</v>
      </c>
      <c r="M112">
        <v>1.6E-2</v>
      </c>
      <c r="N112">
        <v>2.1999999999999999E-2</v>
      </c>
      <c r="O112">
        <v>2.1000000000000001E-2</v>
      </c>
      <c r="P112">
        <v>2.4E-2</v>
      </c>
      <c r="Q112">
        <v>2.9000000000000001E-2</v>
      </c>
      <c r="R112">
        <v>2.3E-2</v>
      </c>
      <c r="S112">
        <v>1.9E-2</v>
      </c>
      <c r="T112">
        <v>1.9E-2</v>
      </c>
      <c r="U112">
        <v>1.6E-2</v>
      </c>
      <c r="V112">
        <v>1.7000000000000001E-2</v>
      </c>
      <c r="W112">
        <v>2.3E-2</v>
      </c>
      <c r="X112">
        <v>1.4999999999999999E-2</v>
      </c>
      <c r="Y112">
        <v>6.0000000000000001E-3</v>
      </c>
      <c r="Z112">
        <v>1.4E-2</v>
      </c>
      <c r="AA112">
        <v>1.4E-2</v>
      </c>
      <c r="AB112">
        <v>2.5999999999999999E-2</v>
      </c>
      <c r="AC112">
        <v>5.3999999999999999E-2</v>
      </c>
      <c r="AD112">
        <v>5.3999999999999999E-2</v>
      </c>
      <c r="AE112">
        <v>7.0000000000000007E-2</v>
      </c>
      <c r="AF112">
        <v>8.5000000000000006E-2</v>
      </c>
      <c r="AG112">
        <v>9.0999999999999998E-2</v>
      </c>
      <c r="AH112">
        <v>8.2000000000000003E-2</v>
      </c>
      <c r="AI112">
        <v>6.5000000000000002E-2</v>
      </c>
      <c r="AJ112">
        <v>0.05</v>
      </c>
      <c r="AK112">
        <v>0.03</v>
      </c>
      <c r="AL112">
        <v>3.6999999999999998E-2</v>
      </c>
      <c r="AM112">
        <v>3.4000000000000002E-2</v>
      </c>
      <c r="AN112">
        <v>3.5000000000000003E-2</v>
      </c>
      <c r="AO112">
        <v>0.03</v>
      </c>
    </row>
    <row r="113" spans="1:41" x14ac:dyDescent="0.45">
      <c r="A113" t="s">
        <v>23</v>
      </c>
      <c r="B113" t="s">
        <v>272</v>
      </c>
      <c r="C113">
        <v>50.01</v>
      </c>
      <c r="D113">
        <v>49.49</v>
      </c>
      <c r="E113">
        <v>50.531999999999996</v>
      </c>
      <c r="F113">
        <v>48.603999999999999</v>
      </c>
      <c r="G113">
        <v>51.15</v>
      </c>
      <c r="H113">
        <v>49.9</v>
      </c>
      <c r="I113">
        <v>50.631999999999998</v>
      </c>
      <c r="J113">
        <v>52.88</v>
      </c>
      <c r="K113">
        <v>59.33</v>
      </c>
      <c r="L113">
        <v>60.618000000000002</v>
      </c>
      <c r="M113">
        <v>62.616999999999997</v>
      </c>
      <c r="N113">
        <v>63.72</v>
      </c>
      <c r="O113">
        <v>66.599999999999994</v>
      </c>
      <c r="P113">
        <v>64.540000000000006</v>
      </c>
      <c r="Q113">
        <v>61.49</v>
      </c>
      <c r="R113">
        <v>66.33</v>
      </c>
      <c r="S113">
        <v>57.72</v>
      </c>
      <c r="T113">
        <v>63.62</v>
      </c>
      <c r="U113">
        <v>70.709999999999994</v>
      </c>
      <c r="V113">
        <v>72.040000000000006</v>
      </c>
      <c r="W113">
        <v>71.33</v>
      </c>
      <c r="X113">
        <v>49.57</v>
      </c>
      <c r="Y113">
        <v>55.01</v>
      </c>
      <c r="Z113">
        <v>55.74</v>
      </c>
      <c r="AA113">
        <v>67.5</v>
      </c>
      <c r="AB113">
        <v>74.260000000000005</v>
      </c>
      <c r="AC113">
        <v>77.405000000000001</v>
      </c>
      <c r="AD113">
        <v>78.2</v>
      </c>
      <c r="AE113">
        <v>83.572000000000003</v>
      </c>
      <c r="AF113">
        <v>91.22</v>
      </c>
      <c r="AG113">
        <v>82.97</v>
      </c>
      <c r="AH113">
        <v>79.09</v>
      </c>
      <c r="AI113">
        <v>91.4</v>
      </c>
      <c r="AJ113">
        <v>85.62</v>
      </c>
      <c r="AK113">
        <v>87.89</v>
      </c>
      <c r="AL113">
        <v>91.65</v>
      </c>
      <c r="AM113">
        <v>100.125</v>
      </c>
      <c r="AN113">
        <v>117.39</v>
      </c>
      <c r="AO113">
        <v>112.92</v>
      </c>
    </row>
    <row r="114" spans="1:41" x14ac:dyDescent="0.45">
      <c r="A114" t="s">
        <v>24</v>
      </c>
      <c r="B114" t="s">
        <v>170</v>
      </c>
      <c r="C114">
        <v>0.13681985588470777</v>
      </c>
      <c r="D114">
        <v>0.13488217091168769</v>
      </c>
      <c r="E114">
        <v>0.13098676001101983</v>
      </c>
      <c r="F114">
        <v>0.12432849895941725</v>
      </c>
      <c r="G114">
        <v>0.12965623142460869</v>
      </c>
      <c r="H114">
        <v>0.12803866511747999</v>
      </c>
      <c r="I114">
        <v>0.12450158958858627</v>
      </c>
      <c r="J114">
        <v>0.12995853219622877</v>
      </c>
      <c r="K114">
        <v>0.1367020761357399</v>
      </c>
      <c r="L114">
        <v>0.13654538184726109</v>
      </c>
      <c r="M114">
        <v>0.1353743965163611</v>
      </c>
      <c r="N114">
        <v>0.13106447669498167</v>
      </c>
      <c r="O114">
        <v>0.13211691375189413</v>
      </c>
      <c r="P114">
        <v>0.13768171142004698</v>
      </c>
      <c r="Q114">
        <v>0.13716388474674107</v>
      </c>
      <c r="R114">
        <v>0.14206746987951807</v>
      </c>
      <c r="S114">
        <v>0.14407201499773742</v>
      </c>
      <c r="T114">
        <v>0.13710146741341012</v>
      </c>
      <c r="U114">
        <v>0.13457262620739929</v>
      </c>
      <c r="V114">
        <v>0.12626052930282572</v>
      </c>
      <c r="W114">
        <v>0.12545923925208541</v>
      </c>
      <c r="X114">
        <v>0.13008295579772255</v>
      </c>
      <c r="Y114">
        <v>0.1210922732847558</v>
      </c>
      <c r="Z114">
        <v>0.12437801654792001</v>
      </c>
      <c r="AA114">
        <v>0.2108317050378048</v>
      </c>
      <c r="AB114">
        <v>0.23437342073725401</v>
      </c>
      <c r="AC114">
        <v>0.21772116145068354</v>
      </c>
      <c r="AD114">
        <v>0.21381200600583586</v>
      </c>
      <c r="AE114">
        <v>0.21041274459467169</v>
      </c>
      <c r="AF114">
        <v>0.21779997592971478</v>
      </c>
      <c r="AG114">
        <v>0.22677080527875035</v>
      </c>
      <c r="AH114">
        <v>0.23328404554191925</v>
      </c>
      <c r="AI114">
        <v>0.22466270912034542</v>
      </c>
      <c r="AJ114">
        <v>0.22090862488786364</v>
      </c>
      <c r="AK114">
        <v>0.22128941586973377</v>
      </c>
      <c r="AL114">
        <v>0.2163922942206655</v>
      </c>
      <c r="AM114">
        <v>0.21247174136431901</v>
      </c>
      <c r="AN114">
        <v>0.2118374727947766</v>
      </c>
      <c r="AO114">
        <v>0.21022016633356974</v>
      </c>
    </row>
    <row r="115" spans="1:41" x14ac:dyDescent="0.45">
      <c r="A115" t="s">
        <v>24</v>
      </c>
      <c r="B115" t="s">
        <v>171</v>
      </c>
      <c r="C115">
        <v>0.11692554043234588</v>
      </c>
      <c r="D115">
        <v>0.11859081171149727</v>
      </c>
      <c r="E115">
        <v>0.124070202732267</v>
      </c>
      <c r="F115">
        <v>0.12704864724245576</v>
      </c>
      <c r="G115">
        <v>0.13200911432534179</v>
      </c>
      <c r="H115">
        <v>0.13169700490575781</v>
      </c>
      <c r="I115">
        <v>0.13081609321410115</v>
      </c>
      <c r="J115">
        <v>0.13366716219388156</v>
      </c>
      <c r="K115">
        <v>0.14116431500435891</v>
      </c>
      <c r="L115">
        <v>0.14277489004398242</v>
      </c>
      <c r="M115">
        <v>0.14399987378119972</v>
      </c>
      <c r="N115">
        <v>0.1461774754725261</v>
      </c>
      <c r="O115">
        <v>0.14906347148235516</v>
      </c>
      <c r="P115">
        <v>0.15517679172221163</v>
      </c>
      <c r="Q115">
        <v>0.16053361553385603</v>
      </c>
      <c r="R115">
        <v>0.15535742971887551</v>
      </c>
      <c r="S115">
        <v>0.15939944404938911</v>
      </c>
      <c r="T115">
        <v>0.15773911955195394</v>
      </c>
      <c r="U115">
        <v>0.15656703723953588</v>
      </c>
      <c r="V115">
        <v>0.15669992233705718</v>
      </c>
      <c r="W115">
        <v>0.16010326354587917</v>
      </c>
      <c r="X115">
        <v>0.16548304150850987</v>
      </c>
      <c r="Y115">
        <v>0.15899285765817761</v>
      </c>
      <c r="Z115">
        <v>0.16076763962307516</v>
      </c>
      <c r="AA115">
        <v>0.15957296179877098</v>
      </c>
      <c r="AB115">
        <v>0.16407005790028445</v>
      </c>
      <c r="AC115">
        <v>0.16224155462659587</v>
      </c>
      <c r="AD115">
        <v>0.16650613331822431</v>
      </c>
      <c r="AE115">
        <v>0.16904843402361799</v>
      </c>
      <c r="AF115">
        <v>0.18118907209050428</v>
      </c>
      <c r="AG115">
        <v>0.19571933271019154</v>
      </c>
      <c r="AH115">
        <v>0.20861879179193979</v>
      </c>
      <c r="AI115">
        <v>0.21490130664442592</v>
      </c>
      <c r="AJ115">
        <v>0.21514161220043573</v>
      </c>
      <c r="AK115">
        <v>0.22224735073662444</v>
      </c>
      <c r="AL115">
        <v>0.23165707614043865</v>
      </c>
      <c r="AM115">
        <v>0.18072879614259743</v>
      </c>
      <c r="AN115">
        <v>0.18810011522212264</v>
      </c>
      <c r="AO115">
        <v>0.19461994713429179</v>
      </c>
    </row>
    <row r="116" spans="1:41" x14ac:dyDescent="0.45">
      <c r="A116" t="s">
        <v>24</v>
      </c>
      <c r="B116" t="s">
        <v>172</v>
      </c>
      <c r="C116">
        <v>-6.6629303442754207E-3</v>
      </c>
      <c r="D116">
        <v>5.408236134253749E-3</v>
      </c>
      <c r="E116">
        <v>5.7983697149431995E-3</v>
      </c>
      <c r="F116">
        <v>5.479318418314256E-3</v>
      </c>
      <c r="G116">
        <v>5.8698236576183874E-3</v>
      </c>
      <c r="H116">
        <v>5.5318874257681387E-3</v>
      </c>
      <c r="I116">
        <v>5.9918876168699982E-3</v>
      </c>
      <c r="J116">
        <v>5.9040763633518506E-3</v>
      </c>
      <c r="K116">
        <v>6.6352394175196155E-3</v>
      </c>
      <c r="L116">
        <v>5.9192323070771692E-3</v>
      </c>
      <c r="M116">
        <v>6.3346060395695937E-3</v>
      </c>
      <c r="N116">
        <v>6.3771432153715947E-3</v>
      </c>
      <c r="O116">
        <v>6.0206520550513173E-3</v>
      </c>
      <c r="P116">
        <v>6.0512283374595313E-3</v>
      </c>
      <c r="Q116">
        <v>6.3687527057578524E-3</v>
      </c>
      <c r="R116">
        <v>-5.3831325301204819E-3</v>
      </c>
      <c r="S116">
        <v>5.6839485422457816E-3</v>
      </c>
      <c r="T116">
        <v>6.1856637777291069E-3</v>
      </c>
      <c r="U116">
        <v>5.9929530405200175E-3</v>
      </c>
      <c r="V116">
        <v>5.5364717127665925E-3</v>
      </c>
      <c r="W116">
        <v>6.3584677599868682E-3</v>
      </c>
      <c r="X116">
        <v>3.7927023386800538E-3</v>
      </c>
      <c r="Y116">
        <v>5.7398456099848495E-3</v>
      </c>
      <c r="Z116">
        <v>5.0132153527924616E-3</v>
      </c>
      <c r="AA116">
        <v>2.4112932914224223E-3</v>
      </c>
      <c r="AB116">
        <v>3.5115583984290395E-3</v>
      </c>
      <c r="AC116">
        <v>5.4951417918879227E-3</v>
      </c>
      <c r="AD116">
        <v>6.6106688574747155E-3</v>
      </c>
      <c r="AE116">
        <v>3.4557019795767017E-3</v>
      </c>
      <c r="AF116">
        <v>5.154049825490432E-3</v>
      </c>
      <c r="AG116">
        <v>7.709003342786078E-3</v>
      </c>
      <c r="AH116">
        <v>1.1382193963888478E-2</v>
      </c>
      <c r="AI116">
        <v>6.8799162700943599E-3</v>
      </c>
      <c r="AJ116">
        <v>8.0001281558374979E-3</v>
      </c>
      <c r="AK116">
        <v>8.8411088136469366E-3</v>
      </c>
      <c r="AL116">
        <v>5.175548327912601E-3</v>
      </c>
      <c r="AM116">
        <v>7.5551339815034379E-3</v>
      </c>
      <c r="AN116">
        <v>8.7248751760337986E-3</v>
      </c>
      <c r="AO116">
        <v>8.7905357488234151E-3</v>
      </c>
    </row>
    <row r="117" spans="1:41" x14ac:dyDescent="0.45">
      <c r="A117" t="s">
        <v>24</v>
      </c>
      <c r="B117" t="s">
        <v>174</v>
      </c>
      <c r="C117">
        <v>0.15802551550215102</v>
      </c>
      <c r="D117">
        <v>0.15992048152852173</v>
      </c>
      <c r="E117">
        <v>0.16010227294091106</v>
      </c>
      <c r="F117">
        <v>0.1621412240424768</v>
      </c>
      <c r="G117">
        <v>0.1669364161849711</v>
      </c>
      <c r="H117">
        <v>0.16814960036193635</v>
      </c>
      <c r="I117">
        <v>0.16741626444346935</v>
      </c>
      <c r="J117">
        <v>0.17162290994426518</v>
      </c>
      <c r="K117">
        <v>0.16929059538641597</v>
      </c>
      <c r="L117">
        <v>0.17048879570174288</v>
      </c>
      <c r="M117">
        <v>0.1723296032553408</v>
      </c>
      <c r="N117">
        <v>0.173832257114999</v>
      </c>
      <c r="O117">
        <v>0.17588816635438481</v>
      </c>
      <c r="P117">
        <v>0.17752695606675015</v>
      </c>
      <c r="Q117">
        <v>0.17849584278155706</v>
      </c>
      <c r="R117">
        <v>0.15852750688602696</v>
      </c>
      <c r="S117">
        <v>0.1619033312051677</v>
      </c>
      <c r="T117">
        <v>0.16516286615264031</v>
      </c>
      <c r="U117">
        <v>0.16763313294674681</v>
      </c>
      <c r="V117">
        <v>0.16802735329007049</v>
      </c>
      <c r="W117">
        <v>0.17467746459122144</v>
      </c>
      <c r="X117">
        <v>0.17652566942178524</v>
      </c>
      <c r="Y117">
        <v>0.17978006264469562</v>
      </c>
      <c r="Z117">
        <v>0.18547782848579797</v>
      </c>
      <c r="AA117">
        <v>0.18192619864446491</v>
      </c>
      <c r="AB117">
        <v>0.18010803073934603</v>
      </c>
      <c r="AC117">
        <v>0.18289341797527564</v>
      </c>
      <c r="AD117">
        <v>0.18691997310020175</v>
      </c>
      <c r="AE117">
        <v>0.19448372203955774</v>
      </c>
      <c r="AF117">
        <v>0.19020931440133215</v>
      </c>
      <c r="AG117">
        <v>0.18168713494084168</v>
      </c>
      <c r="AH117">
        <v>0.16587813894688452</v>
      </c>
      <c r="AI117">
        <v>0.1666539474186286</v>
      </c>
      <c r="AJ117">
        <v>0.17389423800210621</v>
      </c>
      <c r="AK117">
        <v>0.17558252150629522</v>
      </c>
      <c r="AL117">
        <v>0.19107596948506039</v>
      </c>
      <c r="AM117">
        <v>0.18004253413924334</v>
      </c>
      <c r="AN117">
        <v>0.19553072625698323</v>
      </c>
      <c r="AO117">
        <v>0.20288871655680496</v>
      </c>
    </row>
    <row r="118" spans="1:41" x14ac:dyDescent="0.45">
      <c r="A118" t="s">
        <v>24</v>
      </c>
      <c r="B118" t="s">
        <v>58</v>
      </c>
      <c r="C118">
        <v>-10.81</v>
      </c>
      <c r="D118">
        <v>9.02</v>
      </c>
      <c r="E118">
        <v>9.42</v>
      </c>
      <c r="F118">
        <v>8.85</v>
      </c>
      <c r="G118">
        <v>9.14</v>
      </c>
      <c r="H118">
        <v>8.8800000000000008</v>
      </c>
      <c r="I118">
        <v>9.02</v>
      </c>
      <c r="J118">
        <v>8.35</v>
      </c>
      <c r="K118">
        <v>10.33</v>
      </c>
      <c r="L118">
        <v>9.3000000000000007</v>
      </c>
      <c r="M118">
        <v>10.06</v>
      </c>
      <c r="N118">
        <v>10.15</v>
      </c>
      <c r="O118">
        <v>9.61</v>
      </c>
      <c r="P118">
        <v>9.49</v>
      </c>
      <c r="Q118">
        <v>9.3699999999999992</v>
      </c>
      <c r="R118">
        <v>-7.85</v>
      </c>
      <c r="S118">
        <v>8.3699999999999992</v>
      </c>
      <c r="T118">
        <v>9.39</v>
      </c>
      <c r="U118">
        <v>9.26</v>
      </c>
      <c r="V118">
        <v>7.49</v>
      </c>
      <c r="W118">
        <v>9.1</v>
      </c>
      <c r="X118">
        <v>5.42</v>
      </c>
      <c r="Y118">
        <v>8.11</v>
      </c>
      <c r="Z118">
        <v>7.06</v>
      </c>
      <c r="AA118">
        <v>3.73</v>
      </c>
      <c r="AB118">
        <v>5.48</v>
      </c>
      <c r="AC118">
        <v>6.8</v>
      </c>
      <c r="AD118">
        <v>10.17</v>
      </c>
      <c r="AE118">
        <v>8.69</v>
      </c>
      <c r="AF118">
        <v>7.3</v>
      </c>
      <c r="AG118">
        <v>10.27</v>
      </c>
      <c r="AH118">
        <v>14.65</v>
      </c>
      <c r="AI118">
        <v>8.91</v>
      </c>
      <c r="AJ118">
        <v>10.38</v>
      </c>
      <c r="AK118">
        <v>11.19</v>
      </c>
      <c r="AL118">
        <v>6.38</v>
      </c>
      <c r="AM118">
        <v>9.7100000000000009</v>
      </c>
      <c r="AN118">
        <v>11.01</v>
      </c>
      <c r="AO118">
        <v>10.93</v>
      </c>
    </row>
    <row r="119" spans="1:41" x14ac:dyDescent="0.45">
      <c r="A119" t="s">
        <v>24</v>
      </c>
      <c r="B119" t="s">
        <v>198</v>
      </c>
      <c r="C119">
        <v>8.0000000000000002E-3</v>
      </c>
      <c r="D119">
        <v>-1E-4</v>
      </c>
      <c r="E119">
        <v>1E-4</v>
      </c>
      <c r="F119">
        <v>0</v>
      </c>
      <c r="G119">
        <v>7.0000000000000001E-3</v>
      </c>
      <c r="H119">
        <v>8.9999999999999993E-3</v>
      </c>
      <c r="I119">
        <v>0.01</v>
      </c>
      <c r="J119">
        <v>1.4999999999999999E-2</v>
      </c>
      <c r="K119">
        <v>2.1000000000000001E-2</v>
      </c>
      <c r="L119">
        <v>2.4E-2</v>
      </c>
      <c r="M119">
        <v>1.6E-2</v>
      </c>
      <c r="N119">
        <v>2.1999999999999999E-2</v>
      </c>
      <c r="O119">
        <v>2.1000000000000001E-2</v>
      </c>
      <c r="P119">
        <v>2.4E-2</v>
      </c>
      <c r="Q119">
        <v>2.9000000000000001E-2</v>
      </c>
      <c r="R119">
        <v>2.3E-2</v>
      </c>
      <c r="S119">
        <v>1.9E-2</v>
      </c>
      <c r="T119">
        <v>1.9E-2</v>
      </c>
      <c r="U119">
        <v>1.6E-2</v>
      </c>
      <c r="V119">
        <v>1.7000000000000001E-2</v>
      </c>
      <c r="W119">
        <v>2.3E-2</v>
      </c>
      <c r="X119">
        <v>1.4999999999999999E-2</v>
      </c>
      <c r="Y119">
        <v>6.0000000000000001E-3</v>
      </c>
      <c r="Z119">
        <v>1.4E-2</v>
      </c>
      <c r="AA119">
        <v>1.4E-2</v>
      </c>
      <c r="AB119">
        <v>2.5999999999999999E-2</v>
      </c>
      <c r="AC119">
        <v>5.3999999999999999E-2</v>
      </c>
      <c r="AD119">
        <v>5.3999999999999999E-2</v>
      </c>
      <c r="AE119">
        <v>7.0000000000000007E-2</v>
      </c>
      <c r="AF119">
        <v>8.5000000000000006E-2</v>
      </c>
      <c r="AG119">
        <v>9.0999999999999998E-2</v>
      </c>
      <c r="AH119">
        <v>8.2000000000000003E-2</v>
      </c>
      <c r="AI119">
        <v>6.5000000000000002E-2</v>
      </c>
      <c r="AJ119">
        <v>0.05</v>
      </c>
      <c r="AK119">
        <v>0.03</v>
      </c>
      <c r="AL119">
        <v>3.6999999999999998E-2</v>
      </c>
      <c r="AM119">
        <v>3.4000000000000002E-2</v>
      </c>
      <c r="AN119">
        <v>3.5000000000000003E-2</v>
      </c>
      <c r="AO119">
        <v>0.03</v>
      </c>
    </row>
    <row r="120" spans="1:41" x14ac:dyDescent="0.45">
      <c r="A120" t="s">
        <v>24</v>
      </c>
      <c r="B120" t="s">
        <v>272</v>
      </c>
      <c r="C120">
        <v>50.01</v>
      </c>
      <c r="D120">
        <v>49.49</v>
      </c>
      <c r="E120">
        <v>50.531999999999996</v>
      </c>
      <c r="F120">
        <v>48.603999999999999</v>
      </c>
      <c r="G120">
        <v>51.15</v>
      </c>
      <c r="H120">
        <v>49.9</v>
      </c>
      <c r="I120">
        <v>50.631999999999998</v>
      </c>
      <c r="J120">
        <v>52.88</v>
      </c>
      <c r="K120">
        <v>59.33</v>
      </c>
      <c r="L120">
        <v>60.618000000000002</v>
      </c>
      <c r="M120">
        <v>62.616999999999997</v>
      </c>
      <c r="N120">
        <v>63.72</v>
      </c>
      <c r="O120">
        <v>66.599999999999994</v>
      </c>
      <c r="P120">
        <v>64.540000000000006</v>
      </c>
      <c r="Q120">
        <v>61.49</v>
      </c>
      <c r="R120">
        <v>66.33</v>
      </c>
      <c r="S120">
        <v>57.72</v>
      </c>
      <c r="T120">
        <v>63.62</v>
      </c>
      <c r="U120">
        <v>70.709999999999994</v>
      </c>
      <c r="V120">
        <v>72.040000000000006</v>
      </c>
      <c r="W120">
        <v>71.33</v>
      </c>
      <c r="X120">
        <v>49.57</v>
      </c>
      <c r="Y120">
        <v>55.01</v>
      </c>
      <c r="Z120">
        <v>55.74</v>
      </c>
      <c r="AA120">
        <v>67.5</v>
      </c>
      <c r="AB120">
        <v>74.260000000000005</v>
      </c>
      <c r="AC120">
        <v>77.405000000000001</v>
      </c>
      <c r="AD120">
        <v>78.2</v>
      </c>
      <c r="AE120">
        <v>83.572000000000003</v>
      </c>
      <c r="AF120">
        <v>91.22</v>
      </c>
      <c r="AG120">
        <v>82.97</v>
      </c>
      <c r="AH120">
        <v>79.09</v>
      </c>
      <c r="AI120">
        <v>91.4</v>
      </c>
      <c r="AJ120">
        <v>85.62</v>
      </c>
      <c r="AK120">
        <v>87.89</v>
      </c>
      <c r="AL120">
        <v>91.65</v>
      </c>
      <c r="AM120">
        <v>100.125</v>
      </c>
      <c r="AN120">
        <v>117.39</v>
      </c>
      <c r="AO120">
        <v>112.92</v>
      </c>
    </row>
  </sheetData>
  <autoFilter ref="A1:AO1" xr:uid="{B3048054-078D-43FE-B2E0-97489BD438EC}"/>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41F6-21DA-4BE0-A79E-F7BB79E5EAA2}">
  <dimension ref="A1:A17"/>
  <sheetViews>
    <sheetView workbookViewId="0"/>
  </sheetViews>
  <sheetFormatPr defaultRowHeight="14.25" x14ac:dyDescent="0.45"/>
  <sheetData>
    <row r="1" spans="1:1" x14ac:dyDescent="0.45">
      <c r="A1" t="s">
        <v>0</v>
      </c>
    </row>
    <row r="2" spans="1:1" x14ac:dyDescent="0.45">
      <c r="A2" t="s">
        <v>3</v>
      </c>
    </row>
    <row r="3" spans="1:1" x14ac:dyDescent="0.45">
      <c r="A3" t="s">
        <v>8</v>
      </c>
    </row>
    <row r="4" spans="1:1" x14ac:dyDescent="0.45">
      <c r="A4" t="s">
        <v>10</v>
      </c>
    </row>
    <row r="5" spans="1:1" x14ac:dyDescent="0.45">
      <c r="A5" t="s">
        <v>12</v>
      </c>
    </row>
    <row r="6" spans="1:1" x14ac:dyDescent="0.45">
      <c r="A6" t="s">
        <v>13</v>
      </c>
    </row>
    <row r="7" spans="1:1" x14ac:dyDescent="0.45">
      <c r="A7" t="s">
        <v>14</v>
      </c>
    </row>
    <row r="8" spans="1:1" x14ac:dyDescent="0.45">
      <c r="A8" t="s">
        <v>15</v>
      </c>
    </row>
    <row r="9" spans="1:1" x14ac:dyDescent="0.45">
      <c r="A9" t="s">
        <v>16</v>
      </c>
    </row>
    <row r="10" spans="1:1" x14ac:dyDescent="0.45">
      <c r="A10" t="s">
        <v>17</v>
      </c>
    </row>
    <row r="11" spans="1:1" x14ac:dyDescent="0.45">
      <c r="A11" t="s">
        <v>18</v>
      </c>
    </row>
    <row r="12" spans="1:1" x14ac:dyDescent="0.45">
      <c r="A12" t="s">
        <v>19</v>
      </c>
    </row>
    <row r="13" spans="1:1" x14ac:dyDescent="0.45">
      <c r="A13" t="s">
        <v>20</v>
      </c>
    </row>
    <row r="14" spans="1:1" x14ac:dyDescent="0.45">
      <c r="A14" t="s">
        <v>21</v>
      </c>
    </row>
    <row r="15" spans="1:1" x14ac:dyDescent="0.45">
      <c r="A15" t="s">
        <v>22</v>
      </c>
    </row>
    <row r="16" spans="1:1" x14ac:dyDescent="0.45">
      <c r="A16" t="s">
        <v>23</v>
      </c>
    </row>
    <row r="17" spans="1:1" x14ac:dyDescent="0.45">
      <c r="A17"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5865-57F4-430B-AA74-ABE56329369C}">
  <dimension ref="A1:CU4"/>
  <sheetViews>
    <sheetView workbookViewId="0">
      <selection activeCell="A4" sqref="A4"/>
    </sheetView>
  </sheetViews>
  <sheetFormatPr defaultRowHeight="14.25" x14ac:dyDescent="0.45"/>
  <cols>
    <col min="3" max="3" width="10" bestFit="1" customWidth="1"/>
    <col min="4" max="4" width="8.46484375" bestFit="1" customWidth="1"/>
    <col min="5" max="5" width="8.73046875" bestFit="1" customWidth="1"/>
    <col min="6" max="8" width="10" bestFit="1" customWidth="1"/>
    <col min="9" max="9" width="8.73046875" bestFit="1" customWidth="1"/>
    <col min="10" max="12" width="10" bestFit="1" customWidth="1"/>
    <col min="13" max="13" width="8.73046875" bestFit="1" customWidth="1"/>
    <col min="14" max="16" width="10" bestFit="1" customWidth="1"/>
    <col min="17" max="17" width="8.73046875" bestFit="1" customWidth="1"/>
    <col min="18" max="20" width="10" bestFit="1" customWidth="1"/>
    <col min="21" max="21" width="7.73046875" bestFit="1" customWidth="1"/>
    <col min="22" max="24" width="10" bestFit="1" customWidth="1"/>
    <col min="25" max="25" width="7.73046875" bestFit="1" customWidth="1"/>
    <col min="26" max="28" width="10" bestFit="1" customWidth="1"/>
    <col min="29" max="29" width="8.73046875" bestFit="1" customWidth="1"/>
    <col min="30" max="32" width="10" bestFit="1" customWidth="1"/>
    <col min="33" max="33" width="8.73046875" bestFit="1" customWidth="1"/>
    <col min="34" max="36" width="10" bestFit="1" customWidth="1"/>
    <col min="37" max="37" width="8.73046875" bestFit="1" customWidth="1"/>
    <col min="38" max="40" width="10" bestFit="1" customWidth="1"/>
    <col min="41" max="41" width="8.73046875" bestFit="1" customWidth="1"/>
    <col min="42" max="44" width="10" bestFit="1" customWidth="1"/>
    <col min="45" max="45" width="8.73046875" bestFit="1" customWidth="1"/>
    <col min="46" max="48" width="10" bestFit="1" customWidth="1"/>
    <col min="49" max="49" width="8.73046875" bestFit="1" customWidth="1"/>
    <col min="50" max="52" width="10" bestFit="1" customWidth="1"/>
    <col min="53" max="53" width="8.73046875" bestFit="1" customWidth="1"/>
    <col min="54" max="56" width="10" bestFit="1" customWidth="1"/>
    <col min="57" max="57" width="9.1328125" bestFit="1" customWidth="1"/>
    <col min="58" max="72" width="10" bestFit="1" customWidth="1"/>
    <col min="73" max="73" width="10.1328125" bestFit="1" customWidth="1"/>
    <col min="74" max="97" width="10" bestFit="1" customWidth="1"/>
    <col min="98" max="99" width="9.1328125" bestFit="1" customWidth="1"/>
  </cols>
  <sheetData>
    <row r="1" spans="1:99" ht="15.4" thickBot="1" x14ac:dyDescent="0.5">
      <c r="A1" s="5" t="s">
        <v>209</v>
      </c>
      <c r="B1" s="140" t="s">
        <v>210</v>
      </c>
      <c r="C1" s="140" t="s">
        <v>210</v>
      </c>
      <c r="E1" t="s">
        <v>211</v>
      </c>
      <c r="F1" t="s">
        <v>212</v>
      </c>
      <c r="G1" t="s">
        <v>213</v>
      </c>
      <c r="H1" t="s">
        <v>214</v>
      </c>
      <c r="I1" t="s">
        <v>215</v>
      </c>
      <c r="J1" t="s">
        <v>216</v>
      </c>
      <c r="K1" t="s">
        <v>217</v>
      </c>
      <c r="L1" t="s">
        <v>218</v>
      </c>
      <c r="M1" t="s">
        <v>219</v>
      </c>
      <c r="N1" t="s">
        <v>220</v>
      </c>
      <c r="O1" t="s">
        <v>221</v>
      </c>
      <c r="P1" t="s">
        <v>222</v>
      </c>
      <c r="Q1" t="s">
        <v>223</v>
      </c>
      <c r="R1" t="s">
        <v>224</v>
      </c>
      <c r="S1" t="s">
        <v>225</v>
      </c>
      <c r="T1" t="s">
        <v>226</v>
      </c>
      <c r="U1" t="s">
        <v>227</v>
      </c>
      <c r="V1" t="s">
        <v>228</v>
      </c>
      <c r="W1" t="s">
        <v>229</v>
      </c>
      <c r="X1" t="s">
        <v>230</v>
      </c>
      <c r="Y1" t="s">
        <v>231</v>
      </c>
      <c r="Z1" t="s">
        <v>232</v>
      </c>
      <c r="AA1" t="s">
        <v>233</v>
      </c>
      <c r="AB1" t="s">
        <v>234</v>
      </c>
      <c r="AC1" t="s">
        <v>235</v>
      </c>
      <c r="AD1" t="s">
        <v>236</v>
      </c>
      <c r="AE1" t="s">
        <v>237</v>
      </c>
      <c r="AF1" t="s">
        <v>238</v>
      </c>
      <c r="AG1" t="s">
        <v>239</v>
      </c>
      <c r="AH1" t="s">
        <v>240</v>
      </c>
      <c r="AI1" t="s">
        <v>241</v>
      </c>
      <c r="AJ1" t="s">
        <v>242</v>
      </c>
      <c r="AK1" t="s">
        <v>243</v>
      </c>
      <c r="AL1" t="s">
        <v>244</v>
      </c>
      <c r="AM1" t="s">
        <v>245</v>
      </c>
      <c r="AN1" t="s">
        <v>246</v>
      </c>
      <c r="AO1" t="s">
        <v>247</v>
      </c>
      <c r="AP1" t="s">
        <v>248</v>
      </c>
      <c r="AQ1" t="s">
        <v>249</v>
      </c>
      <c r="AR1" t="s">
        <v>250</v>
      </c>
      <c r="AS1" t="s">
        <v>251</v>
      </c>
      <c r="AT1" t="s">
        <v>252</v>
      </c>
      <c r="AU1" t="s">
        <v>253</v>
      </c>
      <c r="AV1" t="s">
        <v>214</v>
      </c>
      <c r="AW1" t="s">
        <v>254</v>
      </c>
      <c r="AX1" t="s">
        <v>255</v>
      </c>
      <c r="AY1" t="s">
        <v>256</v>
      </c>
      <c r="AZ1" t="s">
        <v>257</v>
      </c>
      <c r="BA1" t="s">
        <v>258</v>
      </c>
      <c r="BB1" s="84" t="s">
        <v>259</v>
      </c>
      <c r="BC1" s="84" t="s">
        <v>260</v>
      </c>
      <c r="BD1" t="s">
        <v>261</v>
      </c>
      <c r="BE1" s="84" t="s">
        <v>262</v>
      </c>
      <c r="BF1" s="84" t="s">
        <v>263</v>
      </c>
      <c r="BG1" s="84" t="s">
        <v>264</v>
      </c>
      <c r="BH1" s="84" t="s">
        <v>96</v>
      </c>
      <c r="BI1" s="84" t="s">
        <v>97</v>
      </c>
      <c r="BJ1" s="84" t="s">
        <v>98</v>
      </c>
      <c r="BK1" s="84" t="s">
        <v>99</v>
      </c>
      <c r="BL1" s="84" t="s">
        <v>100</v>
      </c>
      <c r="BM1" s="84" t="s">
        <v>101</v>
      </c>
      <c r="BN1" s="84" t="s">
        <v>102</v>
      </c>
      <c r="BO1" s="84" t="s">
        <v>103</v>
      </c>
      <c r="BP1" s="84" t="s">
        <v>104</v>
      </c>
      <c r="BQ1" s="84" t="s">
        <v>105</v>
      </c>
      <c r="BR1" s="84" t="s">
        <v>106</v>
      </c>
      <c r="BS1" s="84" t="s">
        <v>107</v>
      </c>
      <c r="BT1" s="84" t="s">
        <v>108</v>
      </c>
      <c r="BU1" s="84" t="s">
        <v>109</v>
      </c>
      <c r="BV1" s="84" t="s">
        <v>110</v>
      </c>
      <c r="BW1" s="84" t="s">
        <v>111</v>
      </c>
      <c r="BX1" s="84" t="s">
        <v>112</v>
      </c>
      <c r="BY1" s="84" t="s">
        <v>113</v>
      </c>
      <c r="BZ1" s="84" t="s">
        <v>114</v>
      </c>
      <c r="CA1" s="84" t="s">
        <v>115</v>
      </c>
      <c r="CB1" s="84" t="s">
        <v>116</v>
      </c>
      <c r="CC1" s="84" t="s">
        <v>117</v>
      </c>
      <c r="CD1" s="84" t="s">
        <v>118</v>
      </c>
      <c r="CE1" s="84" t="s">
        <v>119</v>
      </c>
      <c r="CF1" s="84" t="s">
        <v>120</v>
      </c>
      <c r="CG1" s="84" t="s">
        <v>121</v>
      </c>
      <c r="CH1" s="84" t="s">
        <v>122</v>
      </c>
      <c r="CI1" s="84" t="s">
        <v>123</v>
      </c>
      <c r="CJ1" s="84" t="s">
        <v>124</v>
      </c>
      <c r="CK1" s="84" t="s">
        <v>125</v>
      </c>
      <c r="CL1" s="84" t="s">
        <v>126</v>
      </c>
      <c r="CM1" s="84" t="s">
        <v>127</v>
      </c>
      <c r="CN1" s="84" t="s">
        <v>128</v>
      </c>
      <c r="CO1" s="84" t="s">
        <v>129</v>
      </c>
      <c r="CP1" s="84" t="s">
        <v>130</v>
      </c>
      <c r="CQ1" s="84" t="s">
        <v>131</v>
      </c>
      <c r="CR1" s="84" t="s">
        <v>132</v>
      </c>
      <c r="CS1" s="84" t="s">
        <v>133</v>
      </c>
      <c r="CT1" s="84" t="s">
        <v>134</v>
      </c>
      <c r="CU1" s="85" t="s">
        <v>135</v>
      </c>
    </row>
    <row r="2" spans="1:99" s="86" customFormat="1" x14ac:dyDescent="0.45">
      <c r="C2" s="141" t="s">
        <v>201</v>
      </c>
      <c r="D2" s="86" t="s">
        <v>198</v>
      </c>
      <c r="BH2" s="86">
        <v>1.7000000000000001E-2</v>
      </c>
      <c r="BI2" s="86">
        <v>8.0000000000000002E-3</v>
      </c>
      <c r="BJ2" s="86">
        <v>-1E-4</v>
      </c>
      <c r="BK2" s="86">
        <v>1E-4</v>
      </c>
      <c r="BL2" s="86">
        <v>0</v>
      </c>
      <c r="BM2" s="86">
        <v>7.0000000000000001E-3</v>
      </c>
      <c r="BN2" s="86">
        <v>8.9999999999999993E-3</v>
      </c>
      <c r="BO2" s="87">
        <v>0.01</v>
      </c>
      <c r="BP2" s="87">
        <v>1.4999999999999999E-2</v>
      </c>
      <c r="BQ2" s="87">
        <v>2.1000000000000001E-2</v>
      </c>
      <c r="BR2" s="87">
        <v>2.4E-2</v>
      </c>
      <c r="BS2" s="87">
        <v>1.6E-2</v>
      </c>
      <c r="BT2" s="87">
        <v>2.1999999999999999E-2</v>
      </c>
      <c r="BU2" s="87">
        <v>2.1000000000000001E-2</v>
      </c>
      <c r="BV2" s="87">
        <v>2.4E-2</v>
      </c>
      <c r="BW2" s="87">
        <v>2.9000000000000001E-2</v>
      </c>
      <c r="BX2" s="87">
        <v>2.3E-2</v>
      </c>
      <c r="BY2" s="87">
        <v>1.9E-2</v>
      </c>
      <c r="BZ2" s="87">
        <v>1.9E-2</v>
      </c>
      <c r="CA2" s="87">
        <v>1.6E-2</v>
      </c>
      <c r="CB2" s="87">
        <v>1.7000000000000001E-2</v>
      </c>
      <c r="CC2" s="87">
        <v>2.3E-2</v>
      </c>
      <c r="CD2" s="87">
        <v>1.4999999999999999E-2</v>
      </c>
      <c r="CE2" s="87">
        <v>6.0000000000000001E-3</v>
      </c>
      <c r="CF2" s="87">
        <v>1.4E-2</v>
      </c>
      <c r="CG2" s="87">
        <v>1.4E-2</v>
      </c>
      <c r="CH2" s="87">
        <v>2.5999999999999999E-2</v>
      </c>
      <c r="CI2" s="87">
        <v>5.3999999999999999E-2</v>
      </c>
      <c r="CJ2" s="87">
        <v>5.3999999999999999E-2</v>
      </c>
      <c r="CK2" s="87">
        <v>7.0000000000000007E-2</v>
      </c>
      <c r="CL2" s="87">
        <v>8.5000000000000006E-2</v>
      </c>
      <c r="CM2" s="87">
        <v>9.0999999999999998E-2</v>
      </c>
      <c r="CN2" s="87">
        <v>8.2000000000000003E-2</v>
      </c>
      <c r="CO2" s="87">
        <v>6.5000000000000002E-2</v>
      </c>
      <c r="CP2" s="87">
        <v>0.05</v>
      </c>
      <c r="CQ2" s="87">
        <v>0.03</v>
      </c>
      <c r="CR2" s="87">
        <v>3.6999999999999998E-2</v>
      </c>
      <c r="CS2" s="87">
        <v>3.4000000000000002E-2</v>
      </c>
      <c r="CT2" s="87">
        <v>3.5000000000000003E-2</v>
      </c>
      <c r="CU2" s="87">
        <v>0.03</v>
      </c>
    </row>
    <row r="3" spans="1:99" ht="15.4" x14ac:dyDescent="0.45">
      <c r="A3" s="142" t="s">
        <v>265</v>
      </c>
      <c r="B3" s="143" t="s">
        <v>266</v>
      </c>
      <c r="C3" s="144" t="s">
        <v>267</v>
      </c>
      <c r="D3" t="s">
        <v>268</v>
      </c>
      <c r="E3">
        <v>10250.950000000001</v>
      </c>
      <c r="F3" s="145">
        <f>((I3-E3)/4)+E3</f>
        <v>10333.695</v>
      </c>
      <c r="G3" s="145">
        <f>((I3-E3)/4)+F3</f>
        <v>10416.439999999999</v>
      </c>
      <c r="H3" s="145">
        <f>((I3-E3)/4)+G3</f>
        <v>10499.184999999998</v>
      </c>
      <c r="I3">
        <v>10581.93</v>
      </c>
      <c r="J3" s="145">
        <f>((M3-I3)/4)+I3</f>
        <v>10668.725</v>
      </c>
      <c r="K3" s="145">
        <f>((M3-I3)/4)+J3</f>
        <v>10755.52</v>
      </c>
      <c r="L3" s="145">
        <f>((M3-I3)/4)+K3</f>
        <v>10842.315000000001</v>
      </c>
      <c r="M3">
        <v>10929.11</v>
      </c>
      <c r="N3" s="145">
        <f>((Q3-M3)/4)+M3</f>
        <v>11060.945</v>
      </c>
      <c r="O3" s="145">
        <f>((Q3-M3)/4)+N3</f>
        <v>11192.779999999999</v>
      </c>
      <c r="P3" s="145">
        <f>((Q3-M3)/4)+O3</f>
        <v>11324.614999999998</v>
      </c>
      <c r="Q3">
        <v>11456.45</v>
      </c>
      <c r="R3" s="145">
        <f>((U3-Q3)/4)+Q3</f>
        <v>11646.637500000001</v>
      </c>
      <c r="S3" s="145">
        <f>((U3-Q3)/4)+R3</f>
        <v>11836.825000000001</v>
      </c>
      <c r="T3" s="145">
        <f>((U3-Q3)/4)+S3</f>
        <v>12027.012500000001</v>
      </c>
      <c r="U3">
        <v>12217.2</v>
      </c>
      <c r="V3" s="145">
        <f>((Y3-U3)/4)+U3</f>
        <v>12422.7</v>
      </c>
      <c r="W3" s="145">
        <f>((Y3-U3)/4)+V3</f>
        <v>12628.2</v>
      </c>
      <c r="X3" s="145">
        <f>((Y3-U3)/4)+W3</f>
        <v>12833.7</v>
      </c>
      <c r="Y3">
        <v>13039.2</v>
      </c>
      <c r="Z3" s="145">
        <f>((AC3-Y3)/4)+Y3</f>
        <v>13233.295</v>
      </c>
      <c r="AA3" s="145">
        <f>((AC3-Y3)/4)+Z3</f>
        <v>13427.39</v>
      </c>
      <c r="AB3" s="145">
        <f>((AC3-Y3)/4)+AA3</f>
        <v>13621.484999999999</v>
      </c>
      <c r="AC3">
        <v>13815.58</v>
      </c>
      <c r="AD3" s="145">
        <f>((AG3-AC3)/4)+AC3</f>
        <v>13980.2425</v>
      </c>
      <c r="AE3" s="145">
        <f>((AG3-AC3)/4)+AD3</f>
        <v>14144.905000000001</v>
      </c>
      <c r="AF3" s="145">
        <f>((AG3-AC3)/4)+AE3</f>
        <v>14309.567500000001</v>
      </c>
      <c r="AG3">
        <v>14474.23</v>
      </c>
      <c r="AH3" s="145">
        <f>((AK3-AG3)/4)+AG3</f>
        <v>14548.137500000001</v>
      </c>
      <c r="AI3" s="145">
        <f>((AK3-AG3)/4)+AH3</f>
        <v>14622.045000000002</v>
      </c>
      <c r="AJ3" s="145">
        <f>((AK3-AG3)/4)+AI3</f>
        <v>14695.952500000003</v>
      </c>
      <c r="AK3">
        <v>14769.86</v>
      </c>
      <c r="AL3" s="145">
        <f>((AO3-AK3)/4)+AK3</f>
        <v>14696.9125</v>
      </c>
      <c r="AM3" s="145">
        <f>((AO3-AK3)/4)+AL3</f>
        <v>14623.965</v>
      </c>
      <c r="AN3" s="145">
        <f>((AO3-AK3)/4)+AM3</f>
        <v>14551.0175</v>
      </c>
      <c r="AO3">
        <v>14478.07</v>
      </c>
      <c r="AP3" s="145">
        <f>((AS3-AO3)/4)+AO3</f>
        <v>14620.795</v>
      </c>
      <c r="AQ3" s="145">
        <f>((AS3-AO3)/4)+AP3</f>
        <v>14763.52</v>
      </c>
      <c r="AR3" s="145">
        <f>((AS3-AO3)/4)+AQ3</f>
        <v>14906.245000000001</v>
      </c>
      <c r="AS3">
        <v>15048.97</v>
      </c>
      <c r="AT3" s="145">
        <f>((AW3-AS3)/4)+AS3</f>
        <v>15186.66</v>
      </c>
      <c r="AU3" s="145">
        <f>((AW3-AS3)/4)+AT3</f>
        <v>15324.35</v>
      </c>
      <c r="AV3" s="145">
        <f>((AW3-AS3)/4)+AU3</f>
        <v>15462.04</v>
      </c>
      <c r="AW3">
        <v>15599.73</v>
      </c>
      <c r="AX3" s="145">
        <f>((BA3-AW3)/4)+AW3</f>
        <v>15763.289999999999</v>
      </c>
      <c r="AY3" s="145">
        <f>((BA3-AW3)/4)+AX3</f>
        <v>15926.849999999999</v>
      </c>
      <c r="AZ3" s="145">
        <f>((BA3-AW3)/4)+AY3</f>
        <v>16090.409999999998</v>
      </c>
      <c r="BA3">
        <v>16253.97</v>
      </c>
      <c r="BB3" s="145">
        <f>((BE3-BA3)/4)+BA3</f>
        <v>16410.647499999999</v>
      </c>
      <c r="BC3" s="145">
        <f>((BE3-BA3)/4)+BB3</f>
        <v>16567.325000000001</v>
      </c>
      <c r="BD3" s="145">
        <f>((BE3-BA3)/4)+BC3</f>
        <v>16724.002500000002</v>
      </c>
      <c r="BE3">
        <v>16880.68</v>
      </c>
      <c r="BF3" s="145">
        <f>((BI3-BE3)/4)+BE3</f>
        <v>17062.544999999998</v>
      </c>
      <c r="BG3" s="145">
        <f>((BI3-BE3)/4)+BF3</f>
        <v>17244.409999999996</v>
      </c>
      <c r="BH3" s="145">
        <f>((BI3-BE3)/4)+BG3</f>
        <v>17426.274999999994</v>
      </c>
      <c r="BI3" s="146">
        <v>17608.14</v>
      </c>
      <c r="BJ3" s="145">
        <f>((BM3-BI3)/4)+BI3</f>
        <v>17779.86</v>
      </c>
      <c r="BK3" s="145">
        <f>((BM3-BI3)/4)+BJ3</f>
        <v>17951.580000000002</v>
      </c>
      <c r="BL3" s="145">
        <f>((BM3-BI3)/4)+BK3</f>
        <v>18123.300000000003</v>
      </c>
      <c r="BM3" s="146">
        <v>18295.02</v>
      </c>
      <c r="BN3" s="145">
        <f>((BQ3-BM3)/4)+BM3</f>
        <v>18422.4925</v>
      </c>
      <c r="BO3" s="145">
        <f>((BQ3-BM3)/4)+BN3</f>
        <v>18549.965</v>
      </c>
      <c r="BP3" s="145">
        <f>((BQ3-BM3)/4)+BO3</f>
        <v>18677.4375</v>
      </c>
      <c r="BQ3" s="146">
        <v>18804.91</v>
      </c>
      <c r="BR3" s="145">
        <f>((BU3-BQ3)/4)+BQ3</f>
        <v>19006.7075</v>
      </c>
      <c r="BS3" s="145">
        <f>((BU3-BQ3)/4)+BR3</f>
        <v>19208.505000000001</v>
      </c>
      <c r="BT3" s="145">
        <f>((BU3-BQ3)/4)+BS3</f>
        <v>19410.302500000002</v>
      </c>
      <c r="BU3" s="147">
        <v>19612.099999999999</v>
      </c>
      <c r="BV3" s="145">
        <f>((BY3-BU3)/4)+BU3</f>
        <v>19873.204999999998</v>
      </c>
      <c r="BW3" s="145">
        <f>((BY3-BU3)/4)+BV3</f>
        <v>20134.309999999998</v>
      </c>
      <c r="BX3" s="145">
        <f>((BY3-BU3)/4)+BW3</f>
        <v>20395.414999999997</v>
      </c>
      <c r="BY3" s="146">
        <v>20656.52</v>
      </c>
      <c r="BZ3" s="145">
        <f>((CC3-BY3)/4)+BY3</f>
        <v>20872.740000000002</v>
      </c>
      <c r="CA3" s="145">
        <f>((CC3-BY3)/4)+BZ3</f>
        <v>21088.960000000003</v>
      </c>
      <c r="CB3" s="145">
        <f>((CC3-BY3)/4)+CA3</f>
        <v>21305.180000000004</v>
      </c>
      <c r="CC3" s="146">
        <v>21521.4</v>
      </c>
      <c r="CD3" s="145">
        <f>((CG3-CC3)/4)+CC3</f>
        <v>21471.787500000002</v>
      </c>
      <c r="CE3" s="145">
        <f>((CG3-CC3)/4)+CD3</f>
        <v>21422.175000000003</v>
      </c>
      <c r="CF3" s="145">
        <f>((CG3-CC3)/4)+CE3</f>
        <v>21372.562500000004</v>
      </c>
      <c r="CG3" s="146">
        <v>21322.95</v>
      </c>
      <c r="CH3" s="145">
        <f>((CK3-CG3)/4)+CG3</f>
        <v>21890.720000000001</v>
      </c>
      <c r="CI3" s="145">
        <f>((CK3-CG3)/4)+CH3</f>
        <v>22458.49</v>
      </c>
      <c r="CJ3" s="145">
        <f>((CK3-CG3)/4)+CI3</f>
        <v>23026.260000000002</v>
      </c>
      <c r="CK3" s="146">
        <v>23594.03</v>
      </c>
      <c r="CL3" s="145">
        <f>((CO3-CK3)/4)+CK3</f>
        <v>24131.55</v>
      </c>
      <c r="CM3" s="145">
        <f>((CO3-CK3)/4)+CL3</f>
        <v>24669.07</v>
      </c>
      <c r="CN3" s="145">
        <f>((CO3-CK3)/4)+CM3</f>
        <v>25206.59</v>
      </c>
      <c r="CO3" s="146">
        <v>25744.11</v>
      </c>
      <c r="CP3" s="145">
        <f>((CS3-CO3)/4)+CO3</f>
        <v>26148.317500000001</v>
      </c>
      <c r="CQ3" s="145">
        <f>((CS3-CO3)/4)+CP3</f>
        <v>26552.525000000001</v>
      </c>
      <c r="CR3" s="145">
        <f>((CS3-CO3)/4)+CQ3</f>
        <v>26956.732500000002</v>
      </c>
      <c r="CS3" s="146">
        <v>27360.94</v>
      </c>
    </row>
    <row r="4" spans="1:99" x14ac:dyDescent="0.45">
      <c r="A4" s="142" t="s">
        <v>269</v>
      </c>
      <c r="B4" s="144" t="s">
        <v>270</v>
      </c>
      <c r="C4" s="144" t="s">
        <v>271</v>
      </c>
      <c r="D4" t="s">
        <v>272</v>
      </c>
      <c r="E4" s="116" t="s">
        <v>180</v>
      </c>
      <c r="F4" s="116" t="s">
        <v>180</v>
      </c>
      <c r="G4" s="116" t="s">
        <v>180</v>
      </c>
      <c r="H4" s="116" t="s">
        <v>180</v>
      </c>
      <c r="I4" s="116" t="s">
        <v>180</v>
      </c>
      <c r="J4" s="116" t="s">
        <v>180</v>
      </c>
      <c r="K4" s="116" t="s">
        <v>180</v>
      </c>
      <c r="L4" s="116" t="s">
        <v>180</v>
      </c>
      <c r="M4" s="116" t="s">
        <v>180</v>
      </c>
      <c r="N4" s="116" t="s">
        <v>180</v>
      </c>
      <c r="O4" s="116" t="s">
        <v>180</v>
      </c>
      <c r="P4" s="116" t="s">
        <v>180</v>
      </c>
      <c r="Q4" s="116" t="s">
        <v>180</v>
      </c>
      <c r="R4" s="116" t="s">
        <v>180</v>
      </c>
      <c r="S4" s="116" t="s">
        <v>180</v>
      </c>
      <c r="T4" s="116" t="s">
        <v>180</v>
      </c>
      <c r="U4" s="116" t="s">
        <v>180</v>
      </c>
      <c r="V4" s="116" t="s">
        <v>180</v>
      </c>
      <c r="W4" s="116" t="s">
        <v>180</v>
      </c>
      <c r="X4" s="116" t="s">
        <v>180</v>
      </c>
      <c r="Y4" s="116" t="s">
        <v>180</v>
      </c>
      <c r="Z4" s="116" t="s">
        <v>180</v>
      </c>
      <c r="AA4" s="42">
        <v>47.92</v>
      </c>
      <c r="AB4" s="42">
        <v>50.889000000000003</v>
      </c>
      <c r="AC4">
        <v>54.24</v>
      </c>
      <c r="AD4" s="42">
        <v>53.2</v>
      </c>
      <c r="AE4" s="42">
        <v>55.75</v>
      </c>
      <c r="AF4" s="42">
        <v>53.6</v>
      </c>
      <c r="AG4">
        <v>49.65</v>
      </c>
      <c r="AH4" s="42">
        <v>42.47</v>
      </c>
      <c r="AI4" s="42">
        <v>36.92</v>
      </c>
      <c r="AJ4" s="42">
        <v>31.9</v>
      </c>
      <c r="AK4">
        <v>23.83</v>
      </c>
      <c r="AL4" s="42">
        <v>16.850000000000001</v>
      </c>
      <c r="AM4" s="42">
        <v>21.02</v>
      </c>
      <c r="AN4" s="42">
        <v>26.96</v>
      </c>
      <c r="AO4">
        <v>26.67</v>
      </c>
      <c r="AP4" s="42">
        <v>30.32</v>
      </c>
      <c r="AQ4" s="42">
        <v>26.9</v>
      </c>
      <c r="AR4" s="42">
        <v>29.274000000000001</v>
      </c>
      <c r="AS4">
        <v>31.338999999999999</v>
      </c>
      <c r="AT4" s="42">
        <v>32.44</v>
      </c>
      <c r="AU4" s="42">
        <v>31.51</v>
      </c>
      <c r="AV4" s="42">
        <v>25.39</v>
      </c>
      <c r="AW4">
        <v>28.565999999999999</v>
      </c>
      <c r="AX4" s="42">
        <v>32.054000000000002</v>
      </c>
      <c r="AY4" s="42">
        <v>30.361999999999998</v>
      </c>
      <c r="AZ4" s="42">
        <v>32.049999999999997</v>
      </c>
      <c r="BA4">
        <v>32.993000000000002</v>
      </c>
      <c r="BB4" s="42">
        <v>37.99</v>
      </c>
      <c r="BC4" s="42">
        <v>40.75</v>
      </c>
      <c r="BD4" s="42">
        <v>42.9</v>
      </c>
      <c r="BE4">
        <v>47.37</v>
      </c>
      <c r="BF4" s="42">
        <v>45.92</v>
      </c>
      <c r="BG4" s="42">
        <v>47.8</v>
      </c>
      <c r="BH4" s="42">
        <v>47.12</v>
      </c>
      <c r="BI4">
        <v>50.01</v>
      </c>
      <c r="BJ4" s="42">
        <v>49.49</v>
      </c>
      <c r="BK4" s="42">
        <v>50.531999999999996</v>
      </c>
      <c r="BL4" s="42">
        <v>48.603999999999999</v>
      </c>
      <c r="BM4">
        <v>51.15</v>
      </c>
      <c r="BN4" s="42">
        <v>49.9</v>
      </c>
      <c r="BO4" s="42">
        <v>50.631999999999998</v>
      </c>
      <c r="BP4" s="42">
        <v>52.88</v>
      </c>
      <c r="BQ4">
        <v>59.33</v>
      </c>
      <c r="BR4" s="42">
        <v>60.618000000000002</v>
      </c>
      <c r="BS4" s="42">
        <v>62.616999999999997</v>
      </c>
      <c r="BT4" s="42">
        <v>63.72</v>
      </c>
      <c r="BU4">
        <v>66.599999999999994</v>
      </c>
      <c r="BV4" s="42">
        <v>64.540000000000006</v>
      </c>
      <c r="BW4" s="42">
        <v>61.49</v>
      </c>
      <c r="BX4" s="42">
        <v>66.33</v>
      </c>
      <c r="BY4">
        <v>57.72</v>
      </c>
      <c r="BZ4" s="42">
        <v>63.62</v>
      </c>
      <c r="CA4" s="42">
        <v>70.709999999999994</v>
      </c>
      <c r="CB4" s="42">
        <v>72.040000000000006</v>
      </c>
      <c r="CC4">
        <v>71.33</v>
      </c>
      <c r="CD4" s="42">
        <v>49.57</v>
      </c>
      <c r="CE4" s="42">
        <v>55.01</v>
      </c>
      <c r="CF4" s="42">
        <v>55.74</v>
      </c>
      <c r="CG4">
        <v>67.5</v>
      </c>
      <c r="CH4" s="42">
        <v>74.260000000000005</v>
      </c>
      <c r="CI4" s="42">
        <v>77.405000000000001</v>
      </c>
      <c r="CJ4" s="42">
        <v>78.2</v>
      </c>
      <c r="CK4">
        <v>83.572000000000003</v>
      </c>
      <c r="CL4" s="42">
        <v>91.22</v>
      </c>
      <c r="CM4" s="42">
        <v>82.97</v>
      </c>
      <c r="CN4" s="42">
        <v>79.09</v>
      </c>
      <c r="CO4">
        <v>91.4</v>
      </c>
      <c r="CP4" s="42">
        <v>85.62</v>
      </c>
      <c r="CQ4" s="42">
        <v>87.89</v>
      </c>
      <c r="CR4" s="42">
        <v>91.65</v>
      </c>
      <c r="CS4">
        <v>100.125</v>
      </c>
      <c r="CT4" s="42">
        <v>117.39</v>
      </c>
      <c r="CU4" s="42">
        <v>112.92</v>
      </c>
    </row>
  </sheetData>
  <hyperlinks>
    <hyperlink ref="A3" r:id="rId1" display="https://www.macrotrends.net/global-metrics/countries/USA/united-states/gdp-gross-domestic-product" xr:uid="{0BCCE162-762F-4F06-8422-119197BE941A}"/>
    <hyperlink ref="A4" r:id="rId2" display="https://stockanalysis.com/etf/iak/history/" xr:uid="{020C0274-9729-4F12-9105-BFCC0B21B7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Ratios</vt:lpstr>
      <vt:lpstr>Moodys</vt:lpstr>
      <vt:lpstr>Converted Moodys</vt:lpstr>
      <vt:lpstr>Financials</vt:lpstr>
      <vt:lpstr>Altman - Z Score</vt:lpstr>
      <vt:lpstr>Consolidated Data for Time Seri</vt:lpstr>
      <vt:lpstr>CSV_Data1</vt:lpstr>
      <vt:lpstr>Company Names</vt:lpstr>
      <vt:lpstr>EconCPI</vt:lpstr>
    </vt:vector>
  </TitlesOfParts>
  <Company>Auto Club Enterprises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Nino.Diego</dc:creator>
  <cp:lastModifiedBy>Alex Vajiac</cp:lastModifiedBy>
  <dcterms:created xsi:type="dcterms:W3CDTF">2024-10-24T20:42:31Z</dcterms:created>
  <dcterms:modified xsi:type="dcterms:W3CDTF">2025-02-06T05:58:07Z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