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Vargas/Documents/ITESM/Cuarto semestre/Algoritmos/Escritas/"/>
    </mc:Choice>
  </mc:AlternateContent>
  <xr:revisionPtr revIDLastSave="0" documentId="13_ncr:1_{B53DF7B0-954E-924C-89A2-0C6709FDD1D1}" xr6:coauthVersionLast="36" xr6:coauthVersionMax="36" xr10:uidLastSave="{00000000-0000-0000-0000-000000000000}"/>
  <bookViews>
    <workbookView xWindow="0" yWindow="0" windowWidth="35840" windowHeight="22400" xr2:uid="{1919DFA5-5575-8B43-93D0-7535ECCA8F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3" i="1" l="1"/>
  <c r="M176" i="1"/>
  <c r="J176" i="1"/>
  <c r="AJ128" i="1"/>
  <c r="V127" i="1"/>
  <c r="O125" i="1"/>
  <c r="AC134" i="1"/>
  <c r="AC128" i="1"/>
  <c r="V137" i="1"/>
  <c r="V132" i="1"/>
  <c r="O139" i="1" l="1"/>
  <c r="O135" i="1"/>
  <c r="O131" i="1"/>
  <c r="H140" i="1"/>
  <c r="H136" i="1"/>
  <c r="H133" i="1"/>
  <c r="H128" i="1"/>
  <c r="H125" i="1"/>
  <c r="B120" i="1"/>
  <c r="I106" i="1"/>
  <c r="I102" i="1"/>
  <c r="I99" i="1"/>
  <c r="I95" i="1"/>
  <c r="F107" i="1"/>
  <c r="F102" i="1"/>
  <c r="F94" i="1"/>
  <c r="F98" i="1"/>
  <c r="G65" i="1"/>
  <c r="G64" i="1"/>
  <c r="G63" i="1"/>
  <c r="G60" i="1"/>
  <c r="G59" i="1"/>
  <c r="G56" i="1"/>
  <c r="G55" i="1"/>
  <c r="E51" i="1"/>
  <c r="D50" i="1"/>
  <c r="C49" i="1"/>
</calcChain>
</file>

<file path=xl/sharedStrings.xml><?xml version="1.0" encoding="utf-8"?>
<sst xmlns="http://schemas.openxmlformats.org/spreadsheetml/2006/main" count="577" uniqueCount="199">
  <si>
    <t>A</t>
  </si>
  <si>
    <t>C</t>
  </si>
  <si>
    <t>D</t>
  </si>
  <si>
    <t>E</t>
  </si>
  <si>
    <t>F</t>
  </si>
  <si>
    <t>G</t>
  </si>
  <si>
    <t>B</t>
  </si>
  <si>
    <t>INF</t>
  </si>
  <si>
    <t>D1</t>
  </si>
  <si>
    <t>D2</t>
  </si>
  <si>
    <t>D0</t>
  </si>
  <si>
    <t>A 1</t>
  </si>
  <si>
    <t>B 2</t>
  </si>
  <si>
    <t>C 3</t>
  </si>
  <si>
    <t>D 4</t>
  </si>
  <si>
    <t>E 5</t>
  </si>
  <si>
    <t>F 6</t>
  </si>
  <si>
    <t>G 7</t>
  </si>
  <si>
    <t xml:space="preserve">E 5  </t>
  </si>
  <si>
    <t>D3</t>
  </si>
  <si>
    <t>D4</t>
  </si>
  <si>
    <t>D5</t>
  </si>
  <si>
    <t>D6</t>
  </si>
  <si>
    <t>D7</t>
  </si>
  <si>
    <t>1.-</t>
  </si>
  <si>
    <t xml:space="preserve">2.- </t>
  </si>
  <si>
    <t>d</t>
  </si>
  <si>
    <t>P</t>
  </si>
  <si>
    <t>A (3X12)</t>
  </si>
  <si>
    <t>B (12X15)</t>
  </si>
  <si>
    <t>C (15X2)</t>
  </si>
  <si>
    <t>D (2X10)</t>
  </si>
  <si>
    <t>[1,3]</t>
  </si>
  <si>
    <t>k=2</t>
  </si>
  <si>
    <t>k=3</t>
  </si>
  <si>
    <t>k=1</t>
  </si>
  <si>
    <t>AX(BXC)</t>
  </si>
  <si>
    <t>(AXB)XC</t>
  </si>
  <si>
    <t>Di,j = mínimo (Di,k+ Dk+1,j + di-1 X dk X dj) para i&lt;=k&lt;=j-1</t>
  </si>
  <si>
    <t>D[1,1]+D[2,3]+ D[0]XD[1]XD[3]</t>
  </si>
  <si>
    <t>D[1,2]+D[3,3]+ D[0]XD[2]XD[3]</t>
  </si>
  <si>
    <t>[2,4]</t>
  </si>
  <si>
    <t>D[2,2]+D[3,4]+ D[1]XD[2]XD[4]</t>
  </si>
  <si>
    <t>D[2,3]+D[4,4]+ D[1]XD[3]XD[4]</t>
  </si>
  <si>
    <t>[1,4]</t>
  </si>
  <si>
    <t>AX(BXCXD)</t>
  </si>
  <si>
    <t>(AXB)X(CXD)</t>
  </si>
  <si>
    <t>(AXBXC)XD)</t>
  </si>
  <si>
    <t>BX(CXD)</t>
  </si>
  <si>
    <t>(BXC)XD</t>
  </si>
  <si>
    <t>D[1,1]+D[2,4]+ D[0]XD[1]XD[4]</t>
  </si>
  <si>
    <t>D[1,2]+D[3,4]+ D[0]XD[2]XD[4]</t>
  </si>
  <si>
    <t>D[1,3]+D[4,4]+ D[0]XD[3]XD[4]</t>
  </si>
  <si>
    <t>(A x (B x C) ) x (D)</t>
  </si>
  <si>
    <t>El orden es:</t>
  </si>
  <si>
    <t>Resultado:</t>
  </si>
  <si>
    <t xml:space="preserve">3.- </t>
  </si>
  <si>
    <t>m</t>
  </si>
  <si>
    <t>m^3</t>
  </si>
  <si>
    <t>2*m^3</t>
  </si>
  <si>
    <t>3*m^3</t>
  </si>
  <si>
    <t>La casilla [1,n]:</t>
  </si>
  <si>
    <t xml:space="preserve">4.- </t>
  </si>
  <si>
    <t xml:space="preserve"> A[i][j] = minimo(i, j, A) + sumatoria(i, j, p)</t>
  </si>
  <si>
    <t>•mínimo (Ai,k-1 + Ak+1,j ) +   S pm</t>
  </si>
  <si>
    <t>A[1][2]</t>
  </si>
  <si>
    <t>A[1][0]+A[2][2]</t>
  </si>
  <si>
    <t>A[1][1]+A[3][2]</t>
  </si>
  <si>
    <t>0+0.125</t>
  </si>
  <si>
    <t>0.125+0</t>
  </si>
  <si>
    <t>A[2][3]</t>
  </si>
  <si>
    <t>A[2][1]+A[3][3]</t>
  </si>
  <si>
    <t>A[2][2]+A[4][3]</t>
  </si>
  <si>
    <t>A[1][3]</t>
  </si>
  <si>
    <t>A[1][0]+A[2][3]</t>
  </si>
  <si>
    <t>0+0.5</t>
  </si>
  <si>
    <t>A[1][4]</t>
  </si>
  <si>
    <t>k=4</t>
  </si>
  <si>
    <t>A[1][0]+A[2][4]</t>
  </si>
  <si>
    <t>0+0.875</t>
  </si>
  <si>
    <t>A[1][5]</t>
  </si>
  <si>
    <t>0+1.25</t>
  </si>
  <si>
    <t>A[1][6]</t>
  </si>
  <si>
    <t>0+1.875</t>
  </si>
  <si>
    <t>A[1][7]</t>
  </si>
  <si>
    <t>0+2.625</t>
  </si>
  <si>
    <t>A[1][8]</t>
  </si>
  <si>
    <t>0+3.5</t>
  </si>
  <si>
    <t>A[1][8] = 4.5</t>
  </si>
  <si>
    <t>5.-</t>
  </si>
  <si>
    <t>R</t>
  </si>
  <si>
    <t>K=2</t>
  </si>
  <si>
    <t>A[1][0] + A[2][2]</t>
  </si>
  <si>
    <t>0+0.15</t>
  </si>
  <si>
    <t>0.05+0</t>
  </si>
  <si>
    <t>0.15+0</t>
  </si>
  <si>
    <t>A[3][4]</t>
  </si>
  <si>
    <t>A[3][2]+A[4][4]</t>
  </si>
  <si>
    <t>A[3][3]+A[5][4]</t>
  </si>
  <si>
    <t>0+0.35</t>
  </si>
  <si>
    <t>A[4][5]</t>
  </si>
  <si>
    <t>k=5</t>
  </si>
  <si>
    <t>A[4][3]+A[5][5]</t>
  </si>
  <si>
    <t>A[4][4]+A[6][5]</t>
  </si>
  <si>
    <t>0+0.25</t>
  </si>
  <si>
    <t>0.35+0</t>
  </si>
  <si>
    <t>A[5][6]</t>
  </si>
  <si>
    <t>k=6</t>
  </si>
  <si>
    <t>A[5][4]+A[6][6]</t>
  </si>
  <si>
    <t>A[5][5]+A[7][6]</t>
  </si>
  <si>
    <t>0+0.05</t>
  </si>
  <si>
    <t>0.25+0</t>
  </si>
  <si>
    <t>K=1</t>
  </si>
  <si>
    <t>A[1,0]+A[2,3]</t>
  </si>
  <si>
    <t>A[1,1]+A[3,3]</t>
  </si>
  <si>
    <t>K=3</t>
  </si>
  <si>
    <t>A[1,2]+A[4,3]</t>
  </si>
  <si>
    <t>0+.45</t>
  </si>
  <si>
    <t>0.05+.15</t>
  </si>
  <si>
    <t>A[1,3]</t>
  </si>
  <si>
    <t>A[2,1]+A[3,4]</t>
  </si>
  <si>
    <t>A[2,2]+A[4,4]</t>
  </si>
  <si>
    <t>K=4</t>
  </si>
  <si>
    <t>A[2,3]+A[5,4]</t>
  </si>
  <si>
    <t>A[2,4]</t>
  </si>
  <si>
    <t>0+0.65</t>
  </si>
  <si>
    <t>0.15+.35</t>
  </si>
  <si>
    <t>.45+0</t>
  </si>
  <si>
    <t>A[3][5]</t>
  </si>
  <si>
    <t>A[3][2]+A[4][5]</t>
  </si>
  <si>
    <t>A[3][3]+A[5][5]</t>
  </si>
  <si>
    <t>A[3][4]+A[6][5]</t>
  </si>
  <si>
    <t>0+.85</t>
  </si>
  <si>
    <t>.15+.25</t>
  </si>
  <si>
    <t>.65+0</t>
  </si>
  <si>
    <t>A[4][6]</t>
  </si>
  <si>
    <t>A[4][3]+A[5][6]</t>
  </si>
  <si>
    <t>A[4][4]+A[6][6]</t>
  </si>
  <si>
    <t>A[4][5]+A[7][6]</t>
  </si>
  <si>
    <t>0+.35</t>
  </si>
  <si>
    <t>.35+.05</t>
  </si>
  <si>
    <t>.85+0</t>
  </si>
  <si>
    <t>A[1,0]+A[2,4]</t>
  </si>
  <si>
    <t>A[1,1]+A[3,4]</t>
  </si>
  <si>
    <t>A[1,2]+A[4,4]</t>
  </si>
  <si>
    <t>A[1,3]+A[5,4]</t>
  </si>
  <si>
    <t>A[2][5]</t>
  </si>
  <si>
    <t>2,1+3,5</t>
  </si>
  <si>
    <t>2,2+4,5</t>
  </si>
  <si>
    <t>2,3+5,5</t>
  </si>
  <si>
    <t>2,4+6,5</t>
  </si>
  <si>
    <t>A[3][6]</t>
  </si>
  <si>
    <t>3,2+4,6</t>
  </si>
  <si>
    <t>3,3+5,6</t>
  </si>
  <si>
    <t>3,4+6,6</t>
  </si>
  <si>
    <t>3,5+6,7</t>
  </si>
  <si>
    <t>1,0+2,5</t>
  </si>
  <si>
    <t>1,1+3,5</t>
  </si>
  <si>
    <t>1,2+4,5</t>
  </si>
  <si>
    <t>1,3+5,5</t>
  </si>
  <si>
    <t>1,4+6,5</t>
  </si>
  <si>
    <t>A[2][6]</t>
  </si>
  <si>
    <t>6.-</t>
  </si>
  <si>
    <t>.25+0</t>
  </si>
  <si>
    <t>a)</t>
  </si>
  <si>
    <t xml:space="preserve">b) </t>
  </si>
  <si>
    <t>c)</t>
  </si>
  <si>
    <t>W</t>
  </si>
  <si>
    <r>
      <t>D[v</t>
    </r>
    <r>
      <rPr>
        <b/>
        <vertAlign val="subscript"/>
        <sz val="24"/>
        <color rgb="FFCC0000"/>
        <rFont val="Times New Roman"/>
      </rPr>
      <t>i</t>
    </r>
    <r>
      <rPr>
        <b/>
        <sz val="24"/>
        <color rgb="FFCC0000"/>
        <rFont val="Times New Roman"/>
      </rPr>
      <t>][A] =</t>
    </r>
    <r>
      <rPr>
        <sz val="24"/>
        <color rgb="FFCC0000"/>
        <rFont val="Times New Roman"/>
      </rPr>
      <t xml:space="preserve"> </t>
    </r>
    <r>
      <rPr>
        <b/>
        <sz val="24"/>
        <color rgb="FFCC0000"/>
        <rFont val="Times New Roman"/>
      </rPr>
      <t>mínimo( W[i][j] + D[v</t>
    </r>
    <r>
      <rPr>
        <b/>
        <vertAlign val="subscript"/>
        <sz val="24"/>
        <color rgb="FFCC0000"/>
        <rFont val="Times New Roman"/>
      </rPr>
      <t>j</t>
    </r>
    <r>
      <rPr>
        <b/>
        <sz val="24"/>
        <color rgb="FFCC0000"/>
        <rFont val="Times New Roman"/>
      </rPr>
      <t>][ A - {v</t>
    </r>
    <r>
      <rPr>
        <b/>
        <vertAlign val="subscript"/>
        <sz val="24"/>
        <color rgb="FFCC0000"/>
        <rFont val="Times New Roman"/>
      </rPr>
      <t>j</t>
    </r>
    <r>
      <rPr>
        <b/>
        <sz val="24"/>
        <color rgb="FFCC0000"/>
        <rFont val="Times New Roman"/>
      </rPr>
      <t>}] )</t>
    </r>
  </si>
  <si>
    <t>j elemento A</t>
  </si>
  <si>
    <t>{}</t>
  </si>
  <si>
    <t>{2}</t>
  </si>
  <si>
    <t>{3}</t>
  </si>
  <si>
    <t>{4}</t>
  </si>
  <si>
    <t>{2,3}</t>
  </si>
  <si>
    <t>{2,4}</t>
  </si>
  <si>
    <t>{3,4}</t>
  </si>
  <si>
    <t>{2,3,4}</t>
  </si>
  <si>
    <t xml:space="preserve"> ---</t>
  </si>
  <si>
    <t>{5}</t>
  </si>
  <si>
    <t>{6}</t>
  </si>
  <si>
    <t>{7}</t>
  </si>
  <si>
    <t>{2,5}</t>
  </si>
  <si>
    <t>{2,6}</t>
  </si>
  <si>
    <t>{2,7}</t>
  </si>
  <si>
    <t>{3,5}</t>
  </si>
  <si>
    <t>{3,6}</t>
  </si>
  <si>
    <t>{3,7}</t>
  </si>
  <si>
    <t>{4,5}</t>
  </si>
  <si>
    <t>{4,6}</t>
  </si>
  <si>
    <t>{4,7}</t>
  </si>
  <si>
    <t>{5,6}</t>
  </si>
  <si>
    <t>{5,7}</t>
  </si>
  <si>
    <t>{6,7}</t>
  </si>
  <si>
    <t>B)</t>
  </si>
  <si>
    <t>A)</t>
  </si>
  <si>
    <t>C)</t>
  </si>
  <si>
    <t>D)</t>
  </si>
  <si>
    <t>Alex Vargas               A00824525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</si>
</sst>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rgb="FFCC0000"/>
      <name val="Times New Roman"/>
    </font>
    <font>
      <b/>
      <vertAlign val="subscript"/>
      <sz val="24"/>
      <color rgb="FFCC0000"/>
      <name val="Times New Roman"/>
    </font>
    <font>
      <sz val="24"/>
      <color rgb="FFCC0000"/>
      <name val="Times New Roman"/>
    </font>
    <font>
      <sz val="16"/>
      <color theme="1"/>
      <name val="Calibri"/>
      <scheme val="minor"/>
    </font>
    <font>
      <b/>
      <sz val="20"/>
      <color rgb="FFFF0000"/>
      <name val="Calibri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24"/>
      <color theme="1"/>
      <name val="Calibri (Cuerpo)_x0000_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4" borderId="1" xfId="0" applyFont="1" applyFill="1" applyBorder="1"/>
    <xf numFmtId="0" fontId="2" fillId="0" borderId="1" xfId="0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/>
    <xf numFmtId="0" fontId="0" fillId="0" borderId="0" xfId="0" applyFill="1"/>
    <xf numFmtId="0" fontId="0" fillId="7" borderId="0" xfId="0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0" fillId="2" borderId="0" xfId="0" applyFill="1"/>
    <xf numFmtId="0" fontId="0" fillId="0" borderId="0" xfId="0" applyFont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9" borderId="4" xfId="0" quotePrefix="1" applyFont="1" applyFill="1" applyBorder="1" applyAlignment="1">
      <alignment horizontal="center"/>
    </xf>
    <xf numFmtId="0" fontId="0" fillId="6" borderId="4" xfId="0" quotePrefix="1" applyFon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10" borderId="4" xfId="0" applyFill="1" applyBorder="1"/>
    <xf numFmtId="0" fontId="0" fillId="10" borderId="0" xfId="0" applyFill="1"/>
    <xf numFmtId="0" fontId="0" fillId="11" borderId="0" xfId="0" applyFill="1"/>
    <xf numFmtId="0" fontId="0" fillId="5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0" xfId="0" applyFill="1"/>
    <xf numFmtId="0" fontId="5" fillId="0" borderId="0" xfId="0" applyFont="1"/>
    <xf numFmtId="0" fontId="8" fillId="0" borderId="4" xfId="0" applyFont="1" applyBorder="1" applyAlignment="1">
      <alignment horizontal="center" vertical="center"/>
    </xf>
    <xf numFmtId="0" fontId="9" fillId="0" borderId="0" xfId="0" applyFont="1"/>
    <xf numFmtId="0" fontId="8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0" fillId="10" borderId="0" xfId="0" applyFill="1" applyAlignment="1">
      <alignment horizontal="left"/>
    </xf>
    <xf numFmtId="0" fontId="4" fillId="15" borderId="4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13" fillId="16" borderId="4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/>
    </xf>
    <xf numFmtId="0" fontId="0" fillId="10" borderId="0" xfId="0" applyFont="1" applyFill="1"/>
    <xf numFmtId="0" fontId="15" fillId="0" borderId="0" xfId="0" applyFont="1"/>
  </cellXfs>
  <cellStyles count="1">
    <cellStyle name="Normal" xfId="0" builtinId="0"/>
  </cellStyles>
  <dxfs count="61">
    <dxf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259020</xdr:colOff>
      <xdr:row>70</xdr:row>
      <xdr:rowOff>185185</xdr:rowOff>
    </xdr:from>
    <xdr:ext cx="444481" cy="475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5D101B-EC2F-384D-842B-8691CA150C66}"/>
                </a:ext>
              </a:extLst>
            </xdr:cNvPr>
            <xdr:cNvSpPr txBox="1"/>
          </xdr:nvSpPr>
          <xdr:spPr>
            <a:xfrm>
              <a:off x="6090860" y="13799585"/>
              <a:ext cx="444481" cy="475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5D101B-EC2F-384D-842B-8691CA150C66}"/>
                </a:ext>
              </a:extLst>
            </xdr:cNvPr>
            <xdr:cNvSpPr txBox="1"/>
          </xdr:nvSpPr>
          <xdr:spPr>
            <a:xfrm>
              <a:off x="6090860" y="13799585"/>
              <a:ext cx="444481" cy="475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_tradnl" sz="1100" i="0">
                  <a:latin typeface="Cambria Math" panose="02040503050406030204" pitchFamily="18" charset="0"/>
                </a:rPr>
                <a:t>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s-ES_tradnl" sz="1100" b="0" i="0">
                  <a:latin typeface="Cambria Math" panose="02040503050406030204" pitchFamily="18" charset="0"/>
                </a:rPr>
                <a:t>)^(</a:t>
              </a:r>
              <a:r>
                <a:rPr lang="es-ES" sz="1100" b="0" i="0">
                  <a:latin typeface="Cambria Math" panose="02040503050406030204" pitchFamily="18" charset="0"/>
                </a:rPr>
                <a:t>𝑛−1</a:t>
              </a:r>
              <a:r>
                <a:rPr lang="es-ES_tradnl" sz="1100" b="0" i="0">
                  <a:latin typeface="Cambria Math" panose="02040503050406030204" pitchFamily="18" charset="0"/>
                </a:rPr>
                <a:t>)▒</a:t>
              </a:r>
              <a:r>
                <a:rPr lang="es-ES" sz="1100" b="0" i="0">
                  <a:latin typeface="Cambria Math" panose="02040503050406030204" pitchFamily="18" charset="0"/>
                </a:rPr>
                <a:t>𝑚^3</a:t>
              </a:r>
              <a:r>
                <a:rPr lang="es-ES_tradnl" sz="1100" b="0" i="0">
                  <a:latin typeface="Cambria Math" panose="02040503050406030204" pitchFamily="18" charset="0"/>
                </a:rPr>
                <a:t> </a:t>
              </a:r>
              <a:endParaRPr lang="es-ES_tradnl" sz="1100"/>
            </a:p>
          </xdr:txBody>
        </xdr:sp>
      </mc:Fallback>
    </mc:AlternateContent>
    <xdr:clientData/>
  </xdr:oneCellAnchor>
  <xdr:twoCellAnchor editAs="oneCell">
    <xdr:from>
      <xdr:col>22</xdr:col>
      <xdr:colOff>759453</xdr:colOff>
      <xdr:row>144</xdr:row>
      <xdr:rowOff>17952</xdr:rowOff>
    </xdr:from>
    <xdr:to>
      <xdr:col>25</xdr:col>
      <xdr:colOff>232430</xdr:colOff>
      <xdr:row>154</xdr:row>
      <xdr:rowOff>314973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7E7E03-8AC2-D449-91AD-E1B198F5B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86839" y="28506361"/>
          <a:ext cx="1940818" cy="2779294"/>
        </a:xfrm>
        <a:prstGeom prst="rect">
          <a:avLst/>
        </a:prstGeom>
      </xdr:spPr>
    </xdr:pic>
    <xdr:clientData/>
  </xdr:twoCellAnchor>
  <xdr:twoCellAnchor>
    <xdr:from>
      <xdr:col>23</xdr:col>
      <xdr:colOff>148128</xdr:colOff>
      <xdr:row>144</xdr:row>
      <xdr:rowOff>96289</xdr:rowOff>
    </xdr:from>
    <xdr:to>
      <xdr:col>23</xdr:col>
      <xdr:colOff>473248</xdr:colOff>
      <xdr:row>145</xdr:row>
      <xdr:rowOff>145934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FB59F26-4650-9E44-9EB0-84CE8EB3C068}"/>
            </a:ext>
          </a:extLst>
        </xdr:cNvPr>
        <xdr:cNvSpPr txBox="1"/>
      </xdr:nvSpPr>
      <xdr:spPr>
        <a:xfrm>
          <a:off x="19198128" y="28584698"/>
          <a:ext cx="325120" cy="309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1</a:t>
          </a:r>
        </a:p>
      </xdr:txBody>
    </xdr:sp>
    <xdr:clientData/>
  </xdr:twoCellAnchor>
  <xdr:twoCellAnchor>
    <xdr:from>
      <xdr:col>24</xdr:col>
      <xdr:colOff>503728</xdr:colOff>
      <xdr:row>144</xdr:row>
      <xdr:rowOff>25169</xdr:rowOff>
    </xdr:from>
    <xdr:to>
      <xdr:col>25</xdr:col>
      <xdr:colOff>5888</xdr:colOff>
      <xdr:row>148</xdr:row>
      <xdr:rowOff>75969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B130EFE-BD3B-7F4B-A6BC-1706854DC275}"/>
            </a:ext>
          </a:extLst>
        </xdr:cNvPr>
        <xdr:cNvSpPr txBox="1"/>
      </xdr:nvSpPr>
      <xdr:spPr>
        <a:xfrm>
          <a:off x="20376342" y="28513578"/>
          <a:ext cx="324773" cy="310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2</a:t>
          </a:r>
        </a:p>
      </xdr:txBody>
    </xdr:sp>
    <xdr:clientData/>
  </xdr:twoCellAnchor>
  <xdr:twoCellAnchor>
    <xdr:from>
      <xdr:col>24</xdr:col>
      <xdr:colOff>259888</xdr:colOff>
      <xdr:row>147</xdr:row>
      <xdr:rowOff>221904</xdr:rowOff>
    </xdr:from>
    <xdr:to>
      <xdr:col>24</xdr:col>
      <xdr:colOff>585008</xdr:colOff>
      <xdr:row>148</xdr:row>
      <xdr:rowOff>212783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A053205-D8B3-0349-88FE-44B6B9E35BE6}"/>
            </a:ext>
          </a:extLst>
        </xdr:cNvPr>
        <xdr:cNvSpPr txBox="1"/>
      </xdr:nvSpPr>
      <xdr:spPr>
        <a:xfrm>
          <a:off x="20132502" y="29489631"/>
          <a:ext cx="325120" cy="250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3</a:t>
          </a:r>
        </a:p>
      </xdr:txBody>
    </xdr:sp>
    <xdr:clientData/>
  </xdr:twoCellAnchor>
  <xdr:twoCellAnchor>
    <xdr:from>
      <xdr:col>22</xdr:col>
      <xdr:colOff>798368</xdr:colOff>
      <xdr:row>149</xdr:row>
      <xdr:rowOff>202622</xdr:rowOff>
    </xdr:from>
    <xdr:to>
      <xdr:col>23</xdr:col>
      <xdr:colOff>300528</xdr:colOff>
      <xdr:row>150</xdr:row>
      <xdr:rowOff>192463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41CEB41-2379-CE4C-A509-F911F27E8390}"/>
            </a:ext>
          </a:extLst>
        </xdr:cNvPr>
        <xdr:cNvSpPr txBox="1"/>
      </xdr:nvSpPr>
      <xdr:spPr>
        <a:xfrm>
          <a:off x="19025754" y="29989895"/>
          <a:ext cx="324774" cy="249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4</a:t>
          </a:r>
        </a:p>
      </xdr:txBody>
    </xdr:sp>
    <xdr:clientData/>
  </xdr:twoCellAnchor>
  <xdr:twoCellAnchor>
    <xdr:from>
      <xdr:col>24</xdr:col>
      <xdr:colOff>727248</xdr:colOff>
      <xdr:row>149</xdr:row>
      <xdr:rowOff>172142</xdr:rowOff>
    </xdr:from>
    <xdr:to>
      <xdr:col>25</xdr:col>
      <xdr:colOff>229408</xdr:colOff>
      <xdr:row>150</xdr:row>
      <xdr:rowOff>161983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10BE7D1-60BD-F041-B36B-18B4073F4D9E}"/>
            </a:ext>
          </a:extLst>
        </xdr:cNvPr>
        <xdr:cNvSpPr txBox="1"/>
      </xdr:nvSpPr>
      <xdr:spPr>
        <a:xfrm>
          <a:off x="20599862" y="29959415"/>
          <a:ext cx="324773" cy="249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5</a:t>
          </a:r>
        </a:p>
      </xdr:txBody>
    </xdr:sp>
    <xdr:clientData/>
  </xdr:twoCellAnchor>
  <xdr:twoCellAnchor>
    <xdr:from>
      <xdr:col>23</xdr:col>
      <xdr:colOff>422448</xdr:colOff>
      <xdr:row>153</xdr:row>
      <xdr:rowOff>196850</xdr:rowOff>
    </xdr:from>
    <xdr:to>
      <xdr:col>23</xdr:col>
      <xdr:colOff>764886</xdr:colOff>
      <xdr:row>154</xdr:row>
      <xdr:rowOff>317500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953FACA-2D97-F54F-9367-65C5838C76CE}"/>
            </a:ext>
          </a:extLst>
        </xdr:cNvPr>
        <xdr:cNvSpPr txBox="1"/>
      </xdr:nvSpPr>
      <xdr:spPr>
        <a:xfrm>
          <a:off x="19472448" y="30965486"/>
          <a:ext cx="342438" cy="3226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6</a:t>
          </a:r>
        </a:p>
      </xdr:txBody>
    </xdr:sp>
    <xdr:clientData/>
  </xdr:twoCellAnchor>
  <xdr:twoCellAnchor>
    <xdr:from>
      <xdr:col>24</xdr:col>
      <xdr:colOff>493568</xdr:colOff>
      <xdr:row>154</xdr:row>
      <xdr:rowOff>2423</xdr:rowOff>
    </xdr:from>
    <xdr:to>
      <xdr:col>25</xdr:col>
      <xdr:colOff>14432</xdr:colOff>
      <xdr:row>154</xdr:row>
      <xdr:rowOff>259772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D04F60F-4322-EE4B-AD8C-8A2E783956BB}"/>
            </a:ext>
          </a:extLst>
        </xdr:cNvPr>
        <xdr:cNvSpPr txBox="1"/>
      </xdr:nvSpPr>
      <xdr:spPr>
        <a:xfrm>
          <a:off x="20366182" y="30973105"/>
          <a:ext cx="343477" cy="257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7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694F0-036A-F745-B50B-AFCA39FA1C25}" name="Tabla1" displayName="Tabla1" ref="A6:H13" totalsRowShown="0" dataDxfId="60">
  <autoFilter ref="A6:H13" xr:uid="{30338339-EBC2-5B48-80FD-DA358DD56E2F}"/>
  <tableColumns count="8">
    <tableColumn id="1" xr3:uid="{1C74957A-6FDF-574B-BBFF-587B2CCA0766}" name="D0"/>
    <tableColumn id="2" xr3:uid="{5BF7CF1E-894F-3D4A-80B3-59AC78BC3467}" name="A" dataDxfId="59"/>
    <tableColumn id="3" xr3:uid="{3180130A-EC7C-6745-A536-607A0AFE3A83}" name="B" dataDxfId="58"/>
    <tableColumn id="4" xr3:uid="{127A5D02-4922-CE48-A585-C7EC7E011619}" name="C" dataDxfId="57"/>
    <tableColumn id="5" xr3:uid="{8FA8B9BD-92F1-9D47-ACFA-39CC2225D4E0}" name="D" dataDxfId="56"/>
    <tableColumn id="6" xr3:uid="{241052D4-9B1E-C44C-AB34-D2206AEB7566}" name="E" dataDxfId="55"/>
    <tableColumn id="7" xr3:uid="{10E882FA-C179-1E4D-BBA2-1A0382970D8F}" name="F" dataDxfId="54"/>
    <tableColumn id="8" xr3:uid="{2FB00C09-7A88-E143-9369-02C41D7AB84E}" name="G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2E89C4-2009-5C42-8E62-010BDFDBB928}" name="Tabla13" displayName="Tabla13" ref="A15:H22" totalsRowShown="0" dataDxfId="52">
  <autoFilter ref="A15:H22" xr:uid="{EB0B5E06-00CF-DE44-AADF-6C485E84B138}"/>
  <tableColumns count="8">
    <tableColumn id="1" xr3:uid="{0D382D21-449C-E345-A333-BC71B3B99CBE}" name="D1"/>
    <tableColumn id="2" xr3:uid="{6940A98F-C392-BD4F-AC3C-5A42BFD2BA72}" name="A" dataDxfId="51"/>
    <tableColumn id="3" xr3:uid="{AC5BADB2-0CFD-6347-8426-454CDD269D4D}" name="B" dataDxfId="50"/>
    <tableColumn id="4" xr3:uid="{E30CD727-B791-914B-B5E2-48F6DF71FBB2}" name="C" dataDxfId="49"/>
    <tableColumn id="5" xr3:uid="{ABAB9524-3A7C-2840-9C57-FBE80B9895BC}" name="D" dataDxfId="48"/>
    <tableColumn id="6" xr3:uid="{40180F96-C783-3F40-9552-8752A063B58D}" name="E" dataDxfId="47"/>
    <tableColumn id="7" xr3:uid="{2052FC85-1C67-094E-9662-B1F6D1432BD0}" name="F" dataDxfId="46"/>
    <tableColumn id="8" xr3:uid="{D7657FC7-107E-9B45-8E1A-615B5D2F0217}" name="G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6C7F83-958B-C447-B695-439028A76246}" name="Tabla1345" displayName="Tabla1345" ref="A33:H40" totalsRowShown="0" headerRowDxfId="2" dataDxfId="44">
  <autoFilter ref="A33:H40" xr:uid="{89752927-F196-B64C-A50C-5FB9C78A4A0E}"/>
  <tableColumns count="8">
    <tableColumn id="1" xr3:uid="{924AB7F2-FB88-6147-87C4-356BBF715B07}" name="D3"/>
    <tableColumn id="2" xr3:uid="{8D8B40FA-22AB-5D4D-8BF6-2205457FEC22}" name="A 1" dataDxfId="43"/>
    <tableColumn id="3" xr3:uid="{BDD77D52-3810-7143-83BE-164855654C3E}" name="B 2" dataDxfId="42"/>
    <tableColumn id="4" xr3:uid="{25398B78-8278-844A-8432-23C2023A469A}" name="C 3" dataDxfId="41"/>
    <tableColumn id="5" xr3:uid="{D7FAAE8F-B121-8143-A763-5E10F253AF7B}" name="D 4" dataDxfId="40"/>
    <tableColumn id="6" xr3:uid="{EC890B2E-6BAF-014A-9055-4F3900FDC7CE}" name="E 5  " dataDxfId="39"/>
    <tableColumn id="7" xr3:uid="{E44AF25F-27AF-8441-AF37-FC3992E7F305}" name="F 6" dataDxfId="38"/>
    <tableColumn id="8" xr3:uid="{70251C96-5FC8-7843-B207-42950FC7E235}" name="G 7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164363-BA08-2B41-BDDE-C60010B99B78}" name="Tabla13456" displayName="Tabla13456" ref="J6:Q13" totalsRowShown="0" dataDxfId="36">
  <autoFilter ref="J6:Q13" xr:uid="{709851B2-71C6-194F-83B8-350C2DA667F9}"/>
  <tableColumns count="8">
    <tableColumn id="1" xr3:uid="{C5BF3029-562F-DD43-9F81-36E9747A2373}" name="D4" dataDxfId="35"/>
    <tableColumn id="2" xr3:uid="{74535C0B-EDE3-D949-B40D-13FACDEC0C02}" name="A 1" dataDxfId="34"/>
    <tableColumn id="3" xr3:uid="{292486D8-3355-E548-86A6-BB768D87A803}" name="B 2" dataDxfId="33"/>
    <tableColumn id="4" xr3:uid="{587378DD-9508-B64C-A212-C4180E2A84EA}" name="C 3" dataDxfId="32"/>
    <tableColumn id="5" xr3:uid="{681632F8-6664-2741-AD4A-FA4FA0DADEC3}" name="D 4" dataDxfId="31"/>
    <tableColumn id="6" xr3:uid="{23D1F8C9-AC10-C04C-883D-FBDD0D0B645A}" name="E 5  " dataDxfId="30"/>
    <tableColumn id="7" xr3:uid="{C3959DA8-FE3B-9A4D-9FA6-B9BFE0459A36}" name="F 6" dataDxfId="29"/>
    <tableColumn id="8" xr3:uid="{1A4CA5EC-6F69-8743-A6C7-6D32EC556054}" name="G 7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6E7101-DC04-2E40-82FF-B5887541EA3D}" name="Tabla134567" displayName="Tabla134567" ref="J15:Q22" totalsRowShown="0" dataDxfId="27">
  <autoFilter ref="J15:Q22" xr:uid="{895401C9-C42D-154F-8252-779232BB7179}"/>
  <tableColumns count="8">
    <tableColumn id="1" xr3:uid="{26DCFE10-0267-494E-A978-85D509CB35D9}" name="D5" dataDxfId="26"/>
    <tableColumn id="2" xr3:uid="{7E8BE6CE-1E30-C244-B7BF-EBE3C8550731}" name="A 1" dataDxfId="25"/>
    <tableColumn id="3" xr3:uid="{5EDBADFA-7E73-324C-8B75-912F773121E8}" name="B 2" dataDxfId="24"/>
    <tableColumn id="4" xr3:uid="{8E4DA022-0F07-EF43-A327-DFEFA288905F}" name="C 3" dataDxfId="23"/>
    <tableColumn id="5" xr3:uid="{8B8E400E-44C1-9C4F-8423-7E7FBA2B9F46}" name="D 4" dataDxfId="22"/>
    <tableColumn id="6" xr3:uid="{710A678D-CFB0-6B4D-A0E2-B25DC3C39385}" name="E 5  " dataDxfId="21"/>
    <tableColumn id="7" xr3:uid="{35A42AF6-680F-B04F-A30B-E0D9362380D2}" name="F 6" dataDxfId="20"/>
    <tableColumn id="8" xr3:uid="{FABBF42D-2C02-D44F-B49A-C4ABFF1818BE}" name="G 7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2788D6-CF9C-DE4E-8FF3-EB8B81C15AD6}" name="Tabla1345678" displayName="Tabla1345678" ref="J33:Q40" totalsRowShown="0" headerRowDxfId="0" dataDxfId="1">
  <autoFilter ref="J33:Q40" xr:uid="{8DCF3BCE-ACF8-784C-AE32-B8F1465D29B2}"/>
  <tableColumns count="8">
    <tableColumn id="1" xr3:uid="{1D2C3BFB-100C-BC4F-869A-4AD3D01BF63A}" name="D7" dataDxfId="18"/>
    <tableColumn id="2" xr3:uid="{D60145B5-AEA5-1E45-B834-62D14E5EF8E9}" name="A 1" dataDxfId="17"/>
    <tableColumn id="3" xr3:uid="{A6C95AF9-4DDB-E04A-B8C1-53DFD00333B6}" name="B 2" dataDxfId="16"/>
    <tableColumn id="4" xr3:uid="{0E6E4D73-B4EE-9A43-90E0-BB2E0956F338}" name="C 3" dataDxfId="15"/>
    <tableColumn id="5" xr3:uid="{3275FEBA-DB6C-DC4E-AE09-C4537DC5C30B}" name="D 4" dataDxfId="14"/>
    <tableColumn id="6" xr3:uid="{2B9732A7-B8D1-8344-8178-824C29D019EF}" name="E 5  " dataDxfId="13"/>
    <tableColumn id="7" xr3:uid="{7AE67D8C-EFE1-544B-8FC6-039A01872F94}" name="F 6" dataDxfId="12"/>
    <tableColumn id="8" xr3:uid="{16115E6E-14AA-6E4F-BC45-63893185501F}" name="G 7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FF9042-9539-1A4C-A600-5080315D2AE0}" name="Tabla1349" displayName="Tabla1349" ref="A24:H31" totalsRowShown="0" dataDxfId="10">
  <autoFilter ref="A24:H31" xr:uid="{D594CF4A-6C41-BB43-BF48-A0574807949D}"/>
  <tableColumns count="8">
    <tableColumn id="1" xr3:uid="{03895B9D-D16B-5A4A-A7B7-56D43FEEBBB4}" name="D2"/>
    <tableColumn id="2" xr3:uid="{C974407D-40DF-1F41-85A5-7234EB9D342D}" name="A" dataDxfId="9"/>
    <tableColumn id="3" xr3:uid="{04EEF56C-46FF-A440-A02E-D76BB6F6EB89}" name="B" dataDxfId="8"/>
    <tableColumn id="4" xr3:uid="{6FFEAA13-C018-6744-891E-F5C902182BC5}" name="C" dataDxfId="7"/>
    <tableColumn id="5" xr3:uid="{12DAFA60-A2A7-3C4C-A05D-4EA62CD4B961}" name="D" dataDxfId="6"/>
    <tableColumn id="6" xr3:uid="{29D44B73-8270-8B47-B46E-49AC4A7EF16B}" name="E" dataDxfId="5"/>
    <tableColumn id="7" xr3:uid="{3EE498D1-8BC9-6D43-93E4-0B01428F228A}" name="F" dataDxfId="4"/>
    <tableColumn id="8" xr3:uid="{F1A52C1A-EA17-3549-91B3-051B3DFF8C87}" name="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B8B0-CB8D-3249-BBC9-C6C841DF8BC6}">
  <dimension ref="A2:AJ183"/>
  <sheetViews>
    <sheetView tabSelected="1" zoomScale="93" zoomScaleNormal="125" workbookViewId="0">
      <selection activeCell="T15" sqref="T15"/>
    </sheetView>
  </sheetViews>
  <sheetFormatPr baseColWidth="10" defaultRowHeight="16"/>
  <cols>
    <col min="1" max="1" width="11.6640625" customWidth="1"/>
    <col min="2" max="2" width="11.5" bestFit="1" customWidth="1"/>
  </cols>
  <sheetData>
    <row r="2" spans="1:17" ht="31">
      <c r="A2" s="68" t="s">
        <v>198</v>
      </c>
    </row>
    <row r="4" spans="1:17" s="41" customFormat="1">
      <c r="A4" s="41" t="s">
        <v>24</v>
      </c>
    </row>
    <row r="6" spans="1:17">
      <c r="A6" t="s">
        <v>10</v>
      </c>
      <c r="B6" t="s">
        <v>0</v>
      </c>
      <c r="C6" t="s">
        <v>6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J6" t="s">
        <v>20</v>
      </c>
      <c r="K6" t="s">
        <v>11</v>
      </c>
      <c r="L6" t="s">
        <v>12</v>
      </c>
      <c r="M6" t="s">
        <v>13</v>
      </c>
      <c r="N6" t="s">
        <v>14</v>
      </c>
      <c r="O6" t="s">
        <v>18</v>
      </c>
      <c r="P6" t="s">
        <v>16</v>
      </c>
      <c r="Q6" t="s">
        <v>17</v>
      </c>
    </row>
    <row r="7" spans="1:17">
      <c r="A7" t="s">
        <v>0</v>
      </c>
      <c r="B7" s="1">
        <v>0</v>
      </c>
      <c r="C7" s="1">
        <v>2</v>
      </c>
      <c r="D7" s="1">
        <v>4</v>
      </c>
      <c r="E7" s="1">
        <v>6</v>
      </c>
      <c r="F7" s="1" t="s">
        <v>7</v>
      </c>
      <c r="G7" s="1" t="s">
        <v>7</v>
      </c>
      <c r="H7" s="1" t="s">
        <v>7</v>
      </c>
      <c r="J7" s="17" t="s">
        <v>11</v>
      </c>
      <c r="K7" s="13">
        <v>0</v>
      </c>
      <c r="L7" s="13">
        <v>2</v>
      </c>
      <c r="M7" s="13">
        <v>4</v>
      </c>
      <c r="N7" s="18">
        <v>5</v>
      </c>
      <c r="O7" s="13">
        <v>7</v>
      </c>
      <c r="P7" s="11">
        <v>8</v>
      </c>
      <c r="Q7" s="13" t="s">
        <v>7</v>
      </c>
    </row>
    <row r="8" spans="1:17">
      <c r="A8" t="s">
        <v>6</v>
      </c>
      <c r="B8" s="1">
        <v>2</v>
      </c>
      <c r="C8" s="2">
        <v>0</v>
      </c>
      <c r="D8" s="2">
        <v>2</v>
      </c>
      <c r="E8" s="2" t="s">
        <v>7</v>
      </c>
      <c r="F8" s="2">
        <v>6</v>
      </c>
      <c r="G8" s="2" t="s">
        <v>7</v>
      </c>
      <c r="H8" s="2" t="s">
        <v>7</v>
      </c>
      <c r="J8" s="17" t="s">
        <v>12</v>
      </c>
      <c r="K8" s="13">
        <v>2</v>
      </c>
      <c r="L8" s="12">
        <v>0</v>
      </c>
      <c r="M8" s="12">
        <v>2</v>
      </c>
      <c r="N8" s="19">
        <v>3</v>
      </c>
      <c r="O8" s="12">
        <v>5</v>
      </c>
      <c r="P8" s="10">
        <v>6</v>
      </c>
      <c r="Q8" s="12" t="s">
        <v>7</v>
      </c>
    </row>
    <row r="9" spans="1:17">
      <c r="A9" t="s">
        <v>1</v>
      </c>
      <c r="B9" s="1">
        <v>4</v>
      </c>
      <c r="C9">
        <v>2</v>
      </c>
      <c r="D9" s="1">
        <v>0</v>
      </c>
      <c r="E9" s="1">
        <v>1</v>
      </c>
      <c r="F9" s="1">
        <v>3</v>
      </c>
      <c r="G9" s="1" t="s">
        <v>7</v>
      </c>
      <c r="H9" s="1" t="s">
        <v>7</v>
      </c>
      <c r="J9" s="17" t="s">
        <v>13</v>
      </c>
      <c r="K9" s="13">
        <v>4</v>
      </c>
      <c r="L9" s="13">
        <v>2</v>
      </c>
      <c r="M9" s="13">
        <v>0</v>
      </c>
      <c r="N9" s="18">
        <v>1</v>
      </c>
      <c r="O9" s="13">
        <v>3</v>
      </c>
      <c r="P9" s="11">
        <v>4</v>
      </c>
      <c r="Q9" s="13" t="s">
        <v>7</v>
      </c>
    </row>
    <row r="10" spans="1:17">
      <c r="A10" t="s">
        <v>2</v>
      </c>
      <c r="B10" s="1">
        <v>6</v>
      </c>
      <c r="C10" s="1" t="s">
        <v>7</v>
      </c>
      <c r="D10" s="1">
        <v>1</v>
      </c>
      <c r="E10" s="1">
        <v>0</v>
      </c>
      <c r="F10" s="1">
        <v>2</v>
      </c>
      <c r="G10" s="1">
        <v>3</v>
      </c>
      <c r="H10" s="1" t="s">
        <v>7</v>
      </c>
      <c r="J10" s="17" t="s">
        <v>14</v>
      </c>
      <c r="K10" s="18">
        <v>5</v>
      </c>
      <c r="L10" s="18">
        <v>3</v>
      </c>
      <c r="M10" s="18">
        <v>1</v>
      </c>
      <c r="N10" s="18">
        <v>0</v>
      </c>
      <c r="O10" s="18">
        <v>2</v>
      </c>
      <c r="P10" s="18">
        <v>3</v>
      </c>
      <c r="Q10" s="18" t="s">
        <v>7</v>
      </c>
    </row>
    <row r="11" spans="1:17">
      <c r="A11" t="s">
        <v>3</v>
      </c>
      <c r="B11" s="1" t="s">
        <v>7</v>
      </c>
      <c r="C11" s="1">
        <v>6</v>
      </c>
      <c r="D11" s="1">
        <v>3</v>
      </c>
      <c r="E11" s="1">
        <v>2</v>
      </c>
      <c r="F11" s="1">
        <v>0</v>
      </c>
      <c r="G11" s="1" t="s">
        <v>7</v>
      </c>
      <c r="H11" s="1">
        <v>5</v>
      </c>
      <c r="J11" s="17" t="s">
        <v>15</v>
      </c>
      <c r="K11" s="13">
        <v>7</v>
      </c>
      <c r="L11" s="13">
        <v>5</v>
      </c>
      <c r="M11" s="13">
        <v>3</v>
      </c>
      <c r="N11" s="18">
        <v>2</v>
      </c>
      <c r="O11" s="13">
        <v>0</v>
      </c>
      <c r="P11" s="11">
        <v>5</v>
      </c>
      <c r="Q11" s="13">
        <v>5</v>
      </c>
    </row>
    <row r="12" spans="1:17">
      <c r="A12" t="s">
        <v>4</v>
      </c>
      <c r="B12" s="1" t="s">
        <v>7</v>
      </c>
      <c r="C12" s="1" t="s">
        <v>7</v>
      </c>
      <c r="D12" s="1" t="s">
        <v>7</v>
      </c>
      <c r="E12" s="1">
        <v>3</v>
      </c>
      <c r="F12" s="1" t="s">
        <v>7</v>
      </c>
      <c r="G12" s="1">
        <v>0</v>
      </c>
      <c r="H12" s="1">
        <v>4</v>
      </c>
      <c r="J12" s="17" t="s">
        <v>16</v>
      </c>
      <c r="K12" s="11">
        <v>8</v>
      </c>
      <c r="L12" s="11">
        <v>6</v>
      </c>
      <c r="M12" s="11">
        <v>4</v>
      </c>
      <c r="N12" s="18">
        <v>3</v>
      </c>
      <c r="O12" s="11">
        <v>5</v>
      </c>
      <c r="P12" s="13">
        <v>0</v>
      </c>
      <c r="Q12" s="13">
        <v>4</v>
      </c>
    </row>
    <row r="13" spans="1:17">
      <c r="A13" t="s">
        <v>5</v>
      </c>
      <c r="B13" s="1" t="s">
        <v>7</v>
      </c>
      <c r="C13" s="1" t="s">
        <v>7</v>
      </c>
      <c r="D13" s="1" t="s">
        <v>7</v>
      </c>
      <c r="E13" s="1" t="s">
        <v>7</v>
      </c>
      <c r="F13" s="1">
        <v>5</v>
      </c>
      <c r="G13" s="1">
        <v>4</v>
      </c>
      <c r="H13" s="1">
        <v>0</v>
      </c>
      <c r="J13" s="17" t="s">
        <v>17</v>
      </c>
      <c r="K13" s="13" t="s">
        <v>7</v>
      </c>
      <c r="L13" s="13" t="s">
        <v>7</v>
      </c>
      <c r="M13" s="13" t="s">
        <v>7</v>
      </c>
      <c r="N13" s="18" t="s">
        <v>7</v>
      </c>
      <c r="O13" s="13">
        <v>5</v>
      </c>
      <c r="P13" s="13">
        <v>4</v>
      </c>
      <c r="Q13" s="13">
        <v>0</v>
      </c>
    </row>
    <row r="15" spans="1:17">
      <c r="A15" t="s">
        <v>8</v>
      </c>
      <c r="B15" t="s">
        <v>0</v>
      </c>
      <c r="C15" t="s">
        <v>6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J15" t="s">
        <v>21</v>
      </c>
      <c r="K15" t="s">
        <v>11</v>
      </c>
      <c r="L15" t="s">
        <v>12</v>
      </c>
      <c r="M15" t="s">
        <v>13</v>
      </c>
      <c r="N15" t="s">
        <v>14</v>
      </c>
      <c r="O15" t="s">
        <v>18</v>
      </c>
      <c r="P15" t="s">
        <v>16</v>
      </c>
      <c r="Q15" t="s">
        <v>17</v>
      </c>
    </row>
    <row r="16" spans="1:17">
      <c r="A16" t="s">
        <v>0</v>
      </c>
      <c r="B16" s="8">
        <v>0</v>
      </c>
      <c r="C16" s="8">
        <v>2</v>
      </c>
      <c r="D16" s="8">
        <v>4</v>
      </c>
      <c r="E16" s="8">
        <v>6</v>
      </c>
      <c r="F16" s="8" t="s">
        <v>7</v>
      </c>
      <c r="G16" s="8" t="s">
        <v>7</v>
      </c>
      <c r="H16" s="8" t="s">
        <v>7</v>
      </c>
      <c r="J16" s="17" t="s">
        <v>11</v>
      </c>
      <c r="K16" s="13">
        <v>0</v>
      </c>
      <c r="L16" s="13">
        <v>2</v>
      </c>
      <c r="M16" s="13">
        <v>4</v>
      </c>
      <c r="N16" s="13">
        <v>5</v>
      </c>
      <c r="O16" s="18">
        <v>7</v>
      </c>
      <c r="P16" s="13">
        <v>8</v>
      </c>
      <c r="Q16" s="11">
        <v>12</v>
      </c>
    </row>
    <row r="17" spans="1:17">
      <c r="A17" t="s">
        <v>6</v>
      </c>
      <c r="B17" s="8">
        <v>2</v>
      </c>
      <c r="C17" s="9">
        <v>0</v>
      </c>
      <c r="D17" s="9">
        <v>2</v>
      </c>
      <c r="E17" s="10">
        <v>8</v>
      </c>
      <c r="F17" s="9">
        <v>6</v>
      </c>
      <c r="G17" s="9" t="s">
        <v>7</v>
      </c>
      <c r="H17" s="9" t="s">
        <v>7</v>
      </c>
      <c r="J17" s="17" t="s">
        <v>12</v>
      </c>
      <c r="K17" s="13">
        <v>2</v>
      </c>
      <c r="L17" s="12">
        <v>0</v>
      </c>
      <c r="M17" s="12">
        <v>2</v>
      </c>
      <c r="N17" s="12">
        <v>3</v>
      </c>
      <c r="O17" s="19">
        <v>5</v>
      </c>
      <c r="P17" s="12">
        <v>6</v>
      </c>
      <c r="Q17" s="10">
        <v>10</v>
      </c>
    </row>
    <row r="18" spans="1:17">
      <c r="A18" t="s">
        <v>1</v>
      </c>
      <c r="B18" s="8">
        <v>4</v>
      </c>
      <c r="C18" s="8">
        <v>2</v>
      </c>
      <c r="D18" s="8">
        <v>0</v>
      </c>
      <c r="E18" s="8">
        <v>1</v>
      </c>
      <c r="F18" s="8">
        <v>3</v>
      </c>
      <c r="G18" s="8" t="s">
        <v>7</v>
      </c>
      <c r="H18" s="8" t="s">
        <v>7</v>
      </c>
      <c r="J18" s="17" t="s">
        <v>13</v>
      </c>
      <c r="K18" s="13">
        <v>4</v>
      </c>
      <c r="L18" s="13">
        <v>2</v>
      </c>
      <c r="M18" s="13">
        <v>0</v>
      </c>
      <c r="N18" s="13">
        <v>1</v>
      </c>
      <c r="O18" s="18">
        <v>3</v>
      </c>
      <c r="P18" s="13">
        <v>4</v>
      </c>
      <c r="Q18" s="11">
        <v>8</v>
      </c>
    </row>
    <row r="19" spans="1:17">
      <c r="A19" t="s">
        <v>2</v>
      </c>
      <c r="B19" s="8">
        <v>6</v>
      </c>
      <c r="C19" s="11">
        <v>8</v>
      </c>
      <c r="D19" s="8">
        <v>1</v>
      </c>
      <c r="E19" s="8">
        <v>0</v>
      </c>
      <c r="F19" s="8">
        <v>2</v>
      </c>
      <c r="G19" s="8">
        <v>3</v>
      </c>
      <c r="H19" s="8" t="s">
        <v>7</v>
      </c>
      <c r="J19" s="17" t="s">
        <v>14</v>
      </c>
      <c r="K19" s="13">
        <v>5</v>
      </c>
      <c r="L19" s="13">
        <v>3</v>
      </c>
      <c r="M19" s="13">
        <v>1</v>
      </c>
      <c r="N19" s="13">
        <v>0</v>
      </c>
      <c r="O19" s="18">
        <v>2</v>
      </c>
      <c r="P19" s="13">
        <v>3</v>
      </c>
      <c r="Q19" s="11">
        <v>7</v>
      </c>
    </row>
    <row r="20" spans="1:17">
      <c r="A20" t="s">
        <v>3</v>
      </c>
      <c r="B20" s="8" t="s">
        <v>7</v>
      </c>
      <c r="C20" s="8">
        <v>6</v>
      </c>
      <c r="D20" s="8">
        <v>3</v>
      </c>
      <c r="E20" s="8">
        <v>2</v>
      </c>
      <c r="F20" s="8">
        <v>0</v>
      </c>
      <c r="G20" s="8" t="s">
        <v>7</v>
      </c>
      <c r="H20" s="8">
        <v>5</v>
      </c>
      <c r="J20" s="17" t="s">
        <v>15</v>
      </c>
      <c r="K20" s="18">
        <v>7</v>
      </c>
      <c r="L20" s="18">
        <v>5</v>
      </c>
      <c r="M20" s="18">
        <v>3</v>
      </c>
      <c r="N20" s="18">
        <v>2</v>
      </c>
      <c r="O20" s="18">
        <v>0</v>
      </c>
      <c r="P20" s="18">
        <v>5</v>
      </c>
      <c r="Q20" s="18">
        <v>5</v>
      </c>
    </row>
    <row r="21" spans="1:17">
      <c r="A21" t="s">
        <v>4</v>
      </c>
      <c r="B21" s="8" t="s">
        <v>7</v>
      </c>
      <c r="C21" s="8" t="s">
        <v>7</v>
      </c>
      <c r="D21" s="8" t="s">
        <v>7</v>
      </c>
      <c r="E21" s="8">
        <v>3</v>
      </c>
      <c r="F21" s="8" t="s">
        <v>7</v>
      </c>
      <c r="G21" s="8">
        <v>0</v>
      </c>
      <c r="H21" s="8">
        <v>4</v>
      </c>
      <c r="J21" s="17" t="s">
        <v>16</v>
      </c>
      <c r="K21" s="13">
        <v>8</v>
      </c>
      <c r="L21" s="13">
        <v>6</v>
      </c>
      <c r="M21" s="13">
        <v>4</v>
      </c>
      <c r="N21" s="13">
        <v>3</v>
      </c>
      <c r="O21" s="18">
        <v>5</v>
      </c>
      <c r="P21" s="13">
        <v>0</v>
      </c>
      <c r="Q21" s="13">
        <v>4</v>
      </c>
    </row>
    <row r="22" spans="1:17">
      <c r="A22" t="s">
        <v>5</v>
      </c>
      <c r="B22" s="8" t="s">
        <v>7</v>
      </c>
      <c r="C22" s="8" t="s">
        <v>7</v>
      </c>
      <c r="D22" s="8" t="s">
        <v>7</v>
      </c>
      <c r="E22" s="8" t="s">
        <v>7</v>
      </c>
      <c r="F22" s="8">
        <v>5</v>
      </c>
      <c r="G22" s="8">
        <v>4</v>
      </c>
      <c r="H22" s="8">
        <v>0</v>
      </c>
      <c r="J22" s="17" t="s">
        <v>17</v>
      </c>
      <c r="K22" s="11">
        <v>12</v>
      </c>
      <c r="L22" s="11">
        <v>10</v>
      </c>
      <c r="M22" s="11">
        <v>8</v>
      </c>
      <c r="N22" s="11">
        <v>7</v>
      </c>
      <c r="O22" s="18">
        <v>5</v>
      </c>
      <c r="P22" s="13">
        <v>4</v>
      </c>
      <c r="Q22" s="13">
        <v>0</v>
      </c>
    </row>
    <row r="24" spans="1:17">
      <c r="A24" t="s">
        <v>9</v>
      </c>
      <c r="B24" t="s">
        <v>0</v>
      </c>
      <c r="C24" t="s">
        <v>6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J24" s="3" t="s">
        <v>22</v>
      </c>
      <c r="K24" s="4" t="s">
        <v>11</v>
      </c>
      <c r="L24" s="4" t="s">
        <v>12</v>
      </c>
      <c r="M24" s="4" t="s">
        <v>13</v>
      </c>
      <c r="N24" s="4" t="s">
        <v>14</v>
      </c>
      <c r="O24" s="4" t="s">
        <v>18</v>
      </c>
      <c r="P24" s="4" t="s">
        <v>16</v>
      </c>
      <c r="Q24" s="5" t="s">
        <v>17</v>
      </c>
    </row>
    <row r="25" spans="1:17">
      <c r="A25" t="s">
        <v>0</v>
      </c>
      <c r="B25" s="8">
        <v>0</v>
      </c>
      <c r="C25" s="8">
        <v>2</v>
      </c>
      <c r="D25" s="8">
        <v>4</v>
      </c>
      <c r="E25" s="8">
        <v>6</v>
      </c>
      <c r="F25" s="11">
        <v>8</v>
      </c>
      <c r="G25" s="8" t="s">
        <v>7</v>
      </c>
      <c r="H25" s="8" t="s">
        <v>7</v>
      </c>
      <c r="J25" s="6" t="s">
        <v>11</v>
      </c>
      <c r="K25" s="20">
        <v>0</v>
      </c>
      <c r="L25" s="20">
        <v>2</v>
      </c>
      <c r="M25" s="20">
        <v>4</v>
      </c>
      <c r="N25" s="20">
        <v>5</v>
      </c>
      <c r="O25" s="20">
        <v>7</v>
      </c>
      <c r="P25" s="22">
        <v>8</v>
      </c>
      <c r="Q25" s="21">
        <v>12</v>
      </c>
    </row>
    <row r="26" spans="1:17">
      <c r="A26" t="s">
        <v>6</v>
      </c>
      <c r="B26" s="8">
        <v>2</v>
      </c>
      <c r="C26" s="9">
        <v>0</v>
      </c>
      <c r="D26" s="9">
        <v>2</v>
      </c>
      <c r="E26" s="12">
        <v>8</v>
      </c>
      <c r="F26" s="9">
        <v>6</v>
      </c>
      <c r="G26" s="9" t="s">
        <v>7</v>
      </c>
      <c r="H26" s="9" t="s">
        <v>7</v>
      </c>
      <c r="J26" s="7" t="s">
        <v>12</v>
      </c>
      <c r="K26" s="20">
        <v>2</v>
      </c>
      <c r="L26" s="20">
        <v>0</v>
      </c>
      <c r="M26" s="20">
        <v>2</v>
      </c>
      <c r="N26" s="20">
        <v>3</v>
      </c>
      <c r="O26" s="20">
        <v>5</v>
      </c>
      <c r="P26" s="22">
        <v>6</v>
      </c>
      <c r="Q26" s="21">
        <v>10</v>
      </c>
    </row>
    <row r="27" spans="1:17">
      <c r="A27" t="s">
        <v>1</v>
      </c>
      <c r="B27" s="8">
        <v>4</v>
      </c>
      <c r="C27" s="8">
        <v>2</v>
      </c>
      <c r="D27" s="8">
        <v>0</v>
      </c>
      <c r="E27" s="8">
        <v>1</v>
      </c>
      <c r="F27" s="8">
        <v>3</v>
      </c>
      <c r="G27" s="8" t="s">
        <v>7</v>
      </c>
      <c r="H27" s="8" t="s">
        <v>7</v>
      </c>
      <c r="J27" s="6" t="s">
        <v>13</v>
      </c>
      <c r="K27" s="20">
        <v>4</v>
      </c>
      <c r="L27" s="20">
        <v>2</v>
      </c>
      <c r="M27" s="20">
        <v>0</v>
      </c>
      <c r="N27" s="20">
        <v>1</v>
      </c>
      <c r="O27" s="20">
        <v>3</v>
      </c>
      <c r="P27" s="22">
        <v>4</v>
      </c>
      <c r="Q27" s="21">
        <v>8</v>
      </c>
    </row>
    <row r="28" spans="1:17">
      <c r="A28" t="s">
        <v>2</v>
      </c>
      <c r="B28" s="8">
        <v>6</v>
      </c>
      <c r="C28" s="13">
        <v>8</v>
      </c>
      <c r="D28" s="8">
        <v>1</v>
      </c>
      <c r="E28" s="8">
        <v>0</v>
      </c>
      <c r="F28" s="8">
        <v>2</v>
      </c>
      <c r="G28" s="8">
        <v>3</v>
      </c>
      <c r="H28" s="8" t="s">
        <v>7</v>
      </c>
      <c r="J28" s="7" t="s">
        <v>14</v>
      </c>
      <c r="K28" s="20">
        <v>5</v>
      </c>
      <c r="L28" s="20">
        <v>3</v>
      </c>
      <c r="M28" s="20">
        <v>1</v>
      </c>
      <c r="N28" s="20">
        <v>0</v>
      </c>
      <c r="O28" s="20">
        <v>2</v>
      </c>
      <c r="P28" s="22">
        <v>3</v>
      </c>
      <c r="Q28" s="21">
        <v>7</v>
      </c>
    </row>
    <row r="29" spans="1:17">
      <c r="A29" t="s">
        <v>3</v>
      </c>
      <c r="B29" s="11">
        <v>8</v>
      </c>
      <c r="C29" s="8">
        <v>6</v>
      </c>
      <c r="D29" s="8">
        <v>3</v>
      </c>
      <c r="E29" s="8">
        <v>2</v>
      </c>
      <c r="F29" s="8">
        <v>0</v>
      </c>
      <c r="G29" s="8" t="s">
        <v>7</v>
      </c>
      <c r="H29" s="8">
        <v>5</v>
      </c>
      <c r="J29" s="6" t="s">
        <v>15</v>
      </c>
      <c r="K29" s="20">
        <v>7</v>
      </c>
      <c r="L29" s="20">
        <v>5</v>
      </c>
      <c r="M29" s="20">
        <v>3</v>
      </c>
      <c r="N29" s="20">
        <v>2</v>
      </c>
      <c r="O29" s="20">
        <v>0</v>
      </c>
      <c r="P29" s="22">
        <v>5</v>
      </c>
      <c r="Q29" s="21">
        <v>5</v>
      </c>
    </row>
    <row r="30" spans="1:17">
      <c r="A30" t="s">
        <v>4</v>
      </c>
      <c r="B30" s="8" t="s">
        <v>7</v>
      </c>
      <c r="C30" s="8" t="s">
        <v>7</v>
      </c>
      <c r="D30" s="8" t="s">
        <v>7</v>
      </c>
      <c r="E30" s="8">
        <v>3</v>
      </c>
      <c r="F30" s="8" t="s">
        <v>7</v>
      </c>
      <c r="G30" s="8">
        <v>0</v>
      </c>
      <c r="H30" s="8">
        <v>4</v>
      </c>
      <c r="J30" s="7" t="s">
        <v>16</v>
      </c>
      <c r="K30" s="22">
        <v>8</v>
      </c>
      <c r="L30" s="22">
        <v>6</v>
      </c>
      <c r="M30" s="22">
        <v>4</v>
      </c>
      <c r="N30" s="22">
        <v>3</v>
      </c>
      <c r="O30" s="22">
        <v>5</v>
      </c>
      <c r="P30" s="22">
        <v>0</v>
      </c>
      <c r="Q30" s="23">
        <v>4</v>
      </c>
    </row>
    <row r="31" spans="1:17">
      <c r="A31" t="s">
        <v>5</v>
      </c>
      <c r="B31" s="8" t="s">
        <v>7</v>
      </c>
      <c r="C31" s="8" t="s">
        <v>7</v>
      </c>
      <c r="D31" s="8" t="s">
        <v>7</v>
      </c>
      <c r="E31" s="8" t="s">
        <v>7</v>
      </c>
      <c r="F31" s="8">
        <v>5</v>
      </c>
      <c r="G31" s="8">
        <v>4</v>
      </c>
      <c r="H31" s="8">
        <v>0</v>
      </c>
      <c r="J31" s="6" t="s">
        <v>17</v>
      </c>
      <c r="K31" s="20">
        <v>12</v>
      </c>
      <c r="L31" s="20">
        <v>10</v>
      </c>
      <c r="M31" s="20">
        <v>8</v>
      </c>
      <c r="N31" s="20">
        <v>7</v>
      </c>
      <c r="O31" s="20">
        <v>5</v>
      </c>
      <c r="P31" s="22">
        <v>4</v>
      </c>
      <c r="Q31" s="21">
        <v>0</v>
      </c>
    </row>
    <row r="33" spans="1:17">
      <c r="A33" s="40" t="s">
        <v>19</v>
      </c>
      <c r="B33" s="40" t="s">
        <v>11</v>
      </c>
      <c r="C33" s="40" t="s">
        <v>12</v>
      </c>
      <c r="D33" s="40" t="s">
        <v>13</v>
      </c>
      <c r="E33" s="40" t="s">
        <v>14</v>
      </c>
      <c r="F33" s="40" t="s">
        <v>18</v>
      </c>
      <c r="G33" s="40" t="s">
        <v>16</v>
      </c>
      <c r="H33" s="40" t="s">
        <v>17</v>
      </c>
      <c r="J33" s="40" t="s">
        <v>23</v>
      </c>
      <c r="K33" s="40" t="s">
        <v>11</v>
      </c>
      <c r="L33" s="40" t="s">
        <v>12</v>
      </c>
      <c r="M33" s="40" t="s">
        <v>13</v>
      </c>
      <c r="N33" s="40" t="s">
        <v>14</v>
      </c>
      <c r="O33" s="40" t="s">
        <v>18</v>
      </c>
      <c r="P33" s="40" t="s">
        <v>16</v>
      </c>
      <c r="Q33" s="40" t="s">
        <v>17</v>
      </c>
    </row>
    <row r="34" spans="1:17">
      <c r="A34" t="s">
        <v>11</v>
      </c>
      <c r="B34" s="8">
        <v>0</v>
      </c>
      <c r="C34" s="8">
        <v>2</v>
      </c>
      <c r="D34" s="14">
        <v>4</v>
      </c>
      <c r="E34" s="11">
        <v>5</v>
      </c>
      <c r="F34" s="11">
        <v>7</v>
      </c>
      <c r="G34" s="8" t="s">
        <v>7</v>
      </c>
      <c r="H34" s="8" t="s">
        <v>7</v>
      </c>
      <c r="J34" s="17" t="s">
        <v>11</v>
      </c>
      <c r="K34" s="13">
        <v>0</v>
      </c>
      <c r="L34" s="13">
        <v>2</v>
      </c>
      <c r="M34" s="13">
        <v>4</v>
      </c>
      <c r="N34" s="13">
        <v>5</v>
      </c>
      <c r="O34" s="13">
        <v>7</v>
      </c>
      <c r="P34" s="13">
        <v>8</v>
      </c>
      <c r="Q34" s="18">
        <v>12</v>
      </c>
    </row>
    <row r="35" spans="1:17">
      <c r="A35" t="s">
        <v>12</v>
      </c>
      <c r="B35" s="8">
        <v>2</v>
      </c>
      <c r="C35" s="9">
        <v>0</v>
      </c>
      <c r="D35" s="15">
        <v>2</v>
      </c>
      <c r="E35" s="10">
        <v>3</v>
      </c>
      <c r="F35" s="10">
        <v>5</v>
      </c>
      <c r="G35" s="9" t="s">
        <v>7</v>
      </c>
      <c r="H35" s="9" t="s">
        <v>7</v>
      </c>
      <c r="J35" s="17" t="s">
        <v>12</v>
      </c>
      <c r="K35" s="13">
        <v>2</v>
      </c>
      <c r="L35" s="12">
        <v>0</v>
      </c>
      <c r="M35" s="12">
        <v>2</v>
      </c>
      <c r="N35" s="12">
        <v>3</v>
      </c>
      <c r="O35" s="12">
        <v>5</v>
      </c>
      <c r="P35" s="12">
        <v>6</v>
      </c>
      <c r="Q35" s="19">
        <v>10</v>
      </c>
    </row>
    <row r="36" spans="1:17">
      <c r="A36" s="16" t="s">
        <v>13</v>
      </c>
      <c r="B36" s="14">
        <v>4</v>
      </c>
      <c r="C36" s="14">
        <v>2</v>
      </c>
      <c r="D36" s="14">
        <v>0</v>
      </c>
      <c r="E36" s="14">
        <v>1</v>
      </c>
      <c r="F36" s="14">
        <v>3</v>
      </c>
      <c r="G36" s="14" t="s">
        <v>7</v>
      </c>
      <c r="H36" s="14" t="s">
        <v>7</v>
      </c>
      <c r="J36" s="17" t="s">
        <v>13</v>
      </c>
      <c r="K36" s="13">
        <v>4</v>
      </c>
      <c r="L36" s="13">
        <v>2</v>
      </c>
      <c r="M36" s="13">
        <v>0</v>
      </c>
      <c r="N36" s="13">
        <v>1</v>
      </c>
      <c r="O36" s="13">
        <v>3</v>
      </c>
      <c r="P36" s="13">
        <v>4</v>
      </c>
      <c r="Q36" s="18">
        <v>8</v>
      </c>
    </row>
    <row r="37" spans="1:17">
      <c r="A37" t="s">
        <v>14</v>
      </c>
      <c r="B37" s="11">
        <v>5</v>
      </c>
      <c r="C37" s="11">
        <v>3</v>
      </c>
      <c r="D37" s="14">
        <v>1</v>
      </c>
      <c r="E37" s="8">
        <v>0</v>
      </c>
      <c r="F37" s="8">
        <v>2</v>
      </c>
      <c r="G37" s="8">
        <v>3</v>
      </c>
      <c r="H37" s="8" t="s">
        <v>7</v>
      </c>
      <c r="J37" s="17" t="s">
        <v>14</v>
      </c>
      <c r="K37" s="13">
        <v>5</v>
      </c>
      <c r="L37" s="13">
        <v>3</v>
      </c>
      <c r="M37" s="13">
        <v>1</v>
      </c>
      <c r="N37" s="13">
        <v>0</v>
      </c>
      <c r="O37" s="13">
        <v>2</v>
      </c>
      <c r="P37" s="13">
        <v>3</v>
      </c>
      <c r="Q37" s="18">
        <v>7</v>
      </c>
    </row>
    <row r="38" spans="1:17">
      <c r="A38" t="s">
        <v>15</v>
      </c>
      <c r="B38" s="11">
        <v>7</v>
      </c>
      <c r="C38" s="11">
        <v>5</v>
      </c>
      <c r="D38" s="14">
        <v>3</v>
      </c>
      <c r="E38" s="8">
        <v>2</v>
      </c>
      <c r="F38" s="8">
        <v>0</v>
      </c>
      <c r="G38" s="8" t="s">
        <v>7</v>
      </c>
      <c r="H38" s="8">
        <v>5</v>
      </c>
      <c r="J38" s="17" t="s">
        <v>15</v>
      </c>
      <c r="K38" s="13">
        <v>7</v>
      </c>
      <c r="L38" s="13">
        <v>5</v>
      </c>
      <c r="M38" s="13">
        <v>3</v>
      </c>
      <c r="N38" s="13">
        <v>2</v>
      </c>
      <c r="O38" s="13">
        <v>0</v>
      </c>
      <c r="P38" s="13">
        <v>5</v>
      </c>
      <c r="Q38" s="18">
        <v>5</v>
      </c>
    </row>
    <row r="39" spans="1:17">
      <c r="A39" t="s">
        <v>16</v>
      </c>
      <c r="B39" s="8" t="s">
        <v>7</v>
      </c>
      <c r="C39" s="8" t="s">
        <v>7</v>
      </c>
      <c r="D39" s="14" t="s">
        <v>7</v>
      </c>
      <c r="E39" s="8">
        <v>3</v>
      </c>
      <c r="F39" s="8" t="s">
        <v>7</v>
      </c>
      <c r="G39" s="8">
        <v>0</v>
      </c>
      <c r="H39" s="8">
        <v>4</v>
      </c>
      <c r="J39" s="17" t="s">
        <v>16</v>
      </c>
      <c r="K39" s="13">
        <v>8</v>
      </c>
      <c r="L39" s="13">
        <v>6</v>
      </c>
      <c r="M39" s="13">
        <v>4</v>
      </c>
      <c r="N39" s="13">
        <v>3</v>
      </c>
      <c r="O39" s="13">
        <v>5</v>
      </c>
      <c r="P39" s="13">
        <v>0</v>
      </c>
      <c r="Q39" s="18">
        <v>4</v>
      </c>
    </row>
    <row r="40" spans="1:17">
      <c r="A40" t="s">
        <v>17</v>
      </c>
      <c r="B40" s="8" t="s">
        <v>7</v>
      </c>
      <c r="C40" s="8" t="s">
        <v>7</v>
      </c>
      <c r="D40" s="14" t="s">
        <v>7</v>
      </c>
      <c r="E40" s="8" t="s">
        <v>7</v>
      </c>
      <c r="F40" s="8">
        <v>5</v>
      </c>
      <c r="G40" s="8">
        <v>4</v>
      </c>
      <c r="H40" s="8">
        <v>0</v>
      </c>
      <c r="J40" s="17" t="s">
        <v>17</v>
      </c>
      <c r="K40" s="18">
        <v>12</v>
      </c>
      <c r="L40" s="18">
        <v>10</v>
      </c>
      <c r="M40" s="18">
        <v>8</v>
      </c>
      <c r="N40" s="18">
        <v>7</v>
      </c>
      <c r="O40" s="18">
        <v>5</v>
      </c>
      <c r="P40" s="18">
        <v>4</v>
      </c>
      <c r="Q40" s="18">
        <v>0</v>
      </c>
    </row>
    <row r="43" spans="1:17" s="41" customFormat="1">
      <c r="A43" s="41" t="s">
        <v>25</v>
      </c>
    </row>
    <row r="45" spans="1:17">
      <c r="A45" s="25"/>
      <c r="B45" s="26">
        <v>0</v>
      </c>
      <c r="C45" s="26">
        <v>1</v>
      </c>
      <c r="D45" s="26">
        <v>2</v>
      </c>
      <c r="E45" s="26">
        <v>3</v>
      </c>
      <c r="F45" s="26">
        <v>4</v>
      </c>
      <c r="I45" t="s">
        <v>38</v>
      </c>
    </row>
    <row r="46" spans="1:17">
      <c r="A46" s="26" t="s">
        <v>26</v>
      </c>
      <c r="B46" s="27">
        <v>3</v>
      </c>
      <c r="C46" s="27">
        <v>12</v>
      </c>
      <c r="D46" s="27">
        <v>15</v>
      </c>
      <c r="E46" s="27">
        <v>2</v>
      </c>
      <c r="F46" s="27">
        <v>10</v>
      </c>
    </row>
    <row r="48" spans="1:17">
      <c r="A48" s="28" t="s">
        <v>2</v>
      </c>
      <c r="B48" s="29">
        <v>1</v>
      </c>
      <c r="C48" s="29">
        <v>2</v>
      </c>
      <c r="D48" s="29">
        <v>3</v>
      </c>
      <c r="E48" s="29">
        <v>4</v>
      </c>
      <c r="F48" s="25"/>
      <c r="G48" s="28" t="s">
        <v>27</v>
      </c>
      <c r="H48" s="29">
        <v>1</v>
      </c>
      <c r="I48" s="29">
        <v>2</v>
      </c>
      <c r="J48" s="29">
        <v>3</v>
      </c>
      <c r="K48" s="29">
        <v>4</v>
      </c>
      <c r="M48" t="s">
        <v>28</v>
      </c>
    </row>
    <row r="49" spans="1:13">
      <c r="A49" s="30">
        <v>1</v>
      </c>
      <c r="B49" s="31">
        <v>0</v>
      </c>
      <c r="C49" s="32">
        <f>3*12*15</f>
        <v>540</v>
      </c>
      <c r="D49" s="33">
        <v>432</v>
      </c>
      <c r="E49" s="34">
        <v>492</v>
      </c>
      <c r="F49" s="25"/>
      <c r="G49" s="30">
        <v>1</v>
      </c>
      <c r="H49" s="31">
        <v>0</v>
      </c>
      <c r="I49" s="32">
        <v>1</v>
      </c>
      <c r="J49" s="33">
        <v>1</v>
      </c>
      <c r="K49" s="34">
        <v>3</v>
      </c>
      <c r="M49" t="s">
        <v>29</v>
      </c>
    </row>
    <row r="50" spans="1:13">
      <c r="A50" s="30">
        <v>2</v>
      </c>
      <c r="B50" s="27"/>
      <c r="C50" s="31">
        <v>0</v>
      </c>
      <c r="D50" s="32">
        <f>12*15*2</f>
        <v>360</v>
      </c>
      <c r="E50" s="33">
        <v>600</v>
      </c>
      <c r="F50" s="25"/>
      <c r="G50" s="30">
        <v>2</v>
      </c>
      <c r="H50" s="27"/>
      <c r="I50" s="31">
        <v>0</v>
      </c>
      <c r="J50" s="32">
        <v>2</v>
      </c>
      <c r="K50" s="36">
        <v>3</v>
      </c>
      <c r="M50" t="s">
        <v>30</v>
      </c>
    </row>
    <row r="51" spans="1:13">
      <c r="A51" s="30">
        <v>3</v>
      </c>
      <c r="B51" s="27"/>
      <c r="C51" s="27"/>
      <c r="D51" s="31">
        <v>0</v>
      </c>
      <c r="E51" s="32">
        <f>15*2*10</f>
        <v>300</v>
      </c>
      <c r="F51" s="25"/>
      <c r="G51" s="30">
        <v>3</v>
      </c>
      <c r="H51" s="27"/>
      <c r="I51" s="27"/>
      <c r="J51" s="31">
        <v>0</v>
      </c>
      <c r="K51" s="35">
        <v>3</v>
      </c>
      <c r="M51" t="s">
        <v>31</v>
      </c>
    </row>
    <row r="52" spans="1:13">
      <c r="A52" s="30">
        <v>4</v>
      </c>
      <c r="B52" s="27"/>
      <c r="C52" s="27"/>
      <c r="D52" s="27"/>
      <c r="E52" s="31">
        <v>0</v>
      </c>
      <c r="F52" s="25"/>
      <c r="G52" s="30">
        <v>4</v>
      </c>
      <c r="H52" s="27"/>
      <c r="I52" s="27"/>
      <c r="J52" s="27"/>
      <c r="K52" s="31">
        <v>0</v>
      </c>
    </row>
    <row r="54" spans="1:13">
      <c r="B54" t="s">
        <v>32</v>
      </c>
    </row>
    <row r="55" spans="1:13">
      <c r="B55" t="s">
        <v>35</v>
      </c>
      <c r="C55" t="s">
        <v>36</v>
      </c>
      <c r="D55" t="s">
        <v>39</v>
      </c>
      <c r="G55">
        <f>0+360+(3*12*2)</f>
        <v>432</v>
      </c>
    </row>
    <row r="56" spans="1:13">
      <c r="B56" t="s">
        <v>33</v>
      </c>
      <c r="C56" t="s">
        <v>37</v>
      </c>
      <c r="D56" t="s">
        <v>40</v>
      </c>
      <c r="G56">
        <f>540+0+(3*15*2)</f>
        <v>630</v>
      </c>
      <c r="I56" s="40" t="s">
        <v>54</v>
      </c>
      <c r="J56" s="40"/>
    </row>
    <row r="57" spans="1:13">
      <c r="I57" s="40" t="s">
        <v>53</v>
      </c>
      <c r="J57" s="40"/>
    </row>
    <row r="58" spans="1:13">
      <c r="B58" t="s">
        <v>41</v>
      </c>
      <c r="I58" s="40"/>
      <c r="J58" s="40"/>
    </row>
    <row r="59" spans="1:13">
      <c r="B59" t="s">
        <v>33</v>
      </c>
      <c r="C59" t="s">
        <v>48</v>
      </c>
      <c r="D59" t="s">
        <v>42</v>
      </c>
      <c r="G59">
        <f>0+300+(12*15*10)</f>
        <v>2100</v>
      </c>
      <c r="I59" s="40" t="s">
        <v>55</v>
      </c>
      <c r="J59" s="40"/>
    </row>
    <row r="60" spans="1:13">
      <c r="B60" t="s">
        <v>34</v>
      </c>
      <c r="C60" t="s">
        <v>49</v>
      </c>
      <c r="D60" t="s">
        <v>43</v>
      </c>
      <c r="G60">
        <f>360+0+(12*2*10)</f>
        <v>600</v>
      </c>
      <c r="I60" s="40">
        <v>492</v>
      </c>
      <c r="J60" s="40"/>
    </row>
    <row r="62" spans="1:13">
      <c r="B62" t="s">
        <v>44</v>
      </c>
    </row>
    <row r="63" spans="1:13">
      <c r="B63" t="s">
        <v>35</v>
      </c>
      <c r="C63" t="s">
        <v>45</v>
      </c>
      <c r="D63" t="s">
        <v>50</v>
      </c>
      <c r="G63">
        <f>0+600+(3*12*10)</f>
        <v>960</v>
      </c>
    </row>
    <row r="64" spans="1:13">
      <c r="B64" t="s">
        <v>33</v>
      </c>
      <c r="C64" t="s">
        <v>46</v>
      </c>
      <c r="D64" t="s">
        <v>51</v>
      </c>
      <c r="G64">
        <f>540+300+(3*15*10)</f>
        <v>1290</v>
      </c>
    </row>
    <row r="65" spans="1:8">
      <c r="B65" t="s">
        <v>34</v>
      </c>
      <c r="C65" t="s">
        <v>47</v>
      </c>
      <c r="D65" t="s">
        <v>52</v>
      </c>
      <c r="G65">
        <f>432+0+(3*2*10)</f>
        <v>492</v>
      </c>
    </row>
    <row r="67" spans="1:8" s="41" customFormat="1">
      <c r="A67" s="41" t="s">
        <v>56</v>
      </c>
    </row>
    <row r="69" spans="1:8">
      <c r="A69" s="25"/>
      <c r="B69" s="26">
        <v>0</v>
      </c>
      <c r="C69" s="26">
        <v>1</v>
      </c>
      <c r="D69" s="26">
        <v>2</v>
      </c>
      <c r="E69" s="26">
        <v>3</v>
      </c>
      <c r="F69" s="26">
        <v>4</v>
      </c>
    </row>
    <row r="70" spans="1:8">
      <c r="A70" s="26" t="s">
        <v>26</v>
      </c>
      <c r="B70" s="27" t="s">
        <v>57</v>
      </c>
      <c r="C70" s="27" t="s">
        <v>57</v>
      </c>
      <c r="D70" s="27" t="s">
        <v>57</v>
      </c>
      <c r="E70" s="27" t="s">
        <v>57</v>
      </c>
      <c r="F70" s="27" t="s">
        <v>57</v>
      </c>
    </row>
    <row r="71" spans="1:8">
      <c r="G71" s="40"/>
      <c r="H71" s="40"/>
    </row>
    <row r="72" spans="1:8">
      <c r="A72" s="28" t="s">
        <v>2</v>
      </c>
      <c r="B72" s="29">
        <v>1</v>
      </c>
      <c r="C72" s="29">
        <v>2</v>
      </c>
      <c r="D72" s="29">
        <v>3</v>
      </c>
      <c r="E72" s="29">
        <v>4</v>
      </c>
      <c r="F72" s="25"/>
      <c r="G72" s="67" t="s">
        <v>61</v>
      </c>
      <c r="H72" s="67"/>
    </row>
    <row r="73" spans="1:8">
      <c r="A73" s="30">
        <v>1</v>
      </c>
      <c r="B73" s="31">
        <v>0</v>
      </c>
      <c r="C73" s="32" t="s">
        <v>58</v>
      </c>
      <c r="D73" s="33" t="s">
        <v>59</v>
      </c>
      <c r="E73" s="34" t="s">
        <v>60</v>
      </c>
      <c r="F73" s="25"/>
      <c r="G73" s="67"/>
      <c r="H73" s="67"/>
    </row>
    <row r="74" spans="1:8">
      <c r="A74" s="30">
        <v>2</v>
      </c>
      <c r="B74" s="27"/>
      <c r="C74" s="31">
        <v>0</v>
      </c>
      <c r="D74" s="32" t="s">
        <v>58</v>
      </c>
      <c r="E74" s="33" t="s">
        <v>59</v>
      </c>
      <c r="F74" s="25"/>
      <c r="G74" s="40"/>
      <c r="H74" s="40"/>
    </row>
    <row r="75" spans="1:8">
      <c r="A75" s="30">
        <v>3</v>
      </c>
      <c r="B75" s="27"/>
      <c r="C75" s="27"/>
      <c r="D75" s="31">
        <v>0</v>
      </c>
      <c r="E75" s="32" t="s">
        <v>58</v>
      </c>
      <c r="F75" s="25"/>
    </row>
    <row r="76" spans="1:8">
      <c r="A76" s="30">
        <v>4</v>
      </c>
      <c r="B76" s="27"/>
      <c r="C76" s="27"/>
      <c r="D76" s="27"/>
      <c r="E76" s="31">
        <v>0</v>
      </c>
      <c r="F76" s="25"/>
    </row>
    <row r="80" spans="1:8" s="41" customFormat="1">
      <c r="A80" s="41" t="s">
        <v>62</v>
      </c>
      <c r="E80" s="41" t="s">
        <v>63</v>
      </c>
    </row>
    <row r="81" spans="1:12">
      <c r="E81" t="s">
        <v>64</v>
      </c>
    </row>
    <row r="82" spans="1:12">
      <c r="A82" s="37" t="s">
        <v>0</v>
      </c>
      <c r="B82" s="37">
        <v>0</v>
      </c>
      <c r="C82" s="37">
        <v>1</v>
      </c>
      <c r="D82" s="37">
        <v>2</v>
      </c>
      <c r="E82" s="37">
        <v>3</v>
      </c>
      <c r="F82" s="37">
        <v>4</v>
      </c>
      <c r="G82" s="37">
        <v>5</v>
      </c>
      <c r="H82" s="37">
        <v>6</v>
      </c>
      <c r="I82" s="37">
        <v>7</v>
      </c>
      <c r="J82" s="37">
        <v>8</v>
      </c>
    </row>
    <row r="83" spans="1:12">
      <c r="A83" s="37">
        <v>1</v>
      </c>
      <c r="B83" s="38">
        <v>0</v>
      </c>
      <c r="C83" s="38">
        <v>0.125</v>
      </c>
      <c r="D83" s="38">
        <v>0.375</v>
      </c>
      <c r="E83" s="38">
        <v>0.75</v>
      </c>
      <c r="F83" s="38">
        <v>1.25</v>
      </c>
      <c r="G83" s="38">
        <v>1.875</v>
      </c>
      <c r="H83" s="38">
        <v>2.625</v>
      </c>
      <c r="I83" s="38">
        <v>3.5</v>
      </c>
      <c r="J83" s="39">
        <v>4.5</v>
      </c>
    </row>
    <row r="84" spans="1:12">
      <c r="A84" s="37">
        <v>2</v>
      </c>
      <c r="B84" s="38"/>
      <c r="C84" s="38">
        <v>0</v>
      </c>
      <c r="D84" s="38">
        <v>0.125</v>
      </c>
      <c r="E84" s="38">
        <v>0.375</v>
      </c>
      <c r="F84" s="38">
        <v>0.75</v>
      </c>
      <c r="G84" s="38">
        <v>1.25</v>
      </c>
      <c r="H84" s="38">
        <v>1.875</v>
      </c>
      <c r="I84" s="38">
        <v>2.625</v>
      </c>
      <c r="J84" s="38">
        <v>3.5</v>
      </c>
    </row>
    <row r="85" spans="1:12">
      <c r="A85" s="37">
        <v>3</v>
      </c>
      <c r="B85" s="38"/>
      <c r="C85" s="38"/>
      <c r="D85" s="38">
        <v>0</v>
      </c>
      <c r="E85" s="38">
        <v>0.125</v>
      </c>
      <c r="F85" s="38">
        <v>0.375</v>
      </c>
      <c r="G85" s="38">
        <v>0.75</v>
      </c>
      <c r="H85" s="38">
        <v>1.25</v>
      </c>
      <c r="I85" s="38">
        <v>1.875</v>
      </c>
      <c r="J85" s="38">
        <v>2.625</v>
      </c>
      <c r="L85" s="40" t="s">
        <v>88</v>
      </c>
    </row>
    <row r="86" spans="1:12">
      <c r="A86" s="37">
        <v>4</v>
      </c>
      <c r="B86" s="38"/>
      <c r="C86" s="38"/>
      <c r="D86" s="38"/>
      <c r="E86" s="38">
        <v>0</v>
      </c>
      <c r="F86" s="38">
        <v>0.125</v>
      </c>
      <c r="G86" s="38">
        <v>0.375</v>
      </c>
      <c r="H86" s="38">
        <v>0.75</v>
      </c>
      <c r="I86" s="38">
        <v>1.25</v>
      </c>
      <c r="J86" s="38">
        <v>1.875</v>
      </c>
    </row>
    <row r="87" spans="1:12">
      <c r="A87" s="37">
        <v>5</v>
      </c>
      <c r="B87" s="38"/>
      <c r="C87" s="38"/>
      <c r="D87" s="38"/>
      <c r="E87" s="38"/>
      <c r="F87" s="38">
        <v>0</v>
      </c>
      <c r="G87" s="38">
        <v>0.125</v>
      </c>
      <c r="H87" s="38">
        <v>0.375</v>
      </c>
      <c r="I87" s="38">
        <v>0.75</v>
      </c>
      <c r="J87" s="38">
        <v>1.25</v>
      </c>
    </row>
    <row r="88" spans="1:12">
      <c r="A88" s="37">
        <v>6</v>
      </c>
      <c r="B88" s="38"/>
      <c r="C88" s="38"/>
      <c r="D88" s="38"/>
      <c r="E88" s="38"/>
      <c r="F88" s="38"/>
      <c r="G88" s="38">
        <v>0</v>
      </c>
      <c r="H88" s="38">
        <v>0.125</v>
      </c>
      <c r="I88" s="38">
        <v>0.375</v>
      </c>
      <c r="J88" s="38">
        <v>0.75</v>
      </c>
    </row>
    <row r="89" spans="1:12">
      <c r="A89" s="37">
        <v>7</v>
      </c>
      <c r="B89" s="38"/>
      <c r="C89" s="38"/>
      <c r="D89" s="38"/>
      <c r="E89" s="38"/>
      <c r="F89" s="38"/>
      <c r="G89" s="38"/>
      <c r="H89" s="38">
        <v>0</v>
      </c>
      <c r="I89" s="38">
        <v>0.125</v>
      </c>
      <c r="J89" s="38">
        <v>0.375</v>
      </c>
    </row>
    <row r="90" spans="1:12">
      <c r="A90" s="37">
        <v>8</v>
      </c>
      <c r="B90" s="38"/>
      <c r="C90" s="38"/>
      <c r="D90" s="38"/>
      <c r="E90" s="38"/>
      <c r="F90" s="38"/>
      <c r="G90" s="38"/>
      <c r="H90" s="38"/>
      <c r="I90" s="38">
        <v>0</v>
      </c>
      <c r="J90" s="38">
        <v>0.125</v>
      </c>
    </row>
    <row r="91" spans="1:12">
      <c r="A91" s="37">
        <v>9</v>
      </c>
      <c r="B91" s="38"/>
      <c r="C91" s="38"/>
      <c r="D91" s="38"/>
      <c r="E91" s="38"/>
      <c r="F91" s="38"/>
      <c r="G91" s="38"/>
      <c r="H91" s="38"/>
      <c r="I91" s="38"/>
      <c r="J91" s="38">
        <v>0</v>
      </c>
    </row>
    <row r="93" spans="1:12">
      <c r="B93" t="s">
        <v>65</v>
      </c>
    </row>
    <row r="94" spans="1:12">
      <c r="B94" t="s">
        <v>35</v>
      </c>
      <c r="C94" t="s">
        <v>66</v>
      </c>
      <c r="E94" t="s">
        <v>68</v>
      </c>
      <c r="F94">
        <f>0.125+(0.125+0.125)</f>
        <v>0.375</v>
      </c>
      <c r="H94" t="s">
        <v>80</v>
      </c>
    </row>
    <row r="95" spans="1:12">
      <c r="B95" t="s">
        <v>33</v>
      </c>
      <c r="C95" t="s">
        <v>67</v>
      </c>
      <c r="E95" t="s">
        <v>69</v>
      </c>
      <c r="H95" t="s">
        <v>81</v>
      </c>
      <c r="I95">
        <f>1.25+(0.125+0.125+0.125+0.125+0.125)</f>
        <v>1.875</v>
      </c>
    </row>
    <row r="97" spans="1:9">
      <c r="B97" t="s">
        <v>70</v>
      </c>
    </row>
    <row r="98" spans="1:9">
      <c r="B98" t="s">
        <v>33</v>
      </c>
      <c r="C98" t="s">
        <v>71</v>
      </c>
      <c r="E98" t="s">
        <v>68</v>
      </c>
      <c r="F98">
        <f>0.125+(0.125+0.125+0.125)</f>
        <v>0.5</v>
      </c>
      <c r="H98" t="s">
        <v>82</v>
      </c>
    </row>
    <row r="99" spans="1:9">
      <c r="B99" t="s">
        <v>34</v>
      </c>
      <c r="C99" t="s">
        <v>72</v>
      </c>
      <c r="E99" t="s">
        <v>69</v>
      </c>
      <c r="H99" t="s">
        <v>83</v>
      </c>
      <c r="I99">
        <f>1.875+(6*0.125)</f>
        <v>2.625</v>
      </c>
    </row>
    <row r="101" spans="1:9">
      <c r="B101" t="s">
        <v>73</v>
      </c>
      <c r="H101" t="s">
        <v>84</v>
      </c>
    </row>
    <row r="102" spans="1:9">
      <c r="B102" t="s">
        <v>35</v>
      </c>
      <c r="C102" t="s">
        <v>74</v>
      </c>
      <c r="E102" t="s">
        <v>75</v>
      </c>
      <c r="F102">
        <f>0.375+(0.125+0.125+0.125)</f>
        <v>0.75</v>
      </c>
      <c r="H102" t="s">
        <v>85</v>
      </c>
      <c r="I102">
        <f>2.625+(7*0.125)</f>
        <v>3.5</v>
      </c>
    </row>
    <row r="103" spans="1:9">
      <c r="B103" t="s">
        <v>33</v>
      </c>
    </row>
    <row r="104" spans="1:9">
      <c r="B104" t="s">
        <v>34</v>
      </c>
    </row>
    <row r="105" spans="1:9">
      <c r="H105" t="s">
        <v>86</v>
      </c>
    </row>
    <row r="106" spans="1:9">
      <c r="B106" t="s">
        <v>76</v>
      </c>
      <c r="H106" t="s">
        <v>87</v>
      </c>
      <c r="I106">
        <f>3.5+(8*0.125)</f>
        <v>4.5</v>
      </c>
    </row>
    <row r="107" spans="1:9">
      <c r="B107" t="s">
        <v>35</v>
      </c>
      <c r="C107" t="s">
        <v>78</v>
      </c>
      <c r="E107" t="s">
        <v>79</v>
      </c>
      <c r="F107">
        <f>0.75+(0.125+0.125+0.125+0.125)</f>
        <v>1.25</v>
      </c>
    </row>
    <row r="108" spans="1:9">
      <c r="B108" t="s">
        <v>33</v>
      </c>
    </row>
    <row r="109" spans="1:9">
      <c r="B109" t="s">
        <v>34</v>
      </c>
    </row>
    <row r="110" spans="1:9">
      <c r="B110" t="s">
        <v>77</v>
      </c>
    </row>
    <row r="112" spans="1:9" s="41" customFormat="1">
      <c r="A112" s="41" t="s">
        <v>89</v>
      </c>
    </row>
    <row r="114" spans="1:36">
      <c r="A114">
        <v>1</v>
      </c>
      <c r="B114">
        <v>0.05</v>
      </c>
      <c r="C114" s="37" t="s">
        <v>0</v>
      </c>
      <c r="D114" s="37">
        <v>0</v>
      </c>
      <c r="E114" s="37">
        <v>1</v>
      </c>
      <c r="F114" s="37">
        <v>2</v>
      </c>
      <c r="G114" s="37">
        <v>3</v>
      </c>
      <c r="H114" s="37">
        <v>4</v>
      </c>
      <c r="I114" s="37">
        <v>5</v>
      </c>
      <c r="J114" s="37">
        <v>6</v>
      </c>
      <c r="L114" s="37" t="s">
        <v>90</v>
      </c>
      <c r="M114" s="37">
        <v>0</v>
      </c>
      <c r="N114" s="37">
        <v>1</v>
      </c>
      <c r="O114" s="37">
        <v>2</v>
      </c>
      <c r="P114" s="37">
        <v>3</v>
      </c>
      <c r="Q114" s="37">
        <v>4</v>
      </c>
      <c r="R114" s="37">
        <v>5</v>
      </c>
      <c r="S114" s="37">
        <v>6</v>
      </c>
    </row>
    <row r="115" spans="1:36">
      <c r="A115">
        <v>2</v>
      </c>
      <c r="B115">
        <v>0.15</v>
      </c>
      <c r="C115" s="37">
        <v>1</v>
      </c>
      <c r="D115" s="38">
        <v>0</v>
      </c>
      <c r="E115" s="43">
        <v>0.05</v>
      </c>
      <c r="F115" s="44">
        <v>0.25</v>
      </c>
      <c r="G115" s="38">
        <v>0.55000000000000004</v>
      </c>
      <c r="H115" s="43">
        <v>1.25</v>
      </c>
      <c r="I115" s="44">
        <v>1.75</v>
      </c>
      <c r="J115" s="38">
        <v>1.9</v>
      </c>
      <c r="L115" s="37">
        <v>1</v>
      </c>
      <c r="M115" s="38">
        <v>0</v>
      </c>
      <c r="N115" s="42">
        <v>1</v>
      </c>
      <c r="O115" s="44">
        <v>2</v>
      </c>
      <c r="P115" s="38">
        <v>2</v>
      </c>
      <c r="Q115" s="43">
        <v>4</v>
      </c>
      <c r="R115" s="44">
        <v>4</v>
      </c>
      <c r="S115" s="38">
        <v>4</v>
      </c>
      <c r="U115" s="40" t="s">
        <v>164</v>
      </c>
      <c r="V115" s="40" t="s">
        <v>135</v>
      </c>
      <c r="W115" s="40">
        <v>1</v>
      </c>
    </row>
    <row r="116" spans="1:36">
      <c r="A116">
        <v>3</v>
      </c>
      <c r="B116">
        <v>0.15</v>
      </c>
      <c r="C116" s="37">
        <v>2</v>
      </c>
      <c r="D116" s="38"/>
      <c r="E116" s="38">
        <v>0</v>
      </c>
      <c r="F116" s="43">
        <v>0.15</v>
      </c>
      <c r="G116" s="44">
        <v>0.45</v>
      </c>
      <c r="H116" s="38">
        <v>1.1000000000000001</v>
      </c>
      <c r="I116" s="43">
        <v>1.6</v>
      </c>
      <c r="J116" s="44">
        <v>1.75</v>
      </c>
      <c r="L116" s="37">
        <v>2</v>
      </c>
      <c r="M116" s="38"/>
      <c r="N116" s="38">
        <v>0</v>
      </c>
      <c r="O116" s="43">
        <v>2</v>
      </c>
      <c r="P116" s="44">
        <v>2</v>
      </c>
      <c r="Q116" s="38">
        <v>4</v>
      </c>
      <c r="R116" s="43">
        <v>4</v>
      </c>
      <c r="S116" s="44">
        <v>4</v>
      </c>
      <c r="U116" s="40" t="s">
        <v>165</v>
      </c>
      <c r="V116" s="40" t="s">
        <v>70</v>
      </c>
      <c r="W116" s="40">
        <v>0.45</v>
      </c>
    </row>
    <row r="117" spans="1:36">
      <c r="A117">
        <v>4</v>
      </c>
      <c r="B117">
        <v>0.35</v>
      </c>
      <c r="C117" s="37">
        <v>3</v>
      </c>
      <c r="D117" s="38"/>
      <c r="E117" s="38"/>
      <c r="F117" s="38">
        <v>0</v>
      </c>
      <c r="G117" s="43">
        <v>0.15</v>
      </c>
      <c r="H117" s="44">
        <v>0.65</v>
      </c>
      <c r="I117" s="38">
        <v>1.1499999999999999</v>
      </c>
      <c r="J117" s="43">
        <v>1.3</v>
      </c>
      <c r="L117" s="37">
        <v>3</v>
      </c>
      <c r="M117" s="38"/>
      <c r="N117" s="38"/>
      <c r="O117" s="38">
        <v>0</v>
      </c>
      <c r="P117" s="43">
        <v>3</v>
      </c>
      <c r="Q117" s="44">
        <v>4</v>
      </c>
      <c r="R117" s="38">
        <v>4</v>
      </c>
      <c r="S117" s="43">
        <v>4</v>
      </c>
      <c r="U117" s="40" t="s">
        <v>166</v>
      </c>
      <c r="V117" s="40" t="s">
        <v>82</v>
      </c>
      <c r="W117" s="40">
        <v>1.9</v>
      </c>
    </row>
    <row r="118" spans="1:36">
      <c r="A118">
        <v>5</v>
      </c>
      <c r="B118">
        <v>0.25</v>
      </c>
      <c r="C118" s="37">
        <v>4</v>
      </c>
      <c r="D118" s="38"/>
      <c r="E118" s="38"/>
      <c r="F118" s="38"/>
      <c r="G118" s="38">
        <v>0</v>
      </c>
      <c r="H118" s="43">
        <v>0.35</v>
      </c>
      <c r="I118" s="44">
        <v>0.85</v>
      </c>
      <c r="J118" s="38">
        <v>1</v>
      </c>
      <c r="L118" s="37">
        <v>4</v>
      </c>
      <c r="M118" s="38"/>
      <c r="N118" s="38"/>
      <c r="O118" s="38"/>
      <c r="P118" s="38">
        <v>0</v>
      </c>
      <c r="Q118" s="43">
        <v>4</v>
      </c>
      <c r="R118" s="44">
        <v>4</v>
      </c>
      <c r="S118" s="38">
        <v>4</v>
      </c>
    </row>
    <row r="119" spans="1:36">
      <c r="A119">
        <v>6</v>
      </c>
      <c r="B119">
        <v>0.05</v>
      </c>
      <c r="C119" s="37">
        <v>5</v>
      </c>
      <c r="D119" s="38"/>
      <c r="E119" s="38"/>
      <c r="F119" s="38"/>
      <c r="G119" s="38"/>
      <c r="H119" s="38">
        <v>0</v>
      </c>
      <c r="I119" s="43">
        <v>0.25</v>
      </c>
      <c r="J119" s="44">
        <v>0.35</v>
      </c>
      <c r="L119" s="37">
        <v>5</v>
      </c>
      <c r="M119" s="38"/>
      <c r="N119" s="38"/>
      <c r="O119" s="38"/>
      <c r="P119" s="38"/>
      <c r="Q119" s="38">
        <v>0</v>
      </c>
      <c r="R119" s="43">
        <v>5</v>
      </c>
      <c r="S119" s="44">
        <v>5</v>
      </c>
    </row>
    <row r="120" spans="1:36">
      <c r="B120">
        <f>SUM(B114:B119)</f>
        <v>1</v>
      </c>
      <c r="C120" s="37">
        <v>6</v>
      </c>
      <c r="D120" s="38"/>
      <c r="E120" s="38"/>
      <c r="F120" s="38"/>
      <c r="G120" s="38"/>
      <c r="H120" s="38"/>
      <c r="I120" s="38">
        <v>0</v>
      </c>
      <c r="J120" s="43">
        <v>0.05</v>
      </c>
      <c r="L120" s="37">
        <v>6</v>
      </c>
      <c r="M120" s="38"/>
      <c r="N120" s="38"/>
      <c r="O120" s="38"/>
      <c r="P120" s="38"/>
      <c r="Q120" s="38"/>
      <c r="R120" s="38">
        <v>0</v>
      </c>
      <c r="S120" s="43">
        <v>6</v>
      </c>
    </row>
    <row r="121" spans="1:36">
      <c r="C121" s="37">
        <v>7</v>
      </c>
      <c r="D121" s="38"/>
      <c r="E121" s="38"/>
      <c r="F121" s="38"/>
      <c r="G121" s="38"/>
      <c r="H121" s="38"/>
      <c r="I121" s="38"/>
      <c r="J121" s="38">
        <v>0</v>
      </c>
      <c r="L121" s="37">
        <v>7</v>
      </c>
      <c r="M121" s="38"/>
      <c r="N121" s="38"/>
      <c r="O121" s="38"/>
      <c r="P121" s="38"/>
      <c r="Q121" s="38"/>
      <c r="R121" s="38"/>
      <c r="S121" s="38">
        <v>0</v>
      </c>
    </row>
    <row r="123" spans="1:36">
      <c r="C123" t="s">
        <v>65</v>
      </c>
      <c r="J123" t="s">
        <v>119</v>
      </c>
      <c r="Q123" t="s">
        <v>76</v>
      </c>
    </row>
    <row r="124" spans="1:36">
      <c r="C124" t="s">
        <v>35</v>
      </c>
      <c r="D124" t="s">
        <v>92</v>
      </c>
      <c r="F124" t="s">
        <v>93</v>
      </c>
      <c r="G124">
        <v>0.15</v>
      </c>
      <c r="J124" t="s">
        <v>112</v>
      </c>
      <c r="K124" t="s">
        <v>113</v>
      </c>
      <c r="M124" t="s">
        <v>117</v>
      </c>
      <c r="Q124" s="17" t="s">
        <v>112</v>
      </c>
      <c r="R124" s="17" t="s">
        <v>142</v>
      </c>
      <c r="S124" s="17"/>
      <c r="T124" s="17">
        <v>0</v>
      </c>
      <c r="U124" s="17">
        <v>1.1000000000000001</v>
      </c>
      <c r="V124" s="17"/>
      <c r="W124" s="17"/>
      <c r="X124" t="s">
        <v>80</v>
      </c>
      <c r="AE124" t="s">
        <v>82</v>
      </c>
    </row>
    <row r="125" spans="1:36">
      <c r="C125" t="s">
        <v>91</v>
      </c>
      <c r="D125" t="s">
        <v>67</v>
      </c>
      <c r="F125" t="s">
        <v>94</v>
      </c>
      <c r="G125">
        <v>0.05</v>
      </c>
      <c r="H125">
        <f>0.05+(0.05+0.15)</f>
        <v>0.25</v>
      </c>
      <c r="J125" s="17" t="s">
        <v>91</v>
      </c>
      <c r="K125" s="17" t="s">
        <v>114</v>
      </c>
      <c r="L125" s="17"/>
      <c r="M125" s="17" t="s">
        <v>118</v>
      </c>
      <c r="N125" s="17">
        <v>0.2</v>
      </c>
      <c r="O125" s="17">
        <f>0.2+(0.2+0.15)</f>
        <v>0.55000000000000004</v>
      </c>
      <c r="Q125" s="17" t="s">
        <v>91</v>
      </c>
      <c r="R125" s="17" t="s">
        <v>143</v>
      </c>
      <c r="S125" s="17"/>
      <c r="T125" s="17">
        <v>0.05</v>
      </c>
      <c r="U125" s="17">
        <v>0.65</v>
      </c>
      <c r="V125" s="17"/>
      <c r="W125" s="17"/>
      <c r="X125" t="s">
        <v>35</v>
      </c>
      <c r="Y125" t="s">
        <v>156</v>
      </c>
      <c r="Z125">
        <v>0</v>
      </c>
      <c r="AA125">
        <v>1.6</v>
      </c>
      <c r="AE125" t="s">
        <v>35</v>
      </c>
      <c r="AG125">
        <v>0</v>
      </c>
      <c r="AH125">
        <v>1.75</v>
      </c>
    </row>
    <row r="126" spans="1:36">
      <c r="J126" t="s">
        <v>115</v>
      </c>
      <c r="K126" t="s">
        <v>116</v>
      </c>
      <c r="M126" t="s">
        <v>163</v>
      </c>
      <c r="N126">
        <v>0.25</v>
      </c>
      <c r="Q126" s="17" t="s">
        <v>115</v>
      </c>
      <c r="R126" s="17" t="s">
        <v>144</v>
      </c>
      <c r="S126" s="17"/>
      <c r="T126" s="17">
        <v>0.25</v>
      </c>
      <c r="U126" s="17">
        <v>0.35</v>
      </c>
      <c r="V126" s="17"/>
      <c r="W126" s="17"/>
      <c r="X126" t="s">
        <v>33</v>
      </c>
      <c r="Y126" t="s">
        <v>157</v>
      </c>
      <c r="Z126">
        <v>0.05</v>
      </c>
      <c r="AA126">
        <v>1.1499999999999999</v>
      </c>
      <c r="AE126" t="s">
        <v>33</v>
      </c>
      <c r="AG126">
        <v>0.05</v>
      </c>
      <c r="AH126">
        <v>1.3</v>
      </c>
    </row>
    <row r="127" spans="1:36">
      <c r="C127" t="s">
        <v>70</v>
      </c>
      <c r="Q127" s="17" t="s">
        <v>122</v>
      </c>
      <c r="R127" s="17" t="s">
        <v>145</v>
      </c>
      <c r="S127" s="17"/>
      <c r="T127" s="17">
        <v>0.55000000000000004</v>
      </c>
      <c r="U127" s="17">
        <v>0</v>
      </c>
      <c r="V127" s="17">
        <f>0.55+(0.7)</f>
        <v>1.25</v>
      </c>
      <c r="W127" s="17"/>
      <c r="X127" t="s">
        <v>34</v>
      </c>
      <c r="Y127" t="s">
        <v>158</v>
      </c>
      <c r="Z127">
        <v>0.15</v>
      </c>
      <c r="AA127">
        <v>0.85</v>
      </c>
      <c r="AE127" t="s">
        <v>34</v>
      </c>
      <c r="AG127">
        <v>0.25</v>
      </c>
      <c r="AH127">
        <v>1</v>
      </c>
    </row>
    <row r="128" spans="1:36">
      <c r="C128" t="s">
        <v>33</v>
      </c>
      <c r="D128" t="s">
        <v>71</v>
      </c>
      <c r="F128" t="s">
        <v>93</v>
      </c>
      <c r="G128">
        <v>0.15</v>
      </c>
      <c r="H128">
        <f>0.15+(0.15+0.15)</f>
        <v>0.44999999999999996</v>
      </c>
      <c r="J128" t="s">
        <v>124</v>
      </c>
      <c r="X128" t="s">
        <v>77</v>
      </c>
      <c r="Y128" t="s">
        <v>159</v>
      </c>
      <c r="Z128">
        <v>0.55000000000000004</v>
      </c>
      <c r="AA128">
        <v>0.25</v>
      </c>
      <c r="AC128">
        <f>0.75+(0.95)</f>
        <v>1.7</v>
      </c>
      <c r="AE128" t="s">
        <v>77</v>
      </c>
      <c r="AG128">
        <v>0.55000000000000004</v>
      </c>
      <c r="AH128">
        <v>0.35</v>
      </c>
      <c r="AJ128">
        <f>0.9+1</f>
        <v>1.9</v>
      </c>
    </row>
    <row r="129" spans="1:34">
      <c r="C129" t="s">
        <v>34</v>
      </c>
      <c r="D129" t="s">
        <v>72</v>
      </c>
      <c r="F129" t="s">
        <v>95</v>
      </c>
      <c r="G129">
        <v>0.15</v>
      </c>
      <c r="J129" t="s">
        <v>91</v>
      </c>
      <c r="K129" t="s">
        <v>120</v>
      </c>
      <c r="M129" t="s">
        <v>125</v>
      </c>
      <c r="Q129" t="s">
        <v>146</v>
      </c>
      <c r="X129" t="s">
        <v>101</v>
      </c>
      <c r="Y129" t="s">
        <v>160</v>
      </c>
      <c r="Z129">
        <v>1.2</v>
      </c>
      <c r="AA129">
        <v>0</v>
      </c>
      <c r="AE129" t="s">
        <v>101</v>
      </c>
      <c r="AG129">
        <v>1.25</v>
      </c>
      <c r="AH129">
        <v>0.05</v>
      </c>
    </row>
    <row r="130" spans="1:34">
      <c r="J130" s="17" t="s">
        <v>115</v>
      </c>
      <c r="K130" s="17" t="s">
        <v>121</v>
      </c>
      <c r="L130" s="17"/>
      <c r="M130" s="17" t="s">
        <v>126</v>
      </c>
      <c r="N130" s="17"/>
      <c r="O130" s="17"/>
      <c r="P130" s="17"/>
      <c r="Q130" s="17" t="s">
        <v>33</v>
      </c>
      <c r="R130" t="s">
        <v>147</v>
      </c>
      <c r="S130">
        <v>0</v>
      </c>
      <c r="T130">
        <v>1.1499999999999999</v>
      </c>
      <c r="AE130" t="s">
        <v>107</v>
      </c>
      <c r="AG130">
        <v>1.7</v>
      </c>
      <c r="AH130">
        <v>0</v>
      </c>
    </row>
    <row r="131" spans="1:34">
      <c r="C131" t="s">
        <v>96</v>
      </c>
      <c r="J131" s="17" t="s">
        <v>122</v>
      </c>
      <c r="K131" s="17" t="s">
        <v>123</v>
      </c>
      <c r="L131" s="17"/>
      <c r="M131" s="17" t="s">
        <v>127</v>
      </c>
      <c r="N131" s="17">
        <v>0.45</v>
      </c>
      <c r="O131" s="17">
        <f>0.45+(0.15+0.15+0.35)</f>
        <v>1.0999999999999999</v>
      </c>
      <c r="P131" s="17"/>
      <c r="Q131" s="17" t="s">
        <v>34</v>
      </c>
      <c r="R131" t="s">
        <v>148</v>
      </c>
      <c r="S131">
        <v>0.15</v>
      </c>
      <c r="T131">
        <v>0.85</v>
      </c>
      <c r="X131" t="s">
        <v>161</v>
      </c>
    </row>
    <row r="132" spans="1:34">
      <c r="C132" t="s">
        <v>34</v>
      </c>
      <c r="D132" t="s">
        <v>97</v>
      </c>
      <c r="F132" t="s">
        <v>99</v>
      </c>
      <c r="J132" s="17"/>
      <c r="K132" s="17"/>
      <c r="L132" s="17"/>
      <c r="M132" s="17"/>
      <c r="N132" s="17"/>
      <c r="O132" s="17"/>
      <c r="P132" s="17"/>
      <c r="Q132" s="17" t="s">
        <v>77</v>
      </c>
      <c r="R132" t="s">
        <v>149</v>
      </c>
      <c r="S132">
        <v>0.45</v>
      </c>
      <c r="T132">
        <v>0.25</v>
      </c>
      <c r="V132">
        <f>(0.45+0.25)+(0.65+0.25)</f>
        <v>1.6</v>
      </c>
      <c r="X132" t="s">
        <v>33</v>
      </c>
      <c r="Z132">
        <v>0</v>
      </c>
      <c r="AA132">
        <v>1.3</v>
      </c>
    </row>
    <row r="133" spans="1:34">
      <c r="C133" t="s">
        <v>77</v>
      </c>
      <c r="D133" t="s">
        <v>98</v>
      </c>
      <c r="F133" t="s">
        <v>95</v>
      </c>
      <c r="G133">
        <v>0.15</v>
      </c>
      <c r="H133">
        <f>0.15+(0.15+0.35)</f>
        <v>0.65</v>
      </c>
      <c r="J133" s="17" t="s">
        <v>128</v>
      </c>
      <c r="Q133" s="17" t="s">
        <v>101</v>
      </c>
      <c r="R133" t="s">
        <v>150</v>
      </c>
      <c r="S133">
        <v>1.1000000000000001</v>
      </c>
      <c r="T133">
        <v>0</v>
      </c>
      <c r="X133" t="s">
        <v>34</v>
      </c>
      <c r="Z133">
        <v>0.15</v>
      </c>
      <c r="AA133">
        <v>1</v>
      </c>
    </row>
    <row r="134" spans="1:34">
      <c r="J134" s="17" t="s">
        <v>34</v>
      </c>
      <c r="K134" t="s">
        <v>129</v>
      </c>
      <c r="M134" t="s">
        <v>132</v>
      </c>
      <c r="X134" t="s">
        <v>77</v>
      </c>
      <c r="Z134">
        <v>0.45</v>
      </c>
      <c r="AA134">
        <v>0.35</v>
      </c>
      <c r="AC134">
        <f>0.8+(0.95)</f>
        <v>1.75</v>
      </c>
    </row>
    <row r="135" spans="1:34">
      <c r="C135" t="s">
        <v>100</v>
      </c>
      <c r="J135" s="17" t="s">
        <v>77</v>
      </c>
      <c r="K135" t="s">
        <v>130</v>
      </c>
      <c r="M135" t="s">
        <v>133</v>
      </c>
      <c r="N135">
        <v>0.4</v>
      </c>
      <c r="O135">
        <f>(0.15+0.25)+(0.15+0.35+0.25)</f>
        <v>1.1499999999999999</v>
      </c>
      <c r="Q135" t="s">
        <v>151</v>
      </c>
      <c r="X135" t="s">
        <v>101</v>
      </c>
      <c r="Z135">
        <v>1.1000000000000001</v>
      </c>
      <c r="AA135">
        <v>0.05</v>
      </c>
    </row>
    <row r="136" spans="1:34">
      <c r="C136" t="s">
        <v>77</v>
      </c>
      <c r="D136" t="s">
        <v>102</v>
      </c>
      <c r="F136" t="s">
        <v>104</v>
      </c>
      <c r="G136">
        <v>0.25</v>
      </c>
      <c r="H136">
        <f>0.25+(0.35+0.25)</f>
        <v>0.85</v>
      </c>
      <c r="J136" s="17" t="s">
        <v>101</v>
      </c>
      <c r="K136" t="s">
        <v>131</v>
      </c>
      <c r="M136" t="s">
        <v>134</v>
      </c>
      <c r="Q136" t="s">
        <v>34</v>
      </c>
      <c r="R136" t="s">
        <v>152</v>
      </c>
      <c r="S136">
        <v>0</v>
      </c>
      <c r="T136">
        <v>1</v>
      </c>
      <c r="X136" t="s">
        <v>107</v>
      </c>
      <c r="Z136">
        <v>1.6</v>
      </c>
      <c r="AA136">
        <v>0</v>
      </c>
    </row>
    <row r="137" spans="1:34">
      <c r="C137" t="s">
        <v>101</v>
      </c>
      <c r="D137" t="s">
        <v>103</v>
      </c>
      <c r="F137" t="s">
        <v>105</v>
      </c>
      <c r="Q137" t="s">
        <v>77</v>
      </c>
      <c r="R137" t="s">
        <v>153</v>
      </c>
      <c r="S137">
        <v>0.15</v>
      </c>
      <c r="T137">
        <v>0.35</v>
      </c>
      <c r="V137">
        <f>(0.15+0.35)+(0.45+0.35)</f>
        <v>1.3</v>
      </c>
    </row>
    <row r="138" spans="1:34">
      <c r="J138" t="s">
        <v>135</v>
      </c>
      <c r="Q138" t="s">
        <v>101</v>
      </c>
      <c r="R138" t="s">
        <v>154</v>
      </c>
      <c r="S138">
        <v>0.65</v>
      </c>
      <c r="T138">
        <v>0.05</v>
      </c>
    </row>
    <row r="139" spans="1:34">
      <c r="C139" t="s">
        <v>106</v>
      </c>
      <c r="J139" t="s">
        <v>77</v>
      </c>
      <c r="K139" t="s">
        <v>136</v>
      </c>
      <c r="M139" t="s">
        <v>139</v>
      </c>
      <c r="N139">
        <v>0.35</v>
      </c>
      <c r="O139">
        <f>0.35+(0.35+0.25+0.05)</f>
        <v>1</v>
      </c>
      <c r="Q139" t="s">
        <v>107</v>
      </c>
      <c r="R139" t="s">
        <v>155</v>
      </c>
      <c r="S139">
        <v>1.1499999999999999</v>
      </c>
      <c r="T139">
        <v>0</v>
      </c>
    </row>
    <row r="140" spans="1:34">
      <c r="C140" t="s">
        <v>101</v>
      </c>
      <c r="D140" t="s">
        <v>108</v>
      </c>
      <c r="F140" t="s">
        <v>110</v>
      </c>
      <c r="G140">
        <v>0.05</v>
      </c>
      <c r="H140">
        <f>0.05+(0.3)</f>
        <v>0.35</v>
      </c>
      <c r="J140" t="s">
        <v>101</v>
      </c>
      <c r="K140" t="s">
        <v>137</v>
      </c>
      <c r="M140" t="s">
        <v>140</v>
      </c>
    </row>
    <row r="141" spans="1:34">
      <c r="C141" t="s">
        <v>107</v>
      </c>
      <c r="D141" t="s">
        <v>109</v>
      </c>
      <c r="F141" t="s">
        <v>111</v>
      </c>
      <c r="J141" t="s">
        <v>107</v>
      </c>
      <c r="K141" t="s">
        <v>138</v>
      </c>
      <c r="M141" t="s">
        <v>141</v>
      </c>
    </row>
    <row r="143" spans="1:34" s="45" customFormat="1">
      <c r="A143" s="45" t="s">
        <v>162</v>
      </c>
    </row>
    <row r="145" spans="1:12" ht="21">
      <c r="A145" s="66" t="s">
        <v>167</v>
      </c>
      <c r="B145" s="66">
        <v>1</v>
      </c>
      <c r="C145" s="66">
        <v>2</v>
      </c>
      <c r="D145" s="66">
        <v>3</v>
      </c>
      <c r="E145" s="66">
        <v>4</v>
      </c>
      <c r="F145" s="66">
        <v>5</v>
      </c>
      <c r="G145" s="66">
        <v>6</v>
      </c>
      <c r="H145" s="66">
        <v>7</v>
      </c>
      <c r="K145" t="s">
        <v>0</v>
      </c>
      <c r="L145">
        <v>1</v>
      </c>
    </row>
    <row r="146" spans="1:12" ht="21">
      <c r="A146" s="66">
        <v>1</v>
      </c>
      <c r="B146" s="47">
        <v>0</v>
      </c>
      <c r="C146" s="47">
        <v>2</v>
      </c>
      <c r="D146" s="47">
        <v>4</v>
      </c>
      <c r="E146" s="47">
        <v>6</v>
      </c>
      <c r="F146" s="47" t="s">
        <v>7</v>
      </c>
      <c r="G146" s="47" t="s">
        <v>7</v>
      </c>
      <c r="H146" s="47" t="s">
        <v>7</v>
      </c>
      <c r="K146" t="s">
        <v>6</v>
      </c>
      <c r="L146">
        <v>2</v>
      </c>
    </row>
    <row r="147" spans="1:12" ht="21">
      <c r="A147" s="66">
        <v>2</v>
      </c>
      <c r="B147" s="47">
        <v>2</v>
      </c>
      <c r="C147" s="47">
        <v>0</v>
      </c>
      <c r="D147" s="47">
        <v>2</v>
      </c>
      <c r="E147" s="47" t="s">
        <v>7</v>
      </c>
      <c r="F147" s="47">
        <v>6</v>
      </c>
      <c r="G147" s="47" t="s">
        <v>7</v>
      </c>
      <c r="H147" s="47" t="s">
        <v>7</v>
      </c>
      <c r="K147" t="s">
        <v>1</v>
      </c>
      <c r="L147">
        <v>3</v>
      </c>
    </row>
    <row r="148" spans="1:12" ht="21">
      <c r="A148" s="66">
        <v>3</v>
      </c>
      <c r="B148" s="47">
        <v>4</v>
      </c>
      <c r="C148" s="47">
        <v>2</v>
      </c>
      <c r="D148" s="47">
        <v>0</v>
      </c>
      <c r="E148" s="47">
        <v>1</v>
      </c>
      <c r="F148" s="47">
        <v>3</v>
      </c>
      <c r="G148" s="47" t="s">
        <v>7</v>
      </c>
      <c r="H148" s="47" t="s">
        <v>7</v>
      </c>
      <c r="K148" t="s">
        <v>2</v>
      </c>
      <c r="L148">
        <v>4</v>
      </c>
    </row>
    <row r="149" spans="1:12" ht="21">
      <c r="A149" s="66">
        <v>4</v>
      </c>
      <c r="B149" s="47">
        <v>6</v>
      </c>
      <c r="C149" s="47" t="s">
        <v>7</v>
      </c>
      <c r="D149" s="47">
        <v>1</v>
      </c>
      <c r="E149" s="47">
        <v>0</v>
      </c>
      <c r="F149" s="47">
        <v>2</v>
      </c>
      <c r="G149" s="47">
        <v>3</v>
      </c>
      <c r="H149" s="47" t="s">
        <v>7</v>
      </c>
      <c r="K149" t="s">
        <v>3</v>
      </c>
      <c r="L149">
        <v>5</v>
      </c>
    </row>
    <row r="150" spans="1:12" ht="21">
      <c r="A150" s="66">
        <v>5</v>
      </c>
      <c r="B150" s="47" t="s">
        <v>7</v>
      </c>
      <c r="C150" s="47">
        <v>6</v>
      </c>
      <c r="D150" s="47">
        <v>3</v>
      </c>
      <c r="E150" s="47">
        <v>2</v>
      </c>
      <c r="F150" s="47">
        <v>0</v>
      </c>
      <c r="G150" s="47" t="s">
        <v>7</v>
      </c>
      <c r="H150" s="47">
        <v>5</v>
      </c>
      <c r="K150" t="s">
        <v>4</v>
      </c>
      <c r="L150">
        <v>6</v>
      </c>
    </row>
    <row r="151" spans="1:12" ht="21">
      <c r="A151" s="66">
        <v>6</v>
      </c>
      <c r="B151" s="47" t="s">
        <v>7</v>
      </c>
      <c r="C151" s="47" t="s">
        <v>7</v>
      </c>
      <c r="D151" s="47" t="s">
        <v>7</v>
      </c>
      <c r="E151" s="47">
        <v>3</v>
      </c>
      <c r="F151" s="47" t="s">
        <v>7</v>
      </c>
      <c r="G151" s="47">
        <v>0</v>
      </c>
      <c r="H151" s="47">
        <v>4</v>
      </c>
      <c r="K151" t="s">
        <v>5</v>
      </c>
      <c r="L151">
        <v>7</v>
      </c>
    </row>
    <row r="152" spans="1:12" ht="21">
      <c r="A152" s="66">
        <v>7</v>
      </c>
      <c r="B152" s="47" t="s">
        <v>7</v>
      </c>
      <c r="C152" s="47" t="s">
        <v>7</v>
      </c>
      <c r="D152" s="47" t="s">
        <v>7</v>
      </c>
      <c r="E152" s="47" t="s">
        <v>7</v>
      </c>
      <c r="F152" s="47">
        <v>5</v>
      </c>
      <c r="G152" s="47">
        <v>4</v>
      </c>
      <c r="H152" s="47">
        <v>0</v>
      </c>
    </row>
    <row r="155" spans="1:12" ht="34">
      <c r="B155" s="46" t="s">
        <v>168</v>
      </c>
    </row>
    <row r="156" spans="1:12" ht="26">
      <c r="D156" s="48" t="s">
        <v>169</v>
      </c>
    </row>
    <row r="157" spans="1:12" ht="21">
      <c r="B157" s="62" t="s">
        <v>27</v>
      </c>
      <c r="C157" s="63"/>
      <c r="D157" s="63" t="s">
        <v>171</v>
      </c>
      <c r="E157" s="63" t="s">
        <v>172</v>
      </c>
      <c r="F157" s="63" t="s">
        <v>173</v>
      </c>
      <c r="G157" s="63" t="s">
        <v>174</v>
      </c>
      <c r="H157" s="63" t="s">
        <v>175</v>
      </c>
      <c r="I157" s="63" t="s">
        <v>176</v>
      </c>
      <c r="J157" s="63" t="s">
        <v>177</v>
      </c>
    </row>
    <row r="158" spans="1:12" ht="21">
      <c r="B158" s="63">
        <v>1</v>
      </c>
      <c r="C158" s="50"/>
      <c r="D158" s="50"/>
      <c r="E158" s="50"/>
      <c r="F158" s="50"/>
      <c r="G158" s="50"/>
      <c r="H158" s="50"/>
      <c r="I158" s="50"/>
      <c r="J158" s="51">
        <v>3</v>
      </c>
    </row>
    <row r="159" spans="1:12" ht="21">
      <c r="B159" s="63">
        <v>2</v>
      </c>
      <c r="C159" s="53"/>
      <c r="D159" s="52"/>
      <c r="E159" s="50" t="s">
        <v>178</v>
      </c>
      <c r="F159" s="50">
        <v>4</v>
      </c>
      <c r="G159" s="52"/>
      <c r="H159" s="52"/>
      <c r="I159" s="50">
        <v>3</v>
      </c>
      <c r="J159" s="52"/>
    </row>
    <row r="160" spans="1:12" ht="21">
      <c r="B160" s="63">
        <v>3</v>
      </c>
      <c r="C160" s="53"/>
      <c r="D160" s="50">
        <v>2</v>
      </c>
      <c r="E160" s="52"/>
      <c r="F160" s="50">
        <v>4</v>
      </c>
      <c r="G160" s="52"/>
      <c r="H160" s="50">
        <v>4</v>
      </c>
      <c r="I160" s="52"/>
      <c r="J160" s="52"/>
    </row>
    <row r="161" spans="1:23" ht="21">
      <c r="B161" s="63">
        <v>4</v>
      </c>
      <c r="C161" s="53"/>
      <c r="D161" s="50">
        <v>2</v>
      </c>
      <c r="E161" s="50" t="s">
        <v>178</v>
      </c>
      <c r="F161" s="52"/>
      <c r="G161" s="50" t="s">
        <v>178</v>
      </c>
      <c r="H161" s="52"/>
      <c r="I161" s="52"/>
      <c r="J161" s="52"/>
    </row>
    <row r="164" spans="1:23" ht="21">
      <c r="A164" s="62" t="s">
        <v>2</v>
      </c>
      <c r="B164" s="63" t="s">
        <v>170</v>
      </c>
      <c r="C164" s="63" t="s">
        <v>171</v>
      </c>
      <c r="D164" s="63" t="s">
        <v>172</v>
      </c>
      <c r="E164" s="63" t="s">
        <v>173</v>
      </c>
      <c r="F164" s="63" t="s">
        <v>179</v>
      </c>
      <c r="G164" s="63" t="s">
        <v>180</v>
      </c>
      <c r="H164" s="63" t="s">
        <v>181</v>
      </c>
      <c r="I164" s="64" t="s">
        <v>174</v>
      </c>
      <c r="J164" s="64" t="s">
        <v>175</v>
      </c>
      <c r="K164" s="64" t="s">
        <v>182</v>
      </c>
      <c r="L164" s="64" t="s">
        <v>183</v>
      </c>
      <c r="M164" s="64" t="s">
        <v>184</v>
      </c>
      <c r="N164" s="64" t="s">
        <v>176</v>
      </c>
      <c r="O164" s="64" t="s">
        <v>185</v>
      </c>
      <c r="P164" s="64" t="s">
        <v>186</v>
      </c>
      <c r="Q164" s="64" t="s">
        <v>187</v>
      </c>
      <c r="R164" s="65" t="s">
        <v>188</v>
      </c>
      <c r="S164" s="65" t="s">
        <v>189</v>
      </c>
      <c r="T164" s="65" t="s">
        <v>190</v>
      </c>
      <c r="U164" s="65" t="s">
        <v>191</v>
      </c>
      <c r="V164" s="65" t="s">
        <v>192</v>
      </c>
      <c r="W164" s="65" t="s">
        <v>193</v>
      </c>
    </row>
    <row r="165" spans="1:23" ht="21">
      <c r="A165" s="63">
        <v>1</v>
      </c>
      <c r="B165" s="49"/>
      <c r="C165" s="50"/>
      <c r="D165" s="50"/>
      <c r="E165" s="50"/>
      <c r="F165" s="50"/>
      <c r="G165" s="50"/>
      <c r="H165" s="50"/>
      <c r="I165" s="56"/>
      <c r="J165" s="57"/>
      <c r="K165" s="57"/>
      <c r="L165" s="57"/>
      <c r="M165" s="57"/>
      <c r="N165" s="57"/>
      <c r="O165" s="57"/>
      <c r="P165" s="56"/>
      <c r="Q165" s="57"/>
      <c r="R165" s="58"/>
      <c r="S165" s="58"/>
      <c r="T165" s="58"/>
      <c r="U165" s="58"/>
      <c r="V165" s="58"/>
      <c r="W165" s="58"/>
    </row>
    <row r="166" spans="1:23" ht="21">
      <c r="A166" s="63">
        <v>2</v>
      </c>
      <c r="B166" s="47">
        <v>2</v>
      </c>
      <c r="C166" s="54"/>
      <c r="D166" s="50">
        <v>6</v>
      </c>
      <c r="E166" s="55" t="s">
        <v>7</v>
      </c>
      <c r="F166" s="55" t="s">
        <v>7</v>
      </c>
      <c r="G166" s="55" t="s">
        <v>7</v>
      </c>
      <c r="H166" s="55" t="s">
        <v>7</v>
      </c>
      <c r="I166" s="54"/>
      <c r="J166" s="54"/>
      <c r="K166" s="54"/>
      <c r="L166" s="54"/>
      <c r="M166" s="54"/>
      <c r="N166" s="50"/>
      <c r="O166" s="50"/>
      <c r="P166" s="50"/>
      <c r="Q166" s="50"/>
      <c r="R166" s="59"/>
      <c r="S166" s="59"/>
      <c r="T166" s="59"/>
      <c r="U166" s="59"/>
      <c r="V166" s="59"/>
      <c r="W166" s="59"/>
    </row>
    <row r="167" spans="1:23" ht="21">
      <c r="A167" s="63">
        <v>3</v>
      </c>
      <c r="B167" s="47">
        <v>4</v>
      </c>
      <c r="C167" s="50">
        <v>4</v>
      </c>
      <c r="D167" s="52"/>
      <c r="E167" s="50">
        <v>7</v>
      </c>
      <c r="F167" s="55" t="s">
        <v>7</v>
      </c>
      <c r="G167" s="55" t="s">
        <v>7</v>
      </c>
      <c r="H167" s="55" t="s">
        <v>7</v>
      </c>
      <c r="I167" s="54"/>
      <c r="J167" s="50"/>
      <c r="K167" s="50"/>
      <c r="L167" s="50"/>
      <c r="M167" s="50"/>
      <c r="N167" s="52"/>
      <c r="O167" s="52"/>
      <c r="P167" s="52"/>
      <c r="Q167" s="52"/>
      <c r="R167" s="59"/>
      <c r="S167" s="59"/>
      <c r="T167" s="59"/>
      <c r="U167" s="59"/>
      <c r="V167" s="59"/>
      <c r="W167" s="59"/>
    </row>
    <row r="168" spans="1:23" ht="21">
      <c r="A168" s="63">
        <v>4</v>
      </c>
      <c r="B168" s="47">
        <v>6</v>
      </c>
      <c r="C168" s="55" t="s">
        <v>7</v>
      </c>
      <c r="D168" s="50">
        <v>5</v>
      </c>
      <c r="E168" s="52"/>
      <c r="F168" s="55" t="s">
        <v>7</v>
      </c>
      <c r="G168" s="55" t="s">
        <v>7</v>
      </c>
      <c r="H168" s="55" t="s">
        <v>7</v>
      </c>
      <c r="I168" s="50"/>
      <c r="J168" s="52"/>
      <c r="K168" s="50"/>
      <c r="L168" s="50"/>
      <c r="M168" s="50"/>
      <c r="N168" s="52"/>
      <c r="O168" s="50"/>
      <c r="P168" s="50"/>
      <c r="Q168" s="50"/>
      <c r="R168" s="60"/>
      <c r="S168" s="60"/>
      <c r="T168" s="60"/>
      <c r="U168" s="59"/>
      <c r="V168" s="59"/>
      <c r="W168" s="59"/>
    </row>
    <row r="169" spans="1:23" ht="21">
      <c r="A169" s="63">
        <v>5</v>
      </c>
      <c r="B169" s="47" t="s">
        <v>7</v>
      </c>
      <c r="C169" s="55" t="s">
        <v>7</v>
      </c>
      <c r="D169" s="50">
        <v>7</v>
      </c>
      <c r="E169" s="50">
        <v>8</v>
      </c>
      <c r="F169" s="52"/>
      <c r="G169" s="55" t="s">
        <v>7</v>
      </c>
      <c r="H169" s="55" t="s">
        <v>7</v>
      </c>
      <c r="I169" s="50"/>
      <c r="J169" s="50"/>
      <c r="K169" s="52"/>
      <c r="L169" s="50"/>
      <c r="M169" s="50"/>
      <c r="N169" s="50"/>
      <c r="O169" s="52"/>
      <c r="P169" s="50"/>
      <c r="Q169" s="50"/>
      <c r="R169" s="60"/>
      <c r="S169" s="59"/>
      <c r="T169" s="59"/>
      <c r="U169" s="60"/>
      <c r="V169" s="60"/>
      <c r="W169" s="59"/>
    </row>
    <row r="170" spans="1:23" ht="21">
      <c r="A170" s="63">
        <v>6</v>
      </c>
      <c r="B170" s="47" t="s">
        <v>7</v>
      </c>
      <c r="C170" s="55" t="s">
        <v>7</v>
      </c>
      <c r="D170" s="55" t="s">
        <v>7</v>
      </c>
      <c r="E170" s="50">
        <v>9</v>
      </c>
      <c r="F170" s="55" t="s">
        <v>7</v>
      </c>
      <c r="G170" s="52"/>
      <c r="H170" s="55" t="s">
        <v>7</v>
      </c>
      <c r="I170" s="50"/>
      <c r="J170" s="50"/>
      <c r="K170" s="50"/>
      <c r="L170" s="52"/>
      <c r="M170" s="50"/>
      <c r="N170" s="50"/>
      <c r="O170" s="50"/>
      <c r="P170" s="52"/>
      <c r="Q170" s="50"/>
      <c r="R170" s="59"/>
      <c r="S170" s="60"/>
      <c r="T170" s="59"/>
      <c r="U170" s="60"/>
      <c r="V170" s="59"/>
      <c r="W170" s="60"/>
    </row>
    <row r="171" spans="1:23" ht="21">
      <c r="A171" s="63">
        <v>7</v>
      </c>
      <c r="B171" s="47" t="s">
        <v>7</v>
      </c>
      <c r="C171" s="55" t="s">
        <v>7</v>
      </c>
      <c r="D171" s="55" t="s">
        <v>7</v>
      </c>
      <c r="E171" s="55" t="s">
        <v>7</v>
      </c>
      <c r="F171" s="55" t="s">
        <v>7</v>
      </c>
      <c r="G171" s="55" t="s">
        <v>7</v>
      </c>
      <c r="H171" s="52"/>
      <c r="I171" s="50"/>
      <c r="J171" s="50"/>
      <c r="K171" s="50"/>
      <c r="L171" s="50"/>
      <c r="M171" s="52"/>
      <c r="N171" s="50"/>
      <c r="O171" s="50"/>
      <c r="P171" s="50"/>
      <c r="Q171" s="54"/>
      <c r="R171" s="59"/>
      <c r="S171" s="59"/>
      <c r="T171" s="60"/>
      <c r="U171" s="59"/>
      <c r="V171" s="60"/>
      <c r="W171" s="60"/>
    </row>
    <row r="173" spans="1:23">
      <c r="A173" s="17"/>
      <c r="B173" s="17"/>
      <c r="C173" s="17"/>
      <c r="D173" s="17"/>
    </row>
    <row r="175" spans="1:23">
      <c r="B175" s="61">
        <v>1</v>
      </c>
      <c r="C175" s="61">
        <v>2</v>
      </c>
      <c r="D175" s="61">
        <v>3</v>
      </c>
      <c r="E175" s="61">
        <v>4</v>
      </c>
      <c r="F175" s="61">
        <v>5</v>
      </c>
      <c r="G175" s="61">
        <v>6</v>
      </c>
    </row>
    <row r="176" spans="1:23">
      <c r="A176" s="24" t="s">
        <v>195</v>
      </c>
      <c r="B176" s="8" t="s">
        <v>0</v>
      </c>
      <c r="C176" s="8" t="s">
        <v>0</v>
      </c>
      <c r="D176" s="8" t="s">
        <v>0</v>
      </c>
      <c r="E176" s="8" t="s">
        <v>0</v>
      </c>
      <c r="F176" s="8" t="s">
        <v>0</v>
      </c>
      <c r="G176" s="8" t="s">
        <v>0</v>
      </c>
      <c r="I176" s="11" t="s">
        <v>194</v>
      </c>
      <c r="J176" s="61">
        <f>2+6+2</f>
        <v>10</v>
      </c>
      <c r="L176" s="24" t="s">
        <v>196</v>
      </c>
      <c r="M176" s="40">
        <f>6+3+4+5+6</f>
        <v>24</v>
      </c>
      <c r="O176" s="24" t="s">
        <v>197</v>
      </c>
      <c r="P176" t="s">
        <v>0</v>
      </c>
      <c r="Q176">
        <v>2</v>
      </c>
    </row>
    <row r="177" spans="2:17">
      <c r="B177" s="8" t="s">
        <v>6</v>
      </c>
      <c r="C177" s="8" t="s">
        <v>6</v>
      </c>
      <c r="D177" s="8" t="s">
        <v>1</v>
      </c>
      <c r="E177" s="8" t="s">
        <v>1</v>
      </c>
      <c r="F177" s="8" t="s">
        <v>2</v>
      </c>
      <c r="G177" s="8" t="s">
        <v>2</v>
      </c>
      <c r="J177" s="8"/>
      <c r="P177" t="s">
        <v>6</v>
      </c>
      <c r="Q177">
        <v>2</v>
      </c>
    </row>
    <row r="178" spans="2:17">
      <c r="B178" s="8" t="s">
        <v>1</v>
      </c>
      <c r="C178" s="8" t="s">
        <v>3</v>
      </c>
      <c r="D178" s="8" t="s">
        <v>6</v>
      </c>
      <c r="E178" s="8" t="s">
        <v>2</v>
      </c>
      <c r="F178" s="8" t="s">
        <v>4</v>
      </c>
      <c r="G178" s="8" t="s">
        <v>4</v>
      </c>
      <c r="J178" s="8"/>
      <c r="K178" s="8"/>
      <c r="P178" t="s">
        <v>1</v>
      </c>
      <c r="Q178">
        <v>3</v>
      </c>
    </row>
    <row r="179" spans="2:17">
      <c r="B179" s="8" t="s">
        <v>3</v>
      </c>
      <c r="C179" s="8" t="s">
        <v>5</v>
      </c>
      <c r="D179" s="8" t="s">
        <v>3</v>
      </c>
      <c r="E179" s="8" t="s">
        <v>4</v>
      </c>
      <c r="F179" s="8" t="s">
        <v>5</v>
      </c>
      <c r="G179" s="8" t="s">
        <v>5</v>
      </c>
      <c r="J179" s="8"/>
      <c r="K179" s="8"/>
      <c r="P179" t="s">
        <v>3</v>
      </c>
      <c r="Q179">
        <v>5</v>
      </c>
    </row>
    <row r="180" spans="2:17">
      <c r="B180" s="8" t="s">
        <v>5</v>
      </c>
      <c r="C180" s="8" t="s">
        <v>4</v>
      </c>
      <c r="D180" s="8" t="s">
        <v>5</v>
      </c>
      <c r="E180" s="8" t="s">
        <v>5</v>
      </c>
      <c r="F180" s="8" t="s">
        <v>3</v>
      </c>
      <c r="G180" s="8" t="s">
        <v>3</v>
      </c>
      <c r="P180" t="s">
        <v>5</v>
      </c>
      <c r="Q180">
        <v>4</v>
      </c>
    </row>
    <row r="181" spans="2:17">
      <c r="B181" s="8" t="s">
        <v>4</v>
      </c>
      <c r="C181" s="8" t="s">
        <v>2</v>
      </c>
      <c r="D181" s="8" t="s">
        <v>4</v>
      </c>
      <c r="E181" s="8" t="s">
        <v>3</v>
      </c>
      <c r="F181" s="8" t="s">
        <v>6</v>
      </c>
      <c r="G181" s="8" t="s">
        <v>1</v>
      </c>
      <c r="P181" t="s">
        <v>4</v>
      </c>
      <c r="Q181">
        <v>3</v>
      </c>
    </row>
    <row r="182" spans="2:17">
      <c r="B182" s="8" t="s">
        <v>2</v>
      </c>
      <c r="C182" s="8" t="s">
        <v>1</v>
      </c>
      <c r="D182" s="8" t="s">
        <v>2</v>
      </c>
      <c r="E182" s="8" t="s">
        <v>6</v>
      </c>
      <c r="F182" s="8" t="s">
        <v>1</v>
      </c>
      <c r="G182" s="8" t="s">
        <v>6</v>
      </c>
      <c r="P182" t="s">
        <v>2</v>
      </c>
      <c r="Q182">
        <v>6</v>
      </c>
    </row>
    <row r="183" spans="2:17">
      <c r="B183" s="8" t="s">
        <v>0</v>
      </c>
      <c r="C183" s="8" t="s">
        <v>0</v>
      </c>
      <c r="D183" s="8" t="s">
        <v>0</v>
      </c>
      <c r="E183" s="8" t="s">
        <v>0</v>
      </c>
      <c r="F183" s="8" t="s">
        <v>0</v>
      </c>
      <c r="G183" s="8" t="s">
        <v>0</v>
      </c>
      <c r="P183" t="s">
        <v>0</v>
      </c>
      <c r="Q183" s="40">
        <f>SUM(Q176:Q182)</f>
        <v>25</v>
      </c>
    </row>
  </sheetData>
  <pageMargins left="0.7" right="0.7" top="0.75" bottom="0.75" header="0.3" footer="0.3"/>
  <pageSetup orientation="portrait" horizontalDpi="0" verticalDpi="0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jesus</dc:creator>
  <cp:lastModifiedBy>alex jesus</cp:lastModifiedBy>
  <dcterms:created xsi:type="dcterms:W3CDTF">2020-05-03T21:45:26Z</dcterms:created>
  <dcterms:modified xsi:type="dcterms:W3CDTF">2020-05-09T02:27:56Z</dcterms:modified>
</cp:coreProperties>
</file>